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jda365-my.sharepoint.com/personal/dhanush_tamilselvan_jda_com/Documents/Desktop/Final-Year-Project/CURRENT WORK/SALT WORK - CODES/N = 3/MgSO4 - Done/"/>
    </mc:Choice>
  </mc:AlternateContent>
  <xr:revisionPtr revIDLastSave="0" documentId="13_ncr:1_{C5901D2C-A850-454E-8C1C-976E7363C533}" xr6:coauthVersionLast="47" xr6:coauthVersionMax="47" xr10:uidLastSave="{00000000-0000-0000-0000-000000000000}"/>
  <bookViews>
    <workbookView xWindow="-110" yWindow="-110" windowWidth="19420" windowHeight="11500" tabRatio="794" activeTab="4" xr2:uid="{9CF19269-4578-4920-A34F-84FB49B64E6E}"/>
  </bookViews>
  <sheets>
    <sheet name="Exp - Osmotic Coefficient" sheetId="1" r:id="rId1"/>
    <sheet name="For finding 12 unknown" sheetId="2" r:id="rId2"/>
    <sheet name="Original Graph" sheetId="4" r:id="rId3"/>
    <sheet name="Our Graph" sheetId="5" r:id="rId4"/>
    <sheet name="Comparision graph" sheetId="6" r:id="rId5"/>
  </sheets>
  <definedNames>
    <definedName name="solver_adj" localSheetId="1" hidden="1">'For finding 12 unknown'!$AF$9:$AF$20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1</definedName>
    <definedName name="solver_neg" localSheetId="1" hidden="1">2</definedName>
    <definedName name="solver_nod" localSheetId="1" hidden="1">2147483647</definedName>
    <definedName name="solver_num" localSheetId="1" hidden="1">0</definedName>
    <definedName name="solver_nwt" localSheetId="1" hidden="1">1</definedName>
    <definedName name="solver_opt" localSheetId="1" hidden="1">'For finding 12 unknown'!$AP$7</definedName>
    <definedName name="solver_pre" localSheetId="1" hidden="1">0.000001</definedName>
    <definedName name="solver_rbv" localSheetId="1" hidden="1">2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U30" i="2" l="1"/>
  <c r="AU31" i="2"/>
  <c r="AU20" i="2"/>
  <c r="AU23" i="2"/>
  <c r="AU24" i="2"/>
  <c r="AU25" i="2"/>
  <c r="AU26" i="2"/>
  <c r="AU27" i="2"/>
  <c r="AU28" i="2"/>
  <c r="AU29" i="2"/>
  <c r="AU32" i="2"/>
  <c r="AU33" i="2"/>
  <c r="AU34" i="2"/>
  <c r="AU35" i="2"/>
  <c r="AU36" i="2"/>
  <c r="AU37" i="2"/>
  <c r="AU38" i="2"/>
  <c r="AU39" i="2"/>
  <c r="AU40" i="2"/>
  <c r="AU41" i="2"/>
  <c r="AU42" i="2"/>
  <c r="AU49" i="2"/>
  <c r="AU50" i="2"/>
  <c r="AU51" i="2"/>
  <c r="AU52" i="2"/>
  <c r="AU53" i="2"/>
  <c r="AU54" i="2"/>
  <c r="AU55" i="2"/>
  <c r="AU56" i="2"/>
  <c r="AU57" i="2"/>
  <c r="AU58" i="2"/>
  <c r="AU59" i="2"/>
  <c r="AU60" i="2"/>
  <c r="B36" i="2"/>
  <c r="B37" i="2" s="1"/>
  <c r="B29" i="2"/>
  <c r="B30" i="2" s="1"/>
  <c r="B22" i="2"/>
  <c r="B23" i="2" s="1"/>
  <c r="B15" i="2"/>
  <c r="G15" i="2" s="1"/>
  <c r="B8" i="2"/>
  <c r="B9" i="2" s="1"/>
  <c r="J8" i="2"/>
  <c r="J9" i="2"/>
  <c r="J10" i="2"/>
  <c r="J11" i="2"/>
  <c r="J12" i="2"/>
  <c r="K12" i="2" s="1"/>
  <c r="M12" i="2" s="1"/>
  <c r="J13" i="2"/>
  <c r="S13" i="2" s="1"/>
  <c r="J14" i="2"/>
  <c r="S14" i="2" s="1"/>
  <c r="J15" i="2"/>
  <c r="J16" i="2"/>
  <c r="J17" i="2"/>
  <c r="J18" i="2"/>
  <c r="J19" i="2"/>
  <c r="J20" i="2"/>
  <c r="K20" i="2" s="1"/>
  <c r="M20" i="2" s="1"/>
  <c r="J21" i="2"/>
  <c r="K21" i="2" s="1"/>
  <c r="M21" i="2" s="1"/>
  <c r="J22" i="2"/>
  <c r="J23" i="2"/>
  <c r="J24" i="2"/>
  <c r="J25" i="2"/>
  <c r="J26" i="2"/>
  <c r="J27" i="2"/>
  <c r="J28" i="2"/>
  <c r="J29" i="2"/>
  <c r="J30" i="2"/>
  <c r="S30" i="2" s="1"/>
  <c r="J31" i="2"/>
  <c r="J32" i="2"/>
  <c r="J33" i="2"/>
  <c r="J34" i="2"/>
  <c r="J35" i="2"/>
  <c r="J36" i="2"/>
  <c r="K36" i="2" s="1"/>
  <c r="M36" i="2" s="1"/>
  <c r="J37" i="2"/>
  <c r="K37" i="2" s="1"/>
  <c r="M37" i="2" s="1"/>
  <c r="N37" i="2" s="1"/>
  <c r="O37" i="2" s="1"/>
  <c r="J38" i="2"/>
  <c r="J39" i="2"/>
  <c r="J40" i="2"/>
  <c r="J41" i="2"/>
  <c r="J42" i="2"/>
  <c r="J43" i="2"/>
  <c r="K43" i="2" s="1"/>
  <c r="M43" i="2" s="1"/>
  <c r="T43" i="2" s="1"/>
  <c r="J44" i="2"/>
  <c r="K44" i="2" s="1"/>
  <c r="M44" i="2" s="1"/>
  <c r="J45" i="2"/>
  <c r="J46" i="2"/>
  <c r="S46" i="2" s="1"/>
  <c r="J47" i="2"/>
  <c r="S47" i="2" s="1"/>
  <c r="J48" i="2"/>
  <c r="J49" i="2"/>
  <c r="J50" i="2"/>
  <c r="S50" i="2" s="1"/>
  <c r="J51" i="2"/>
  <c r="K51" i="2" s="1"/>
  <c r="M51" i="2" s="1"/>
  <c r="J52" i="2"/>
  <c r="J53" i="2"/>
  <c r="J54" i="2"/>
  <c r="J55" i="2"/>
  <c r="S55" i="2" s="1"/>
  <c r="J56" i="2"/>
  <c r="J57" i="2"/>
  <c r="K57" i="2" s="1"/>
  <c r="M57" i="2" s="1"/>
  <c r="J58" i="2"/>
  <c r="J59" i="2"/>
  <c r="J60" i="2"/>
  <c r="J7" i="2"/>
  <c r="S7" i="2" s="1"/>
  <c r="AN60" i="2"/>
  <c r="I60" i="2"/>
  <c r="P60" i="2" s="1"/>
  <c r="G60" i="2"/>
  <c r="F60" i="2"/>
  <c r="D60" i="2"/>
  <c r="AA60" i="2" s="1"/>
  <c r="W60" i="2" s="1"/>
  <c r="X60" i="2" s="1"/>
  <c r="AN59" i="2"/>
  <c r="I59" i="2"/>
  <c r="P59" i="2" s="1"/>
  <c r="G59" i="2"/>
  <c r="F59" i="2"/>
  <c r="D59" i="2"/>
  <c r="AA59" i="2" s="1"/>
  <c r="AN58" i="2"/>
  <c r="K58" i="2"/>
  <c r="M58" i="2" s="1"/>
  <c r="I58" i="2"/>
  <c r="P58" i="2" s="1"/>
  <c r="G58" i="2"/>
  <c r="F58" i="2"/>
  <c r="D58" i="2"/>
  <c r="AA58" i="2" s="1"/>
  <c r="AJ58" i="2" s="1"/>
  <c r="AN57" i="2"/>
  <c r="S57" i="2"/>
  <c r="I57" i="2"/>
  <c r="P57" i="2" s="1"/>
  <c r="G57" i="2"/>
  <c r="F57" i="2"/>
  <c r="D57" i="2"/>
  <c r="AA57" i="2" s="1"/>
  <c r="AN56" i="2"/>
  <c r="I56" i="2"/>
  <c r="P56" i="2" s="1"/>
  <c r="G56" i="2"/>
  <c r="F56" i="2"/>
  <c r="D56" i="2"/>
  <c r="AA56" i="2" s="1"/>
  <c r="AN55" i="2"/>
  <c r="I55" i="2"/>
  <c r="P55" i="2" s="1"/>
  <c r="G55" i="2"/>
  <c r="F55" i="2"/>
  <c r="D55" i="2"/>
  <c r="AA55" i="2" s="1"/>
  <c r="AJ55" i="2" s="1"/>
  <c r="AN54" i="2"/>
  <c r="I54" i="2"/>
  <c r="P54" i="2" s="1"/>
  <c r="G54" i="2"/>
  <c r="F54" i="2"/>
  <c r="D54" i="2"/>
  <c r="AA54" i="2" s="1"/>
  <c r="AN53" i="2"/>
  <c r="I53" i="2"/>
  <c r="P53" i="2" s="1"/>
  <c r="G53" i="2"/>
  <c r="F53" i="2"/>
  <c r="D53" i="2"/>
  <c r="AA53" i="2" s="1"/>
  <c r="AB53" i="2" s="1"/>
  <c r="AI53" i="2" s="1"/>
  <c r="AN52" i="2"/>
  <c r="I52" i="2"/>
  <c r="P52" i="2" s="1"/>
  <c r="G52" i="2"/>
  <c r="F52" i="2"/>
  <c r="D52" i="2"/>
  <c r="AA52" i="2" s="1"/>
  <c r="AB52" i="2" s="1"/>
  <c r="AI52" i="2" s="1"/>
  <c r="AN51" i="2"/>
  <c r="S51" i="2"/>
  <c r="I51" i="2"/>
  <c r="P51" i="2" s="1"/>
  <c r="G51" i="2"/>
  <c r="F51" i="2"/>
  <c r="D51" i="2"/>
  <c r="AA51" i="2" s="1"/>
  <c r="AB51" i="2" s="1"/>
  <c r="AI51" i="2" s="1"/>
  <c r="AN50" i="2"/>
  <c r="I50" i="2"/>
  <c r="P50" i="2" s="1"/>
  <c r="G50" i="2"/>
  <c r="F50" i="2"/>
  <c r="D50" i="2"/>
  <c r="AA50" i="2" s="1"/>
  <c r="AB50" i="2" s="1"/>
  <c r="AI50" i="2" s="1"/>
  <c r="AN49" i="2"/>
  <c r="I49" i="2"/>
  <c r="P49" i="2" s="1"/>
  <c r="G49" i="2"/>
  <c r="F49" i="2"/>
  <c r="D49" i="2"/>
  <c r="AA49" i="2" s="1"/>
  <c r="AN48" i="2"/>
  <c r="K48" i="2"/>
  <c r="M48" i="2" s="1"/>
  <c r="I48" i="2"/>
  <c r="P48" i="2" s="1"/>
  <c r="G48" i="2"/>
  <c r="F48" i="2"/>
  <c r="D48" i="2"/>
  <c r="AA48" i="2" s="1"/>
  <c r="AN47" i="2"/>
  <c r="P47" i="2"/>
  <c r="I47" i="2"/>
  <c r="G47" i="2"/>
  <c r="F47" i="2"/>
  <c r="D47" i="2"/>
  <c r="AA47" i="2" s="1"/>
  <c r="AJ47" i="2" s="1"/>
  <c r="AN46" i="2"/>
  <c r="I46" i="2"/>
  <c r="P46" i="2" s="1"/>
  <c r="G46" i="2"/>
  <c r="F46" i="2"/>
  <c r="D46" i="2"/>
  <c r="AA46" i="2" s="1"/>
  <c r="AN45" i="2"/>
  <c r="I45" i="2"/>
  <c r="P45" i="2" s="1"/>
  <c r="G45" i="2"/>
  <c r="F45" i="2"/>
  <c r="D45" i="2"/>
  <c r="AA45" i="2" s="1"/>
  <c r="AB45" i="2" s="1"/>
  <c r="AI45" i="2" s="1"/>
  <c r="AN44" i="2"/>
  <c r="I44" i="2"/>
  <c r="P44" i="2" s="1"/>
  <c r="G44" i="2"/>
  <c r="F44" i="2"/>
  <c r="D44" i="2"/>
  <c r="AA44" i="2" s="1"/>
  <c r="AJ44" i="2" s="1"/>
  <c r="AN43" i="2"/>
  <c r="I43" i="2"/>
  <c r="P43" i="2" s="1"/>
  <c r="G43" i="2"/>
  <c r="F43" i="2"/>
  <c r="D43" i="2"/>
  <c r="AA43" i="2" s="1"/>
  <c r="AN42" i="2"/>
  <c r="I42" i="2"/>
  <c r="P42" i="2" s="1"/>
  <c r="G42" i="2"/>
  <c r="F42" i="2"/>
  <c r="D42" i="2"/>
  <c r="AA42" i="2" s="1"/>
  <c r="AN41" i="2"/>
  <c r="I41" i="2"/>
  <c r="P41" i="2" s="1"/>
  <c r="D41" i="2"/>
  <c r="AA41" i="2" s="1"/>
  <c r="AJ41" i="2" s="1"/>
  <c r="AN40" i="2"/>
  <c r="K40" i="2"/>
  <c r="M40" i="2" s="1"/>
  <c r="I40" i="2"/>
  <c r="P40" i="2" s="1"/>
  <c r="D40" i="2"/>
  <c r="AA40" i="2" s="1"/>
  <c r="AB40" i="2" s="1"/>
  <c r="AI40" i="2" s="1"/>
  <c r="AN39" i="2"/>
  <c r="I39" i="2"/>
  <c r="P39" i="2" s="1"/>
  <c r="D39" i="2"/>
  <c r="AA39" i="2" s="1"/>
  <c r="AJ39" i="2" s="1"/>
  <c r="AN38" i="2"/>
  <c r="K38" i="2"/>
  <c r="M38" i="2" s="1"/>
  <c r="N38" i="2" s="1"/>
  <c r="I38" i="2"/>
  <c r="P38" i="2" s="1"/>
  <c r="D38" i="2"/>
  <c r="AA38" i="2" s="1"/>
  <c r="AJ38" i="2" s="1"/>
  <c r="AN37" i="2"/>
  <c r="I37" i="2"/>
  <c r="P37" i="2" s="1"/>
  <c r="D37" i="2"/>
  <c r="AA37" i="2" s="1"/>
  <c r="W37" i="2" s="1"/>
  <c r="X37" i="2" s="1"/>
  <c r="AN36" i="2"/>
  <c r="I36" i="2"/>
  <c r="P36" i="2" s="1"/>
  <c r="G36" i="2"/>
  <c r="F36" i="2"/>
  <c r="D36" i="2"/>
  <c r="AA36" i="2" s="1"/>
  <c r="AN35" i="2"/>
  <c r="I35" i="2"/>
  <c r="P35" i="2" s="1"/>
  <c r="G35" i="2"/>
  <c r="F35" i="2"/>
  <c r="D35" i="2"/>
  <c r="AA35" i="2" s="1"/>
  <c r="AJ35" i="2" s="1"/>
  <c r="AN34" i="2"/>
  <c r="I34" i="2"/>
  <c r="P34" i="2" s="1"/>
  <c r="D34" i="2"/>
  <c r="AA34" i="2" s="1"/>
  <c r="W34" i="2" s="1"/>
  <c r="X34" i="2" s="1"/>
  <c r="AN33" i="2"/>
  <c r="I33" i="2"/>
  <c r="P33" i="2" s="1"/>
  <c r="D33" i="2"/>
  <c r="AA33" i="2" s="1"/>
  <c r="AN32" i="2"/>
  <c r="S32" i="2"/>
  <c r="K32" i="2"/>
  <c r="M32" i="2" s="1"/>
  <c r="I32" i="2"/>
  <c r="P32" i="2" s="1"/>
  <c r="D32" i="2"/>
  <c r="AA32" i="2" s="1"/>
  <c r="AN31" i="2"/>
  <c r="I31" i="2"/>
  <c r="P31" i="2" s="1"/>
  <c r="D31" i="2"/>
  <c r="AA31" i="2" s="1"/>
  <c r="AN30" i="2"/>
  <c r="I30" i="2"/>
  <c r="P30" i="2" s="1"/>
  <c r="D30" i="2"/>
  <c r="AA30" i="2" s="1"/>
  <c r="AJ30" i="2" s="1"/>
  <c r="AN29" i="2"/>
  <c r="I29" i="2"/>
  <c r="P29" i="2" s="1"/>
  <c r="F29" i="2"/>
  <c r="D29" i="2"/>
  <c r="AA29" i="2" s="1"/>
  <c r="AN28" i="2"/>
  <c r="I28" i="2"/>
  <c r="P28" i="2" s="1"/>
  <c r="G28" i="2"/>
  <c r="F28" i="2"/>
  <c r="D28" i="2"/>
  <c r="AA28" i="2" s="1"/>
  <c r="AJ28" i="2" s="1"/>
  <c r="AN27" i="2"/>
  <c r="K27" i="2"/>
  <c r="M27" i="2" s="1"/>
  <c r="N27" i="2" s="1"/>
  <c r="I27" i="2"/>
  <c r="P27" i="2" s="1"/>
  <c r="D27" i="2"/>
  <c r="AA27" i="2" s="1"/>
  <c r="AN26" i="2"/>
  <c r="K26" i="2"/>
  <c r="M26" i="2" s="1"/>
  <c r="I26" i="2"/>
  <c r="P26" i="2" s="1"/>
  <c r="D26" i="2"/>
  <c r="AA26" i="2" s="1"/>
  <c r="AJ26" i="2" s="1"/>
  <c r="AN25" i="2"/>
  <c r="S25" i="2"/>
  <c r="I25" i="2"/>
  <c r="P25" i="2" s="1"/>
  <c r="D25" i="2"/>
  <c r="AA25" i="2" s="1"/>
  <c r="AN24" i="2"/>
  <c r="I24" i="2"/>
  <c r="P24" i="2" s="1"/>
  <c r="D24" i="2"/>
  <c r="AA24" i="2" s="1"/>
  <c r="W24" i="2" s="1"/>
  <c r="X24" i="2" s="1"/>
  <c r="AN23" i="2"/>
  <c r="I23" i="2"/>
  <c r="P23" i="2" s="1"/>
  <c r="D23" i="2"/>
  <c r="AA23" i="2" s="1"/>
  <c r="AN22" i="2"/>
  <c r="I22" i="2"/>
  <c r="P22" i="2" s="1"/>
  <c r="G22" i="2"/>
  <c r="F22" i="2"/>
  <c r="D22" i="2"/>
  <c r="AA22" i="2" s="1"/>
  <c r="AB22" i="2" s="1"/>
  <c r="AI22" i="2" s="1"/>
  <c r="AN21" i="2"/>
  <c r="S21" i="2"/>
  <c r="I21" i="2"/>
  <c r="P21" i="2" s="1"/>
  <c r="G21" i="2"/>
  <c r="F21" i="2"/>
  <c r="D21" i="2"/>
  <c r="AA21" i="2" s="1"/>
  <c r="AB21" i="2" s="1"/>
  <c r="AI21" i="2" s="1"/>
  <c r="AN20" i="2"/>
  <c r="I20" i="2"/>
  <c r="P20" i="2" s="1"/>
  <c r="D20" i="2"/>
  <c r="AA20" i="2" s="1"/>
  <c r="AN19" i="2"/>
  <c r="I19" i="2"/>
  <c r="P19" i="2" s="1"/>
  <c r="D19" i="2"/>
  <c r="AA19" i="2" s="1"/>
  <c r="AN18" i="2"/>
  <c r="S18" i="2"/>
  <c r="I18" i="2"/>
  <c r="P18" i="2" s="1"/>
  <c r="D18" i="2"/>
  <c r="AA18" i="2" s="1"/>
  <c r="AB18" i="2" s="1"/>
  <c r="AI18" i="2" s="1"/>
  <c r="AN17" i="2"/>
  <c r="S17" i="2"/>
  <c r="P17" i="2"/>
  <c r="K17" i="2"/>
  <c r="M17" i="2" s="1"/>
  <c r="I17" i="2"/>
  <c r="D17" i="2"/>
  <c r="AA17" i="2" s="1"/>
  <c r="AN16" i="2"/>
  <c r="S16" i="2"/>
  <c r="M16" i="2"/>
  <c r="T16" i="2" s="1"/>
  <c r="K16" i="2"/>
  <c r="I16" i="2"/>
  <c r="P16" i="2" s="1"/>
  <c r="D16" i="2"/>
  <c r="AA16" i="2" s="1"/>
  <c r="AB16" i="2" s="1"/>
  <c r="AI16" i="2" s="1"/>
  <c r="AN15" i="2"/>
  <c r="I15" i="2"/>
  <c r="P15" i="2" s="1"/>
  <c r="D15" i="2"/>
  <c r="AA15" i="2" s="1"/>
  <c r="AN14" i="2"/>
  <c r="I14" i="2"/>
  <c r="P14" i="2" s="1"/>
  <c r="G14" i="2"/>
  <c r="F14" i="2"/>
  <c r="D14" i="2"/>
  <c r="AA14" i="2" s="1"/>
  <c r="AN13" i="2"/>
  <c r="I13" i="2"/>
  <c r="P13" i="2" s="1"/>
  <c r="D13" i="2"/>
  <c r="AA13" i="2" s="1"/>
  <c r="AN12" i="2"/>
  <c r="I12" i="2"/>
  <c r="P12" i="2" s="1"/>
  <c r="D12" i="2"/>
  <c r="AA12" i="2" s="1"/>
  <c r="AN11" i="2"/>
  <c r="S11" i="2"/>
  <c r="I11" i="2"/>
  <c r="P11" i="2" s="1"/>
  <c r="D11" i="2"/>
  <c r="AA11" i="2" s="1"/>
  <c r="AN10" i="2"/>
  <c r="S10" i="2"/>
  <c r="I10" i="2"/>
  <c r="P10" i="2" s="1"/>
  <c r="D10" i="2"/>
  <c r="AA10" i="2" s="1"/>
  <c r="AN9" i="2"/>
  <c r="S9" i="2"/>
  <c r="K9" i="2"/>
  <c r="M9" i="2" s="1"/>
  <c r="I9" i="2"/>
  <c r="P9" i="2" s="1"/>
  <c r="D9" i="2"/>
  <c r="AA9" i="2" s="1"/>
  <c r="AN8" i="2"/>
  <c r="S8" i="2"/>
  <c r="I8" i="2"/>
  <c r="P8" i="2" s="1"/>
  <c r="G8" i="2"/>
  <c r="F8" i="2"/>
  <c r="D8" i="2"/>
  <c r="AA8" i="2" s="1"/>
  <c r="AN7" i="2"/>
  <c r="P7" i="2"/>
  <c r="I7" i="2"/>
  <c r="G7" i="2"/>
  <c r="F7" i="2"/>
  <c r="D7" i="2"/>
  <c r="AA7" i="2" s="1"/>
  <c r="AJ7" i="2" s="1"/>
  <c r="K7" i="2" l="1"/>
  <c r="M7" i="2" s="1"/>
  <c r="T7" i="2" s="1"/>
  <c r="U7" i="2" s="1"/>
  <c r="G29" i="2"/>
  <c r="AB35" i="2"/>
  <c r="AI35" i="2" s="1"/>
  <c r="AB41" i="2"/>
  <c r="AI41" i="2" s="1"/>
  <c r="AJ37" i="2"/>
  <c r="F9" i="2"/>
  <c r="Z9" i="2" s="1"/>
  <c r="AC9" i="2" s="1"/>
  <c r="B10" i="2"/>
  <c r="G9" i="2"/>
  <c r="G23" i="2"/>
  <c r="F23" i="2"/>
  <c r="B24" i="2"/>
  <c r="B31" i="2"/>
  <c r="F30" i="2"/>
  <c r="G30" i="2"/>
  <c r="W42" i="2"/>
  <c r="X42" i="2" s="1"/>
  <c r="AB42" i="2"/>
  <c r="AI42" i="2" s="1"/>
  <c r="AJ42" i="2"/>
  <c r="B38" i="2"/>
  <c r="G37" i="2"/>
  <c r="F37" i="2"/>
  <c r="Z50" i="2"/>
  <c r="AC50" i="2" s="1"/>
  <c r="AB58" i="2"/>
  <c r="AI58" i="2" s="1"/>
  <c r="B16" i="2"/>
  <c r="W26" i="2"/>
  <c r="X26" i="2" s="1"/>
  <c r="W30" i="2"/>
  <c r="X30" i="2" s="1"/>
  <c r="Z58" i="2"/>
  <c r="AC58" i="2" s="1"/>
  <c r="F15" i="2"/>
  <c r="S36" i="2"/>
  <c r="W28" i="2"/>
  <c r="X28" i="2" s="1"/>
  <c r="T37" i="2"/>
  <c r="S43" i="2"/>
  <c r="K14" i="2"/>
  <c r="M14" i="2" s="1"/>
  <c r="N14" i="2" s="1"/>
  <c r="O14" i="2" s="1"/>
  <c r="Q14" i="2" s="1"/>
  <c r="T40" i="2"/>
  <c r="N40" i="2"/>
  <c r="O40" i="2" s="1"/>
  <c r="Q40" i="2" s="1"/>
  <c r="T26" i="2"/>
  <c r="N26" i="2"/>
  <c r="AB15" i="2"/>
  <c r="AI15" i="2" s="1"/>
  <c r="AJ15" i="2"/>
  <c r="W15" i="2"/>
  <c r="X15" i="2" s="1"/>
  <c r="AB29" i="2"/>
  <c r="AI29" i="2" s="1"/>
  <c r="W29" i="2"/>
  <c r="X29" i="2" s="1"/>
  <c r="AJ29" i="2"/>
  <c r="AB19" i="2"/>
  <c r="AI19" i="2" s="1"/>
  <c r="AJ19" i="2"/>
  <c r="W19" i="2"/>
  <c r="X19" i="2" s="1"/>
  <c r="W27" i="2"/>
  <c r="X27" i="2" s="1"/>
  <c r="AJ27" i="2"/>
  <c r="AB27" i="2"/>
  <c r="AI27" i="2" s="1"/>
  <c r="S20" i="2"/>
  <c r="AB37" i="2"/>
  <c r="AI37" i="2" s="1"/>
  <c r="AJ40" i="2"/>
  <c r="K47" i="2"/>
  <c r="M47" i="2" s="1"/>
  <c r="AH50" i="2"/>
  <c r="W51" i="2"/>
  <c r="X51" i="2" s="1"/>
  <c r="T38" i="2"/>
  <c r="W47" i="2"/>
  <c r="X47" i="2" s="1"/>
  <c r="AJ51" i="2"/>
  <c r="K10" i="2"/>
  <c r="M10" i="2" s="1"/>
  <c r="T10" i="2" s="1"/>
  <c r="U10" i="2" s="1"/>
  <c r="AB24" i="2"/>
  <c r="AI24" i="2" s="1"/>
  <c r="AB26" i="2"/>
  <c r="AI26" i="2" s="1"/>
  <c r="AB30" i="2"/>
  <c r="AI30" i="2" s="1"/>
  <c r="W52" i="2"/>
  <c r="X52" i="2" s="1"/>
  <c r="W58" i="2"/>
  <c r="X58" i="2" s="1"/>
  <c r="Z15" i="2"/>
  <c r="AC15" i="2" s="1"/>
  <c r="Z21" i="2"/>
  <c r="AC21" i="2" s="1"/>
  <c r="AJ24" i="2"/>
  <c r="K25" i="2"/>
  <c r="M25" i="2" s="1"/>
  <c r="N25" i="2" s="1"/>
  <c r="O25" i="2" s="1"/>
  <c r="Q25" i="2" s="1"/>
  <c r="AB28" i="2"/>
  <c r="AI28" i="2" s="1"/>
  <c r="S37" i="2"/>
  <c r="S40" i="2"/>
  <c r="AB47" i="2"/>
  <c r="AI47" i="2" s="1"/>
  <c r="W53" i="2"/>
  <c r="X53" i="2" s="1"/>
  <c r="K55" i="2"/>
  <c r="M55" i="2" s="1"/>
  <c r="W40" i="2"/>
  <c r="X40" i="2" s="1"/>
  <c r="AJ53" i="2"/>
  <c r="W35" i="2"/>
  <c r="X35" i="2" s="1"/>
  <c r="W41" i="2"/>
  <c r="X41" i="2" s="1"/>
  <c r="AJ50" i="2"/>
  <c r="AJ9" i="2"/>
  <c r="W9" i="2"/>
  <c r="X9" i="2" s="1"/>
  <c r="AB9" i="2"/>
  <c r="AI9" i="2" s="1"/>
  <c r="N12" i="2"/>
  <c r="O12" i="2" s="1"/>
  <c r="Q12" i="2" s="1"/>
  <c r="T12" i="2"/>
  <c r="AB8" i="2"/>
  <c r="AI8" i="2" s="1"/>
  <c r="AJ8" i="2"/>
  <c r="W8" i="2"/>
  <c r="X8" i="2" s="1"/>
  <c r="AH9" i="2"/>
  <c r="AB20" i="2"/>
  <c r="AI20" i="2" s="1"/>
  <c r="W20" i="2"/>
  <c r="X20" i="2" s="1"/>
  <c r="AJ20" i="2"/>
  <c r="AJ17" i="2"/>
  <c r="W17" i="2"/>
  <c r="X17" i="2" s="1"/>
  <c r="AB17" i="2"/>
  <c r="AI17" i="2" s="1"/>
  <c r="N9" i="2"/>
  <c r="O9" i="2" s="1"/>
  <c r="Q9" i="2" s="1"/>
  <c r="T9" i="2"/>
  <c r="U9" i="2" s="1"/>
  <c r="AB13" i="2"/>
  <c r="AI13" i="2" s="1"/>
  <c r="W13" i="2"/>
  <c r="X13" i="2" s="1"/>
  <c r="AJ13" i="2"/>
  <c r="N7" i="2"/>
  <c r="O7" i="2" s="1"/>
  <c r="Q7" i="2" s="1"/>
  <c r="AJ12" i="2"/>
  <c r="W12" i="2"/>
  <c r="X12" i="2" s="1"/>
  <c r="AB12" i="2"/>
  <c r="AI12" i="2" s="1"/>
  <c r="AB11" i="2"/>
  <c r="AI11" i="2" s="1"/>
  <c r="W11" i="2"/>
  <c r="X11" i="2" s="1"/>
  <c r="AJ11" i="2"/>
  <c r="T20" i="2"/>
  <c r="U20" i="2" s="1"/>
  <c r="N20" i="2"/>
  <c r="O20" i="2" s="1"/>
  <c r="Q20" i="2" s="1"/>
  <c r="AJ10" i="2"/>
  <c r="W10" i="2"/>
  <c r="X10" i="2" s="1"/>
  <c r="AB10" i="2"/>
  <c r="AI10" i="2" s="1"/>
  <c r="AJ14" i="2"/>
  <c r="W14" i="2"/>
  <c r="X14" i="2" s="1"/>
  <c r="S19" i="2"/>
  <c r="K19" i="2"/>
  <c r="M19" i="2" s="1"/>
  <c r="AJ23" i="2"/>
  <c r="AB31" i="2"/>
  <c r="AI31" i="2" s="1"/>
  <c r="AJ31" i="2"/>
  <c r="W31" i="2"/>
  <c r="X31" i="2" s="1"/>
  <c r="T32" i="2"/>
  <c r="U32" i="2" s="1"/>
  <c r="N32" i="2"/>
  <c r="O32" i="2" s="1"/>
  <c r="Q32" i="2" s="1"/>
  <c r="K39" i="2"/>
  <c r="M39" i="2" s="1"/>
  <c r="K54" i="2"/>
  <c r="M54" i="2" s="1"/>
  <c r="S54" i="2"/>
  <c r="AB7" i="2"/>
  <c r="AI7" i="2" s="1"/>
  <c r="K8" i="2"/>
  <c r="M8" i="2" s="1"/>
  <c r="S12" i="2"/>
  <c r="U12" i="2" s="1"/>
  <c r="AB14" i="2"/>
  <c r="AI14" i="2" s="1"/>
  <c r="Z22" i="2"/>
  <c r="AC22" i="2" s="1"/>
  <c r="AH22" i="2"/>
  <c r="AB23" i="2"/>
  <c r="AI23" i="2" s="1"/>
  <c r="K24" i="2"/>
  <c r="M24" i="2" s="1"/>
  <c r="S24" i="2"/>
  <c r="N36" i="2"/>
  <c r="O36" i="2" s="1"/>
  <c r="Q36" i="2" s="1"/>
  <c r="T36" i="2"/>
  <c r="U36" i="2" s="1"/>
  <c r="T27" i="2"/>
  <c r="S39" i="2"/>
  <c r="AB46" i="2"/>
  <c r="AI46" i="2" s="1"/>
  <c r="W46" i="2"/>
  <c r="X46" i="2" s="1"/>
  <c r="AJ46" i="2"/>
  <c r="K13" i="2"/>
  <c r="M13" i="2" s="1"/>
  <c r="N16" i="2"/>
  <c r="O16" i="2" s="1"/>
  <c r="Q16" i="2" s="1"/>
  <c r="N21" i="2"/>
  <c r="O21" i="2" s="1"/>
  <c r="Q21" i="2" s="1"/>
  <c r="T21" i="2"/>
  <c r="S22" i="2"/>
  <c r="S23" i="2"/>
  <c r="K23" i="2"/>
  <c r="M23" i="2" s="1"/>
  <c r="AH29" i="2"/>
  <c r="S31" i="2"/>
  <c r="AJ32" i="2"/>
  <c r="AB32" i="2"/>
  <c r="AI32" i="2" s="1"/>
  <c r="W32" i="2"/>
  <c r="X32" i="2" s="1"/>
  <c r="AJ34" i="2"/>
  <c r="AB34" i="2"/>
  <c r="AI34" i="2" s="1"/>
  <c r="AB36" i="2"/>
  <c r="AI36" i="2" s="1"/>
  <c r="W36" i="2"/>
  <c r="X36" i="2" s="1"/>
  <c r="K42" i="2"/>
  <c r="M42" i="2" s="1"/>
  <c r="S42" i="2"/>
  <c r="AH53" i="2"/>
  <c r="AK53" i="2" s="1"/>
  <c r="Z53" i="2"/>
  <c r="AC53" i="2" s="1"/>
  <c r="S15" i="2"/>
  <c r="AJ16" i="2"/>
  <c r="K18" i="2"/>
  <c r="M18" i="2" s="1"/>
  <c r="K22" i="2"/>
  <c r="M22" i="2" s="1"/>
  <c r="K31" i="2"/>
  <c r="M31" i="2" s="1"/>
  <c r="K33" i="2"/>
  <c r="M33" i="2" s="1"/>
  <c r="S33" i="2"/>
  <c r="AJ36" i="2"/>
  <c r="W7" i="2"/>
  <c r="X7" i="2" s="1"/>
  <c r="K15" i="2"/>
  <c r="M15" i="2" s="1"/>
  <c r="K30" i="2"/>
  <c r="M30" i="2" s="1"/>
  <c r="Q37" i="2"/>
  <c r="U16" i="2"/>
  <c r="AJ21" i="2"/>
  <c r="W21" i="2"/>
  <c r="X21" i="2" s="1"/>
  <c r="U21" i="2"/>
  <c r="AJ25" i="2"/>
  <c r="AB25" i="2"/>
  <c r="AI25" i="2" s="1"/>
  <c r="W25" i="2"/>
  <c r="X25" i="2" s="1"/>
  <c r="S29" i="2"/>
  <c r="K29" i="2"/>
  <c r="M29" i="2" s="1"/>
  <c r="N48" i="2"/>
  <c r="O48" i="2" s="1"/>
  <c r="Q48" i="2" s="1"/>
  <c r="T48" i="2"/>
  <c r="K11" i="2"/>
  <c r="M11" i="2" s="1"/>
  <c r="W16" i="2"/>
  <c r="X16" i="2" s="1"/>
  <c r="N17" i="2"/>
  <c r="O17" i="2" s="1"/>
  <c r="Q17" i="2" s="1"/>
  <c r="T17" i="2"/>
  <c r="U17" i="2" s="1"/>
  <c r="AJ18" i="2"/>
  <c r="W18" i="2"/>
  <c r="X18" i="2" s="1"/>
  <c r="AH21" i="2"/>
  <c r="AK21" i="2" s="1"/>
  <c r="AJ22" i="2"/>
  <c r="W22" i="2"/>
  <c r="X22" i="2" s="1"/>
  <c r="W23" i="2"/>
  <c r="X23" i="2" s="1"/>
  <c r="S27" i="2"/>
  <c r="O27" i="2"/>
  <c r="Q27" i="2" s="1"/>
  <c r="K28" i="2"/>
  <c r="M28" i="2" s="1"/>
  <c r="S28" i="2"/>
  <c r="AB38" i="2"/>
  <c r="AI38" i="2" s="1"/>
  <c r="W38" i="2"/>
  <c r="X38" i="2" s="1"/>
  <c r="K41" i="2"/>
  <c r="M41" i="2" s="1"/>
  <c r="S41" i="2"/>
  <c r="N43" i="2"/>
  <c r="O43" i="2" s="1"/>
  <c r="Q43" i="2" s="1"/>
  <c r="N44" i="2"/>
  <c r="O44" i="2" s="1"/>
  <c r="Q44" i="2" s="1"/>
  <c r="T44" i="2"/>
  <c r="W56" i="2"/>
  <c r="X56" i="2" s="1"/>
  <c r="AB56" i="2"/>
  <c r="AI56" i="2" s="1"/>
  <c r="AJ56" i="2"/>
  <c r="U43" i="2"/>
  <c r="W45" i="2"/>
  <c r="X45" i="2" s="1"/>
  <c r="W49" i="2"/>
  <c r="X49" i="2" s="1"/>
  <c r="AJ49" i="2"/>
  <c r="N51" i="2"/>
  <c r="O51" i="2" s="1"/>
  <c r="Q51" i="2" s="1"/>
  <c r="T51" i="2"/>
  <c r="U51" i="2" s="1"/>
  <c r="W55" i="2"/>
  <c r="X55" i="2" s="1"/>
  <c r="AB55" i="2"/>
  <c r="AI55" i="2" s="1"/>
  <c r="W57" i="2"/>
  <c r="X57" i="2" s="1"/>
  <c r="AB57" i="2"/>
  <c r="AI57" i="2" s="1"/>
  <c r="S59" i="2"/>
  <c r="K59" i="2"/>
  <c r="M59" i="2" s="1"/>
  <c r="O26" i="2"/>
  <c r="Q26" i="2" s="1"/>
  <c r="S34" i="2"/>
  <c r="K34" i="2"/>
  <c r="M34" i="2" s="1"/>
  <c r="Z35" i="2"/>
  <c r="AC35" i="2" s="1"/>
  <c r="AB39" i="2"/>
  <c r="AI39" i="2" s="1"/>
  <c r="W39" i="2"/>
  <c r="X39" i="2" s="1"/>
  <c r="W44" i="2"/>
  <c r="X44" i="2" s="1"/>
  <c r="AH45" i="2"/>
  <c r="AK45" i="2" s="1"/>
  <c r="Z45" i="2"/>
  <c r="AC45" i="2" s="1"/>
  <c r="S48" i="2"/>
  <c r="AB49" i="2"/>
  <c r="AI49" i="2" s="1"/>
  <c r="AJ43" i="2"/>
  <c r="AB43" i="2"/>
  <c r="N47" i="2"/>
  <c r="O47" i="2" s="1"/>
  <c r="Q47" i="2" s="1"/>
  <c r="T47" i="2"/>
  <c r="U47" i="2" s="1"/>
  <c r="AJ48" i="2"/>
  <c r="AB48" i="2"/>
  <c r="Z48" i="2" s="1"/>
  <c r="AC48" i="2" s="1"/>
  <c r="Z52" i="2"/>
  <c r="AC52" i="2" s="1"/>
  <c r="AH52" i="2"/>
  <c r="AJ52" i="2"/>
  <c r="K53" i="2"/>
  <c r="M53" i="2" s="1"/>
  <c r="S53" i="2"/>
  <c r="AJ57" i="2"/>
  <c r="S26" i="2"/>
  <c r="AJ33" i="2"/>
  <c r="AB33" i="2"/>
  <c r="W33" i="2"/>
  <c r="X33" i="2" s="1"/>
  <c r="K35" i="2"/>
  <c r="M35" i="2" s="1"/>
  <c r="S35" i="2"/>
  <c r="Z42" i="2"/>
  <c r="AC42" i="2" s="1"/>
  <c r="W43" i="2"/>
  <c r="X43" i="2" s="1"/>
  <c r="AB44" i="2"/>
  <c r="AH44" i="2" s="1"/>
  <c r="AJ45" i="2"/>
  <c r="K46" i="2"/>
  <c r="M46" i="2" s="1"/>
  <c r="W48" i="2"/>
  <c r="X48" i="2" s="1"/>
  <c r="AB54" i="2"/>
  <c r="AI54" i="2" s="1"/>
  <c r="AJ54" i="2"/>
  <c r="W54" i="2"/>
  <c r="X54" i="2" s="1"/>
  <c r="Z36" i="2"/>
  <c r="AC36" i="2" s="1"/>
  <c r="U37" i="2"/>
  <c r="S38" i="2"/>
  <c r="U38" i="2" s="1"/>
  <c r="O38" i="2"/>
  <c r="Q38" i="2" s="1"/>
  <c r="S45" i="2"/>
  <c r="K45" i="2"/>
  <c r="M45" i="2" s="1"/>
  <c r="Z51" i="2"/>
  <c r="AC51" i="2" s="1"/>
  <c r="AH51" i="2"/>
  <c r="AK51" i="2" s="1"/>
  <c r="AJ59" i="2"/>
  <c r="AB59" i="2"/>
  <c r="AH59" i="2" s="1"/>
  <c r="W59" i="2"/>
  <c r="X59" i="2" s="1"/>
  <c r="AB60" i="2"/>
  <c r="AI60" i="2" s="1"/>
  <c r="AJ60" i="2"/>
  <c r="S44" i="2"/>
  <c r="K52" i="2"/>
  <c r="M52" i="2" s="1"/>
  <c r="S52" i="2"/>
  <c r="N57" i="2"/>
  <c r="O57" i="2" s="1"/>
  <c r="Q57" i="2" s="1"/>
  <c r="T57" i="2"/>
  <c r="U57" i="2" s="1"/>
  <c r="N58" i="2"/>
  <c r="O58" i="2" s="1"/>
  <c r="Q58" i="2" s="1"/>
  <c r="T58" i="2"/>
  <c r="W50" i="2"/>
  <c r="X50" i="2" s="1"/>
  <c r="AH58" i="2"/>
  <c r="AK58" i="2" s="1"/>
  <c r="S49" i="2"/>
  <c r="K49" i="2"/>
  <c r="M49" i="2" s="1"/>
  <c r="K56" i="2"/>
  <c r="M56" i="2" s="1"/>
  <c r="S56" i="2"/>
  <c r="K50" i="2"/>
  <c r="M50" i="2" s="1"/>
  <c r="S58" i="2"/>
  <c r="K60" i="2"/>
  <c r="M60" i="2" s="1"/>
  <c r="S60" i="2"/>
  <c r="AH42" i="2" l="1"/>
  <c r="AK42" i="2" s="1"/>
  <c r="U44" i="2"/>
  <c r="Z37" i="2"/>
  <c r="AC37" i="2" s="1"/>
  <c r="T14" i="2"/>
  <c r="U14" i="2" s="1"/>
  <c r="Z47" i="2"/>
  <c r="AC47" i="2" s="1"/>
  <c r="Z46" i="2"/>
  <c r="AC46" i="2" s="1"/>
  <c r="AH37" i="2"/>
  <c r="AK37" i="2" s="1"/>
  <c r="Z54" i="2"/>
  <c r="AC54" i="2" s="1"/>
  <c r="AH35" i="2"/>
  <c r="AK35" i="2" s="1"/>
  <c r="AH49" i="2"/>
  <c r="AK49" i="2" s="1"/>
  <c r="Z56" i="2"/>
  <c r="AC56" i="2" s="1"/>
  <c r="AH14" i="2"/>
  <c r="AK14" i="2" s="1"/>
  <c r="Z29" i="2"/>
  <c r="AC29" i="2" s="1"/>
  <c r="AH30" i="2"/>
  <c r="AK30" i="2" s="1"/>
  <c r="AH60" i="2"/>
  <c r="AK60" i="2" s="1"/>
  <c r="AH56" i="2"/>
  <c r="AK56" i="2" s="1"/>
  <c r="AK52" i="2"/>
  <c r="AH36" i="2"/>
  <c r="AK36" i="2" s="1"/>
  <c r="AM36" i="2" s="1"/>
  <c r="AK29" i="2"/>
  <c r="AH46" i="2"/>
  <c r="AK46" i="2" s="1"/>
  <c r="AH28" i="2"/>
  <c r="AK28" i="2" s="1"/>
  <c r="B32" i="2"/>
  <c r="G31" i="2"/>
  <c r="AH31" i="2" s="1"/>
  <c r="AK31" i="2" s="1"/>
  <c r="F31" i="2"/>
  <c r="G24" i="2"/>
  <c r="F24" i="2"/>
  <c r="Z24" i="2" s="1"/>
  <c r="AC24" i="2" s="1"/>
  <c r="B25" i="2"/>
  <c r="Z8" i="2"/>
  <c r="AC8" i="2" s="1"/>
  <c r="AH8" i="2"/>
  <c r="AK8" i="2" s="1"/>
  <c r="B39" i="2"/>
  <c r="G38" i="2"/>
  <c r="Z38" i="2" s="1"/>
  <c r="AC38" i="2" s="1"/>
  <c r="F38" i="2"/>
  <c r="U40" i="2"/>
  <c r="Z30" i="2"/>
  <c r="AC30" i="2" s="1"/>
  <c r="G16" i="2"/>
  <c r="F16" i="2"/>
  <c r="B17" i="2"/>
  <c r="G10" i="2"/>
  <c r="F10" i="2"/>
  <c r="AH10" i="2" s="1"/>
  <c r="AK10" i="2" s="1"/>
  <c r="B11" i="2"/>
  <c r="Z57" i="2"/>
  <c r="AC57" i="2" s="1"/>
  <c r="T25" i="2"/>
  <c r="U25" i="2" s="1"/>
  <c r="AK50" i="2"/>
  <c r="AH15" i="2"/>
  <c r="AK15" i="2" s="1"/>
  <c r="Z28" i="2"/>
  <c r="AC28" i="2" s="1"/>
  <c r="AH55" i="2"/>
  <c r="AK55" i="2" s="1"/>
  <c r="AH47" i="2"/>
  <c r="AK47" i="2" s="1"/>
  <c r="U58" i="2"/>
  <c r="AM58" i="2" s="1"/>
  <c r="U26" i="2"/>
  <c r="N10" i="2"/>
  <c r="O10" i="2" s="1"/>
  <c r="Q10" i="2" s="1"/>
  <c r="N55" i="2"/>
  <c r="O55" i="2" s="1"/>
  <c r="Q55" i="2" s="1"/>
  <c r="T55" i="2"/>
  <c r="U55" i="2" s="1"/>
  <c r="AM51" i="2"/>
  <c r="T11" i="2"/>
  <c r="U11" i="2" s="1"/>
  <c r="N11" i="2"/>
  <c r="O11" i="2" s="1"/>
  <c r="Q11" i="2" s="1"/>
  <c r="N18" i="2"/>
  <c r="O18" i="2" s="1"/>
  <c r="Q18" i="2" s="1"/>
  <c r="T18" i="2"/>
  <c r="U18" i="2" s="1"/>
  <c r="N23" i="2"/>
  <c r="O23" i="2" s="1"/>
  <c r="Q23" i="2" s="1"/>
  <c r="T23" i="2"/>
  <c r="U23" i="2" s="1"/>
  <c r="N54" i="2"/>
  <c r="O54" i="2" s="1"/>
  <c r="Q54" i="2" s="1"/>
  <c r="T54" i="2"/>
  <c r="U54" i="2" s="1"/>
  <c r="AK9" i="2"/>
  <c r="AM9" i="2" s="1"/>
  <c r="N45" i="2"/>
  <c r="O45" i="2" s="1"/>
  <c r="Q45" i="2" s="1"/>
  <c r="T45" i="2"/>
  <c r="U45" i="2" s="1"/>
  <c r="N46" i="2"/>
  <c r="O46" i="2" s="1"/>
  <c r="Q46" i="2" s="1"/>
  <c r="T46" i="2"/>
  <c r="U46" i="2" s="1"/>
  <c r="AH43" i="2"/>
  <c r="AI43" i="2"/>
  <c r="T41" i="2"/>
  <c r="U41" i="2" s="1"/>
  <c r="N41" i="2"/>
  <c r="O41" i="2" s="1"/>
  <c r="Q41" i="2" s="1"/>
  <c r="T56" i="2"/>
  <c r="U56" i="2" s="1"/>
  <c r="N56" i="2"/>
  <c r="O56" i="2" s="1"/>
  <c r="Q56" i="2" s="1"/>
  <c r="AI59" i="2"/>
  <c r="AK59" i="2" s="1"/>
  <c r="Z59" i="2"/>
  <c r="AC59" i="2" s="1"/>
  <c r="N53" i="2"/>
  <c r="O53" i="2" s="1"/>
  <c r="Q53" i="2" s="1"/>
  <c r="T53" i="2"/>
  <c r="U53" i="2" s="1"/>
  <c r="N35" i="2"/>
  <c r="O35" i="2" s="1"/>
  <c r="Q35" i="2" s="1"/>
  <c r="T35" i="2"/>
  <c r="U35" i="2" s="1"/>
  <c r="U27" i="2"/>
  <c r="N13" i="2"/>
  <c r="O13" i="2" s="1"/>
  <c r="Q13" i="2" s="1"/>
  <c r="T13" i="2"/>
  <c r="U13" i="2" s="1"/>
  <c r="N39" i="2"/>
  <c r="O39" i="2" s="1"/>
  <c r="Q39" i="2" s="1"/>
  <c r="T39" i="2"/>
  <c r="U39" i="2" s="1"/>
  <c r="Z23" i="2"/>
  <c r="AC23" i="2" s="1"/>
  <c r="Z14" i="2"/>
  <c r="AC14" i="2" s="1"/>
  <c r="N49" i="2"/>
  <c r="O49" i="2" s="1"/>
  <c r="Q49" i="2" s="1"/>
  <c r="T49" i="2"/>
  <c r="Z55" i="2"/>
  <c r="AC55" i="2" s="1"/>
  <c r="AH54" i="2"/>
  <c r="AK54" i="2" s="1"/>
  <c r="AI44" i="2"/>
  <c r="AK44" i="2" s="1"/>
  <c r="Z44" i="2"/>
  <c r="AC44" i="2" s="1"/>
  <c r="U48" i="2"/>
  <c r="N15" i="2"/>
  <c r="O15" i="2" s="1"/>
  <c r="Q15" i="2" s="1"/>
  <c r="T15" i="2"/>
  <c r="U15" i="2" s="1"/>
  <c r="T33" i="2"/>
  <c r="U33" i="2" s="1"/>
  <c r="N33" i="2"/>
  <c r="O33" i="2" s="1"/>
  <c r="Q33" i="2" s="1"/>
  <c r="N42" i="2"/>
  <c r="O42" i="2" s="1"/>
  <c r="Q42" i="2" s="1"/>
  <c r="T42" i="2"/>
  <c r="U42" i="2" s="1"/>
  <c r="AH7" i="2"/>
  <c r="AK7" i="2" s="1"/>
  <c r="AH57" i="2"/>
  <c r="AK57" i="2" s="1"/>
  <c r="T24" i="2"/>
  <c r="U24" i="2" s="1"/>
  <c r="N24" i="2"/>
  <c r="O24" i="2" s="1"/>
  <c r="Q24" i="2" s="1"/>
  <c r="N50" i="2"/>
  <c r="O50" i="2" s="1"/>
  <c r="Q50" i="2" s="1"/>
  <c r="T50" i="2"/>
  <c r="U50" i="2" s="1"/>
  <c r="U49" i="2"/>
  <c r="N52" i="2"/>
  <c r="O52" i="2" s="1"/>
  <c r="Q52" i="2" s="1"/>
  <c r="T52" i="2"/>
  <c r="U52" i="2" s="1"/>
  <c r="N34" i="2"/>
  <c r="O34" i="2" s="1"/>
  <c r="Q34" i="2" s="1"/>
  <c r="T34" i="2"/>
  <c r="U34" i="2" s="1"/>
  <c r="N59" i="2"/>
  <c r="O59" i="2" s="1"/>
  <c r="Q59" i="2" s="1"/>
  <c r="T59" i="2"/>
  <c r="U59" i="2" s="1"/>
  <c r="N30" i="2"/>
  <c r="O30" i="2" s="1"/>
  <c r="Q30" i="2" s="1"/>
  <c r="T30" i="2"/>
  <c r="U30" i="2" s="1"/>
  <c r="N31" i="2"/>
  <c r="O31" i="2" s="1"/>
  <c r="Q31" i="2" s="1"/>
  <c r="T31" i="2"/>
  <c r="U31" i="2" s="1"/>
  <c r="AM21" i="2"/>
  <c r="Z60" i="2"/>
  <c r="AC60" i="2" s="1"/>
  <c r="AH23" i="2"/>
  <c r="AK23" i="2" s="1"/>
  <c r="Z7" i="2"/>
  <c r="AC7" i="2" s="1"/>
  <c r="N28" i="2"/>
  <c r="O28" i="2" s="1"/>
  <c r="Q28" i="2" s="1"/>
  <c r="T28" i="2"/>
  <c r="U28" i="2" s="1"/>
  <c r="T60" i="2"/>
  <c r="U60" i="2" s="1"/>
  <c r="N60" i="2"/>
  <c r="O60" i="2" s="1"/>
  <c r="Q60" i="2" s="1"/>
  <c r="Z43" i="2"/>
  <c r="AC43" i="2" s="1"/>
  <c r="AI33" i="2"/>
  <c r="AI48" i="2"/>
  <c r="AH48" i="2"/>
  <c r="Z49" i="2"/>
  <c r="AC49" i="2" s="1"/>
  <c r="N22" i="2"/>
  <c r="O22" i="2" s="1"/>
  <c r="Q22" i="2" s="1"/>
  <c r="T22" i="2"/>
  <c r="U22" i="2" s="1"/>
  <c r="AK22" i="2"/>
  <c r="N8" i="2"/>
  <c r="O8" i="2" s="1"/>
  <c r="Q8" i="2" s="1"/>
  <c r="T8" i="2"/>
  <c r="U8" i="2" s="1"/>
  <c r="T19" i="2"/>
  <c r="U19" i="2" s="1"/>
  <c r="N19" i="2"/>
  <c r="O19" i="2" s="1"/>
  <c r="Q19" i="2" s="1"/>
  <c r="Z10" i="2"/>
  <c r="AC10" i="2" s="1"/>
  <c r="N29" i="2"/>
  <c r="O29" i="2" s="1"/>
  <c r="Q29" i="2" s="1"/>
  <c r="T29" i="2"/>
  <c r="U29" i="2" s="1"/>
  <c r="AM14" i="2" l="1"/>
  <c r="AQ14" i="2" s="1"/>
  <c r="AM47" i="2"/>
  <c r="AO47" i="2" s="1"/>
  <c r="AM37" i="2"/>
  <c r="AQ37" i="2" s="1"/>
  <c r="AT37" i="2" s="1"/>
  <c r="AH38" i="2"/>
  <c r="AK38" i="2" s="1"/>
  <c r="AM38" i="2" s="1"/>
  <c r="Z31" i="2"/>
  <c r="AC31" i="2" s="1"/>
  <c r="AM31" i="2" s="1"/>
  <c r="AM30" i="2"/>
  <c r="AO30" i="2" s="1"/>
  <c r="AM7" i="2"/>
  <c r="AO7" i="2" s="1"/>
  <c r="AH24" i="2"/>
  <c r="AK24" i="2" s="1"/>
  <c r="AM24" i="2" s="1"/>
  <c r="AM57" i="2"/>
  <c r="AO57" i="2" s="1"/>
  <c r="B12" i="2"/>
  <c r="G11" i="2"/>
  <c r="F11" i="2"/>
  <c r="B40" i="2"/>
  <c r="G39" i="2"/>
  <c r="F39" i="2"/>
  <c r="G32" i="2"/>
  <c r="F32" i="2"/>
  <c r="B33" i="2"/>
  <c r="G17" i="2"/>
  <c r="F17" i="2"/>
  <c r="B18" i="2"/>
  <c r="AH16" i="2"/>
  <c r="AK16" i="2" s="1"/>
  <c r="Z16" i="2"/>
  <c r="AC16" i="2" s="1"/>
  <c r="F25" i="2"/>
  <c r="B26" i="2"/>
  <c r="G25" i="2"/>
  <c r="AM44" i="2"/>
  <c r="AO44" i="2" s="1"/>
  <c r="AM10" i="2"/>
  <c r="AQ10" i="2" s="1"/>
  <c r="AM50" i="2"/>
  <c r="AQ50" i="2" s="1"/>
  <c r="AT50" i="2" s="1"/>
  <c r="AQ58" i="2"/>
  <c r="AT58" i="2" s="1"/>
  <c r="AO58" i="2"/>
  <c r="AK43" i="2"/>
  <c r="AM43" i="2" s="1"/>
  <c r="AQ43" i="2" s="1"/>
  <c r="AM55" i="2"/>
  <c r="AQ55" i="2" s="1"/>
  <c r="AT55" i="2" s="1"/>
  <c r="AM46" i="2"/>
  <c r="AQ46" i="2" s="1"/>
  <c r="AM52" i="2"/>
  <c r="AO52" i="2" s="1"/>
  <c r="AQ9" i="2"/>
  <c r="AO9" i="2"/>
  <c r="AQ36" i="2"/>
  <c r="AT36" i="2" s="1"/>
  <c r="AO36" i="2"/>
  <c r="AM45" i="2"/>
  <c r="AM42" i="2"/>
  <c r="AM60" i="2"/>
  <c r="AM56" i="2"/>
  <c r="AM54" i="2"/>
  <c r="AM29" i="2"/>
  <c r="AM28" i="2"/>
  <c r="AM53" i="2"/>
  <c r="AM22" i="2"/>
  <c r="AM8" i="2"/>
  <c r="AQ21" i="2"/>
  <c r="AO21" i="2"/>
  <c r="AM59" i="2"/>
  <c r="AM15" i="2"/>
  <c r="AM49" i="2"/>
  <c r="AK48" i="2"/>
  <c r="AM48" i="2" s="1"/>
  <c r="AM23" i="2"/>
  <c r="AQ51" i="2"/>
  <c r="AT51" i="2" s="1"/>
  <c r="AO51" i="2"/>
  <c r="AM35" i="2"/>
  <c r="AO37" i="2" l="1"/>
  <c r="AQ47" i="2"/>
  <c r="AQ7" i="2"/>
  <c r="AO14" i="2"/>
  <c r="AQ30" i="2"/>
  <c r="AT30" i="2" s="1"/>
  <c r="AQ44" i="2"/>
  <c r="AQ38" i="2"/>
  <c r="AT38" i="2" s="1"/>
  <c r="AO38" i="2"/>
  <c r="AQ57" i="2"/>
  <c r="AT57" i="2" s="1"/>
  <c r="AQ52" i="2"/>
  <c r="AT52" i="2" s="1"/>
  <c r="F26" i="2"/>
  <c r="B27" i="2"/>
  <c r="G26" i="2"/>
  <c r="AH32" i="2"/>
  <c r="AK32" i="2" s="1"/>
  <c r="Z32" i="2"/>
  <c r="AC32" i="2" s="1"/>
  <c r="B13" i="2"/>
  <c r="F12" i="2"/>
  <c r="G12" i="2"/>
  <c r="AO50" i="2"/>
  <c r="Z25" i="2"/>
  <c r="AC25" i="2" s="1"/>
  <c r="AH25" i="2"/>
  <c r="AK25" i="2" s="1"/>
  <c r="Z39" i="2"/>
  <c r="AC39" i="2" s="1"/>
  <c r="AH39" i="2"/>
  <c r="AK39" i="2" s="1"/>
  <c r="AO46" i="2"/>
  <c r="AM16" i="2"/>
  <c r="AO10" i="2"/>
  <c r="G18" i="2"/>
  <c r="B19" i="2"/>
  <c r="F18" i="2"/>
  <c r="B41" i="2"/>
  <c r="F40" i="2"/>
  <c r="G40" i="2"/>
  <c r="Z17" i="2"/>
  <c r="AC17" i="2" s="1"/>
  <c r="AH17" i="2"/>
  <c r="AK17" i="2" s="1"/>
  <c r="Z11" i="2"/>
  <c r="AC11" i="2" s="1"/>
  <c r="AH11" i="2"/>
  <c r="AK11" i="2" s="1"/>
  <c r="G33" i="2"/>
  <c r="F33" i="2"/>
  <c r="B34" i="2"/>
  <c r="AO43" i="2"/>
  <c r="AO55" i="2"/>
  <c r="AQ53" i="2"/>
  <c r="AT53" i="2" s="1"/>
  <c r="AO53" i="2"/>
  <c r="AO24" i="2"/>
  <c r="AQ24" i="2"/>
  <c r="AT24" i="2" s="1"/>
  <c r="AQ8" i="2"/>
  <c r="AO8" i="2"/>
  <c r="AQ28" i="2"/>
  <c r="AT28" i="2" s="1"/>
  <c r="AO28" i="2"/>
  <c r="AO35" i="2"/>
  <c r="AQ35" i="2"/>
  <c r="AT35" i="2" s="1"/>
  <c r="AQ48" i="2"/>
  <c r="AO48" i="2"/>
  <c r="AQ29" i="2"/>
  <c r="AT29" i="2" s="1"/>
  <c r="AO29" i="2"/>
  <c r="AQ54" i="2"/>
  <c r="AT54" i="2" s="1"/>
  <c r="AO54" i="2"/>
  <c r="AQ45" i="2"/>
  <c r="AO45" i="2"/>
  <c r="AQ49" i="2"/>
  <c r="AT49" i="2" s="1"/>
  <c r="AO49" i="2"/>
  <c r="AQ56" i="2"/>
  <c r="AT56" i="2" s="1"/>
  <c r="AO56" i="2"/>
  <c r="AQ60" i="2"/>
  <c r="AT60" i="2" s="1"/>
  <c r="AO60" i="2"/>
  <c r="AQ22" i="2"/>
  <c r="AO22" i="2"/>
  <c r="AQ31" i="2"/>
  <c r="AT31" i="2" s="1"/>
  <c r="AO31" i="2"/>
  <c r="AQ23" i="2"/>
  <c r="AT23" i="2" s="1"/>
  <c r="AO23" i="2"/>
  <c r="AQ15" i="2"/>
  <c r="AO15" i="2"/>
  <c r="AQ59" i="2"/>
  <c r="AT59" i="2" s="1"/>
  <c r="AO59" i="2"/>
  <c r="AQ42" i="2"/>
  <c r="AT42" i="2" s="1"/>
  <c r="AO42" i="2"/>
  <c r="AM32" i="2" l="1"/>
  <c r="AO32" i="2" s="1"/>
  <c r="AM25" i="2"/>
  <c r="AO25" i="2" s="1"/>
  <c r="AM17" i="2"/>
  <c r="AQ16" i="2"/>
  <c r="AO16" i="2"/>
  <c r="Z12" i="2"/>
  <c r="AC12" i="2" s="1"/>
  <c r="AH12" i="2"/>
  <c r="AK12" i="2" s="1"/>
  <c r="G13" i="2"/>
  <c r="F13" i="2"/>
  <c r="F34" i="2"/>
  <c r="G34" i="2"/>
  <c r="Z40" i="2"/>
  <c r="AC40" i="2" s="1"/>
  <c r="AH40" i="2"/>
  <c r="AK40" i="2" s="1"/>
  <c r="AH33" i="2"/>
  <c r="AK33" i="2" s="1"/>
  <c r="Z33" i="2"/>
  <c r="AC33" i="2" s="1"/>
  <c r="G41" i="2"/>
  <c r="F41" i="2"/>
  <c r="AM39" i="2"/>
  <c r="Z18" i="2"/>
  <c r="AC18" i="2" s="1"/>
  <c r="AH18" i="2"/>
  <c r="AK18" i="2" s="1"/>
  <c r="B20" i="2"/>
  <c r="G19" i="2"/>
  <c r="F19" i="2"/>
  <c r="G27" i="2"/>
  <c r="F27" i="2"/>
  <c r="AM11" i="2"/>
  <c r="AH26" i="2"/>
  <c r="AK26" i="2" s="1"/>
  <c r="Z26" i="2"/>
  <c r="AC26" i="2" s="1"/>
  <c r="J48" i="1"/>
  <c r="J49" i="1" s="1"/>
  <c r="J50" i="1" s="1"/>
  <c r="J51" i="1" s="1"/>
  <c r="J52" i="1" s="1"/>
  <c r="J53" i="1" s="1"/>
  <c r="J41" i="1"/>
  <c r="J42" i="1" s="1"/>
  <c r="J43" i="1" s="1"/>
  <c r="J44" i="1" s="1"/>
  <c r="J45" i="1" s="1"/>
  <c r="J46" i="1" s="1"/>
  <c r="J34" i="1"/>
  <c r="J35" i="1" s="1"/>
  <c r="J36" i="1" s="1"/>
  <c r="J37" i="1" s="1"/>
  <c r="J38" i="1" s="1"/>
  <c r="J39" i="1" s="1"/>
  <c r="J27" i="1"/>
  <c r="J28" i="1" s="1"/>
  <c r="J29" i="1" s="1"/>
  <c r="J30" i="1" s="1"/>
  <c r="J31" i="1" s="1"/>
  <c r="J32" i="1" s="1"/>
  <c r="J20" i="1"/>
  <c r="J21" i="1" s="1"/>
  <c r="J22" i="1" s="1"/>
  <c r="J23" i="1" s="1"/>
  <c r="J24" i="1" s="1"/>
  <c r="J25" i="1" s="1"/>
  <c r="J13" i="1"/>
  <c r="J14" i="1" s="1"/>
  <c r="J15" i="1" s="1"/>
  <c r="J16" i="1" s="1"/>
  <c r="J17" i="1" s="1"/>
  <c r="J18" i="1" s="1"/>
  <c r="J6" i="1"/>
  <c r="J7" i="1" s="1"/>
  <c r="J8" i="1" s="1"/>
  <c r="J9" i="1" s="1"/>
  <c r="J10" i="1" s="1"/>
  <c r="J11" i="1" s="1"/>
  <c r="AQ25" i="2" l="1"/>
  <c r="AT25" i="2" s="1"/>
  <c r="AQ32" i="2"/>
  <c r="AT32" i="2" s="1"/>
  <c r="AM12" i="2"/>
  <c r="AQ12" i="2" s="1"/>
  <c r="AM18" i="2"/>
  <c r="AQ18" i="2" s="1"/>
  <c r="Z13" i="2"/>
  <c r="AC13" i="2" s="1"/>
  <c r="AH13" i="2"/>
  <c r="AK13" i="2" s="1"/>
  <c r="AM26" i="2"/>
  <c r="AM40" i="2"/>
  <c r="F20" i="2"/>
  <c r="G20" i="2"/>
  <c r="AQ11" i="2"/>
  <c r="AO11" i="2"/>
  <c r="AQ39" i="2"/>
  <c r="AT39" i="2" s="1"/>
  <c r="AO39" i="2"/>
  <c r="Z27" i="2"/>
  <c r="AC27" i="2" s="1"/>
  <c r="AH27" i="2"/>
  <c r="AK27" i="2" s="1"/>
  <c r="Z41" i="2"/>
  <c r="AC41" i="2" s="1"/>
  <c r="AH41" i="2"/>
  <c r="AK41" i="2" s="1"/>
  <c r="AH34" i="2"/>
  <c r="AK34" i="2" s="1"/>
  <c r="Z34" i="2"/>
  <c r="AC34" i="2" s="1"/>
  <c r="Z19" i="2"/>
  <c r="AC19" i="2" s="1"/>
  <c r="AH19" i="2"/>
  <c r="AK19" i="2" s="1"/>
  <c r="AQ17" i="2"/>
  <c r="AO17" i="2"/>
  <c r="AM33" i="2"/>
  <c r="AO12" i="2" l="1"/>
  <c r="AO18" i="2"/>
  <c r="AM34" i="2"/>
  <c r="AQ34" i="2" s="1"/>
  <c r="AT34" i="2" s="1"/>
  <c r="AM27" i="2"/>
  <c r="AQ27" i="2" s="1"/>
  <c r="AT27" i="2" s="1"/>
  <c r="AM13" i="2"/>
  <c r="AQ13" i="2" s="1"/>
  <c r="AH20" i="2"/>
  <c r="AK20" i="2" s="1"/>
  <c r="Z20" i="2"/>
  <c r="AC20" i="2" s="1"/>
  <c r="AQ40" i="2"/>
  <c r="AT40" i="2" s="1"/>
  <c r="AO40" i="2"/>
  <c r="AM19" i="2"/>
  <c r="AQ26" i="2"/>
  <c r="AT26" i="2" s="1"/>
  <c r="AO26" i="2"/>
  <c r="AQ33" i="2"/>
  <c r="AT33" i="2" s="1"/>
  <c r="AO33" i="2"/>
  <c r="AM41" i="2"/>
  <c r="AO34" i="2" l="1"/>
  <c r="AO27" i="2"/>
  <c r="AO13" i="2"/>
  <c r="AM20" i="2"/>
  <c r="AQ20" i="2" s="1"/>
  <c r="AT20" i="2" s="1"/>
  <c r="AO41" i="2"/>
  <c r="AQ41" i="2"/>
  <c r="AT41" i="2" s="1"/>
  <c r="AQ19" i="2"/>
  <c r="AO19" i="2"/>
  <c r="AO20" i="2" l="1"/>
  <c r="AP7" i="2" s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23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  <bk>
      <extLst>
        <ext uri="{3e2802c4-a4d2-4d8b-9148-e3be6c30e623}">
          <xlrd:rvb i="5"/>
        </ext>
      </extLst>
    </bk>
    <bk>
      <extLst>
        <ext uri="{3e2802c4-a4d2-4d8b-9148-e3be6c30e623}">
          <xlrd:rvb i="6"/>
        </ext>
      </extLst>
    </bk>
    <bk>
      <extLst>
        <ext uri="{3e2802c4-a4d2-4d8b-9148-e3be6c30e623}">
          <xlrd:rvb i="7"/>
        </ext>
      </extLst>
    </bk>
    <bk>
      <extLst>
        <ext uri="{3e2802c4-a4d2-4d8b-9148-e3be6c30e623}">
          <xlrd:rvb i="8"/>
        </ext>
      </extLst>
    </bk>
    <bk>
      <extLst>
        <ext uri="{3e2802c4-a4d2-4d8b-9148-e3be6c30e623}">
          <xlrd:rvb i="9"/>
        </ext>
      </extLst>
    </bk>
    <bk>
      <extLst>
        <ext uri="{3e2802c4-a4d2-4d8b-9148-e3be6c30e623}">
          <xlrd:rvb i="10"/>
        </ext>
      </extLst>
    </bk>
    <bk>
      <extLst>
        <ext uri="{3e2802c4-a4d2-4d8b-9148-e3be6c30e623}">
          <xlrd:rvb i="11"/>
        </ext>
      </extLst>
    </bk>
    <bk>
      <extLst>
        <ext uri="{3e2802c4-a4d2-4d8b-9148-e3be6c30e623}">
          <xlrd:rvb i="12"/>
        </ext>
      </extLst>
    </bk>
    <bk>
      <extLst>
        <ext uri="{3e2802c4-a4d2-4d8b-9148-e3be6c30e623}">
          <xlrd:rvb i="13"/>
        </ext>
      </extLst>
    </bk>
    <bk>
      <extLst>
        <ext uri="{3e2802c4-a4d2-4d8b-9148-e3be6c30e623}">
          <xlrd:rvb i="14"/>
        </ext>
      </extLst>
    </bk>
    <bk>
      <extLst>
        <ext uri="{3e2802c4-a4d2-4d8b-9148-e3be6c30e623}">
          <xlrd:rvb i="15"/>
        </ext>
      </extLst>
    </bk>
    <bk>
      <extLst>
        <ext uri="{3e2802c4-a4d2-4d8b-9148-e3be6c30e623}">
          <xlrd:rvb i="16"/>
        </ext>
      </extLst>
    </bk>
    <bk>
      <extLst>
        <ext uri="{3e2802c4-a4d2-4d8b-9148-e3be6c30e623}">
          <xlrd:rvb i="17"/>
        </ext>
      </extLst>
    </bk>
    <bk>
      <extLst>
        <ext uri="{3e2802c4-a4d2-4d8b-9148-e3be6c30e623}">
          <xlrd:rvb i="18"/>
        </ext>
      </extLst>
    </bk>
    <bk>
      <extLst>
        <ext uri="{3e2802c4-a4d2-4d8b-9148-e3be6c30e623}">
          <xlrd:rvb i="19"/>
        </ext>
      </extLst>
    </bk>
    <bk>
      <extLst>
        <ext uri="{3e2802c4-a4d2-4d8b-9148-e3be6c30e623}">
          <xlrd:rvb i="20"/>
        </ext>
      </extLst>
    </bk>
    <bk>
      <extLst>
        <ext uri="{3e2802c4-a4d2-4d8b-9148-e3be6c30e623}">
          <xlrd:rvb i="21"/>
        </ext>
      </extLst>
    </bk>
    <bk>
      <extLst>
        <ext uri="{3e2802c4-a4d2-4d8b-9148-e3be6c30e623}">
          <xlrd:rvb i="22"/>
        </ext>
      </extLst>
    </bk>
  </futureMetadata>
  <valueMetadata count="23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</valueMetadata>
</metadata>
</file>

<file path=xl/sharedStrings.xml><?xml version="1.0" encoding="utf-8"?>
<sst xmlns="http://schemas.openxmlformats.org/spreadsheetml/2006/main" count="75" uniqueCount="48">
  <si>
    <t>Molality</t>
  </si>
  <si>
    <t>Temperature</t>
  </si>
  <si>
    <t>Osmotic Coefficient</t>
  </si>
  <si>
    <t>From paper 1</t>
  </si>
  <si>
    <t>From paper 2</t>
  </si>
  <si>
    <t>From paper 3</t>
  </si>
  <si>
    <t>s0021-96142900315-4.pdf</t>
  </si>
  <si>
    <t>je00023a013.pdf</t>
  </si>
  <si>
    <t>archer-rard-1998</t>
  </si>
  <si>
    <t>Ion-interaction model</t>
  </si>
  <si>
    <t>Chemical Equlibrium model</t>
  </si>
  <si>
    <t>n=3</t>
  </si>
  <si>
    <t>v</t>
  </si>
  <si>
    <t>w</t>
  </si>
  <si>
    <t>molality (m)</t>
  </si>
  <si>
    <t>Mw</t>
  </si>
  <si>
    <t>molality x Mw</t>
  </si>
  <si>
    <t>Vw</t>
  </si>
  <si>
    <t>1/T</t>
  </si>
  <si>
    <t>Ln(T)</t>
  </si>
  <si>
    <t>Reference phi is converted into ln(aw)</t>
  </si>
  <si>
    <t>Square difference</t>
  </si>
  <si>
    <t>Standard Deviation</t>
  </si>
  <si>
    <t xml:space="preserve">     Ø</t>
  </si>
  <si>
    <t xml:space="preserve">  Reference paper value of   Ø</t>
  </si>
  <si>
    <t>For graph purpose - duplicate copy of phi's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</si>
  <si>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</si>
  <si>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</si>
  <si>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</si>
  <si>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</si>
  <si>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</si>
  <si>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</si>
  <si>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</si>
  <si>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</si>
  <si>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</si>
  <si>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</si>
  <si>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</si>
  <si>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</si>
  <si>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MgSO4</t>
  </si>
  <si>
    <t>Phi</t>
  </si>
  <si>
    <t>Literature Work</t>
  </si>
  <si>
    <t>Our work</t>
  </si>
  <si>
    <t>X11p</t>
  </si>
  <si>
    <t xml:space="preserve">Phi </t>
  </si>
  <si>
    <t>X12 last</t>
  </si>
  <si>
    <t>Xa12</t>
  </si>
  <si>
    <t>Xe1</t>
  </si>
  <si>
    <t>Our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</si>
</sst>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4"/>
      <color theme="1"/>
      <name val="Calibri"/>
      <family val="2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5" tint="0.39997558519241921"/>
      </left>
      <right/>
      <top/>
      <bottom/>
      <diagonal/>
    </border>
    <border>
      <left/>
      <right style="medium">
        <color theme="5" tint="0.39997558519241921"/>
      </right>
      <top/>
      <bottom/>
      <diagonal/>
    </border>
    <border>
      <left style="medium">
        <color theme="4" tint="0.39997558519241921"/>
      </left>
      <right/>
      <top style="medium">
        <color theme="4" tint="0.39997558519241921"/>
      </top>
      <bottom/>
      <diagonal/>
    </border>
    <border>
      <left/>
      <right style="medium">
        <color theme="4" tint="0.39997558519241921"/>
      </right>
      <top style="medium">
        <color theme="4" tint="0.39997558519241921"/>
      </top>
      <bottom/>
      <diagonal/>
    </border>
    <border>
      <left style="medium">
        <color theme="4" tint="0.39997558519241921"/>
      </left>
      <right/>
      <top/>
      <bottom/>
      <diagonal/>
    </border>
    <border>
      <left/>
      <right style="medium">
        <color theme="4" tint="0.39997558519241921"/>
      </right>
      <top/>
      <bottom/>
      <diagonal/>
    </border>
    <border>
      <left style="medium">
        <color theme="4" tint="0.39997558519241921"/>
      </left>
      <right/>
      <top/>
      <bottom style="medium">
        <color theme="4" tint="0.39997558519241921"/>
      </bottom>
      <diagonal/>
    </border>
    <border>
      <left/>
      <right style="medium">
        <color theme="4" tint="0.39997558519241921"/>
      </right>
      <top/>
      <bottom style="medium">
        <color theme="4" tint="0.39997558519241921"/>
      </bottom>
      <diagonal/>
    </border>
    <border>
      <left style="medium">
        <color theme="9" tint="0.59999389629810485"/>
      </left>
      <right/>
      <top style="medium">
        <color theme="9" tint="0.59999389629810485"/>
      </top>
      <bottom/>
      <diagonal/>
    </border>
    <border>
      <left/>
      <right style="medium">
        <color theme="9" tint="0.59999389629810485"/>
      </right>
      <top style="medium">
        <color theme="9" tint="0.59999389629810485"/>
      </top>
      <bottom/>
      <diagonal/>
    </border>
    <border>
      <left style="medium">
        <color theme="9" tint="0.59999389629810485"/>
      </left>
      <right/>
      <top/>
      <bottom/>
      <diagonal/>
    </border>
    <border>
      <left/>
      <right style="medium">
        <color theme="9" tint="0.59999389629810485"/>
      </right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0" xfId="0" applyFill="1"/>
    <xf numFmtId="0" fontId="2" fillId="0" borderId="0" xfId="0" applyFont="1" applyAlignment="1">
      <alignment horizontal="center"/>
    </xf>
    <xf numFmtId="0" fontId="0" fillId="4" borderId="0" xfId="0" applyFill="1"/>
    <xf numFmtId="0" fontId="3" fillId="0" borderId="0" xfId="0" applyFont="1"/>
    <xf numFmtId="0" fontId="4" fillId="0" borderId="0" xfId="0" applyFont="1" applyAlignment="1">
      <alignment wrapText="1"/>
    </xf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microsoft.com/office/2017/06/relationships/rdRichValueTypes" Target="richData/rdRichValueType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microsoft.com/office/2017/06/relationships/rdRichValueStructure" Target="richData/rdrichvaluestructure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microsoft.com/office/2017/06/relationships/rdRichValue" Target="richData/rdrichvalue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microsoft.com/office/2022/10/relationships/richValueRel" Target="richData/richValueRel.xml"/><Relationship Id="rId4" Type="http://schemas.openxmlformats.org/officeDocument/2006/relationships/worksheet" Target="worksheets/sheet4.xml"/><Relationship Id="rId9" Type="http://schemas.openxmlformats.org/officeDocument/2006/relationships/sheetMetadata" Target="metadata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r>
              <a:rPr lang="en-IN" sz="1320"/>
              <a:t>Fig 10.Parity Plot for MgSO</a:t>
            </a:r>
            <a:r>
              <a:rPr lang="en-IN" sz="900"/>
              <a:t>4</a:t>
            </a:r>
            <a:r>
              <a:rPr lang="en-IN" sz="1320"/>
              <a:t> for n=3</a:t>
            </a:r>
          </a:p>
        </c:rich>
      </c:tx>
      <c:layout>
        <c:manualLayout>
          <c:xMode val="edge"/>
          <c:yMode val="edge"/>
          <c:x val="0.23892962962962963"/>
          <c:y val="0.9260416666666666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baseline="0">
              <a:solidFill>
                <a:sysClr val="windowText" lastClr="000000"/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634467592592593"/>
          <c:y val="6.3264814814814815E-2"/>
          <c:w val="0.77220856481481481"/>
          <c:h val="0.71248611111111115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noFill/>
              <a:ln w="9525">
                <a:solidFill>
                  <a:srgbClr val="C00000"/>
                </a:solidFill>
                <a:round/>
              </a:ln>
              <a:effectLst/>
            </c:spPr>
          </c:marker>
          <c:xVal>
            <c:numRef>
              <c:f>'For finding 12 unknown'!$AT$7:$AT$60</c:f>
              <c:numCache>
                <c:formatCode>General</c:formatCode>
                <c:ptCount val="54"/>
                <c:pt idx="13">
                  <c:v>0.33882982419368091</c:v>
                </c:pt>
                <c:pt idx="16">
                  <c:v>0.4885909835396281</c:v>
                </c:pt>
                <c:pt idx="17">
                  <c:v>0.46529034042537709</c:v>
                </c:pt>
                <c:pt idx="18">
                  <c:v>0.43159935862008247</c:v>
                </c:pt>
                <c:pt idx="19">
                  <c:v>0.39032505283072777</c:v>
                </c:pt>
                <c:pt idx="20">
                  <c:v>0.34351045304447325</c:v>
                </c:pt>
                <c:pt idx="21">
                  <c:v>0.70896869587052913</c:v>
                </c:pt>
                <c:pt idx="22">
                  <c:v>0.68675894326169229</c:v>
                </c:pt>
                <c:pt idx="23">
                  <c:v>0.64218191753121168</c:v>
                </c:pt>
                <c:pt idx="24">
                  <c:v>0.58191285879502175</c:v>
                </c:pt>
                <c:pt idx="25">
                  <c:v>0.51058862212650835</c:v>
                </c:pt>
                <c:pt idx="26">
                  <c:v>0.43149478878548408</c:v>
                </c:pt>
                <c:pt idx="27">
                  <c:v>0.34699802074818664</c:v>
                </c:pt>
                <c:pt idx="28">
                  <c:v>0.95623978471377524</c:v>
                </c:pt>
                <c:pt idx="29">
                  <c:v>0.89807908189679975</c:v>
                </c:pt>
                <c:pt idx="30">
                  <c:v>0.82093328220846029</c:v>
                </c:pt>
                <c:pt idx="31">
                  <c:v>0.73090591996676979</c:v>
                </c:pt>
                <c:pt idx="32">
                  <c:v>0.63219427287724639</c:v>
                </c:pt>
                <c:pt idx="33">
                  <c:v>0.52773897594454833</c:v>
                </c:pt>
                <c:pt idx="34">
                  <c:v>0.41963122562790683</c:v>
                </c:pt>
                <c:pt idx="35">
                  <c:v>0.54313964465345221</c:v>
                </c:pt>
                <c:pt idx="42">
                  <c:v>0.54452610086194142</c:v>
                </c:pt>
                <c:pt idx="43">
                  <c:v>0.58659696173132636</c:v>
                </c:pt>
                <c:pt idx="44">
                  <c:v>0.62337552066480839</c:v>
                </c:pt>
                <c:pt idx="45">
                  <c:v>0.6560748184417915</c:v>
                </c:pt>
                <c:pt idx="46">
                  <c:v>0.7178969309348997</c:v>
                </c:pt>
                <c:pt idx="47">
                  <c:v>0.75209346014204403</c:v>
                </c:pt>
                <c:pt idx="48">
                  <c:v>0.79192367299121036</c:v>
                </c:pt>
                <c:pt idx="49">
                  <c:v>0.83983301268228883</c:v>
                </c:pt>
                <c:pt idx="50">
                  <c:v>0.96870114181847888</c:v>
                </c:pt>
                <c:pt idx="51">
                  <c:v>1.0535078775985336</c:v>
                </c:pt>
                <c:pt idx="52">
                  <c:v>1.1540771503407514</c:v>
                </c:pt>
                <c:pt idx="53">
                  <c:v>1.1637286054694109</c:v>
                </c:pt>
              </c:numCache>
            </c:numRef>
          </c:xVal>
          <c:yVal>
            <c:numRef>
              <c:f>'For finding 12 unknown'!$AU$7:$AU$60</c:f>
              <c:numCache>
                <c:formatCode>General</c:formatCode>
                <c:ptCount val="54"/>
                <c:pt idx="13">
                  <c:v>0.36070000000000002</c:v>
                </c:pt>
                <c:pt idx="16">
                  <c:v>0.505</c:v>
                </c:pt>
                <c:pt idx="17">
                  <c:v>0.46679999999999999</c:v>
                </c:pt>
                <c:pt idx="18">
                  <c:v>0.42130000000000001</c:v>
                </c:pt>
                <c:pt idx="19">
                  <c:v>0.37169999999999997</c:v>
                </c:pt>
                <c:pt idx="20">
                  <c:v>0.31979999999999997</c:v>
                </c:pt>
                <c:pt idx="21">
                  <c:v>0.67179999999999995</c:v>
                </c:pt>
                <c:pt idx="22">
                  <c:v>0.66320000000000001</c:v>
                </c:pt>
                <c:pt idx="23">
                  <c:v>0.61760000000000004</c:v>
                </c:pt>
                <c:pt idx="24">
                  <c:v>0.55449999999999999</c:v>
                </c:pt>
                <c:pt idx="25">
                  <c:v>0.48220000000000002</c:v>
                </c:pt>
                <c:pt idx="26">
                  <c:v>0.40620000000000001</c:v>
                </c:pt>
                <c:pt idx="27">
                  <c:v>0.33119999999999999</c:v>
                </c:pt>
                <c:pt idx="28">
                  <c:v>0.97589999999999999</c:v>
                </c:pt>
                <c:pt idx="29">
                  <c:v>0.92400000000000004</c:v>
                </c:pt>
                <c:pt idx="30">
                  <c:v>0.83540000000000003</c:v>
                </c:pt>
                <c:pt idx="31">
                  <c:v>0.73170000000000002</c:v>
                </c:pt>
                <c:pt idx="32">
                  <c:v>0.62429999999999997</c:v>
                </c:pt>
                <c:pt idx="33">
                  <c:v>0.52170000000000005</c:v>
                </c:pt>
                <c:pt idx="34">
                  <c:v>0.43290000000000001</c:v>
                </c:pt>
                <c:pt idx="35">
                  <c:v>0.55779999999999996</c:v>
                </c:pt>
                <c:pt idx="42">
                  <c:v>0.54479999999999995</c:v>
                </c:pt>
                <c:pt idx="43">
                  <c:v>0.56630000000000003</c:v>
                </c:pt>
                <c:pt idx="44">
                  <c:v>0.59309999999999996</c:v>
                </c:pt>
                <c:pt idx="45">
                  <c:v>0.62490000000000001</c:v>
                </c:pt>
                <c:pt idx="46">
                  <c:v>0.70320000000000005</c:v>
                </c:pt>
                <c:pt idx="47">
                  <c:v>0.74960000000000004</c:v>
                </c:pt>
                <c:pt idx="48">
                  <c:v>0.80100000000000005</c:v>
                </c:pt>
                <c:pt idx="49">
                  <c:v>0.85750000000000004</c:v>
                </c:pt>
                <c:pt idx="50">
                  <c:v>0.98660000000000003</c:v>
                </c:pt>
                <c:pt idx="51">
                  <c:v>1.0596000000000001</c:v>
                </c:pt>
                <c:pt idx="52">
                  <c:v>1.1384000000000001</c:v>
                </c:pt>
                <c:pt idx="53">
                  <c:v>1.1456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A5-4F5B-AADF-1DC6730239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4017007"/>
        <c:axId val="1292910400"/>
      </c:scatterChart>
      <c:valAx>
        <c:axId val="964017007"/>
        <c:scaling>
          <c:orientation val="minMax"/>
          <c:max val="1.4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en-IN"/>
                  <a:t>Observed Osmotic Coefficient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1292910400"/>
        <c:crosses val="autoZero"/>
        <c:crossBetween val="midCat"/>
        <c:majorUnit val="0.2"/>
      </c:valAx>
      <c:valAx>
        <c:axId val="12929104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en-IN"/>
                  <a:t>Experimental Osmotic Coefficient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964017007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Palatino Linotype" panose="0204050205050503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'Original Graph'!$A$2:$A$70</c:f>
              <c:numCache>
                <c:formatCode>General</c:formatCode>
                <c:ptCount val="69"/>
                <c:pt idx="0">
                  <c:v>3.940093261019946E-2</c:v>
                </c:pt>
                <c:pt idx="1">
                  <c:v>5.8075911624839695E-2</c:v>
                </c:pt>
                <c:pt idx="2">
                  <c:v>6.4606194837027023E-2</c:v>
                </c:pt>
                <c:pt idx="3">
                  <c:v>7.2425751990408904E-2</c:v>
                </c:pt>
                <c:pt idx="4">
                  <c:v>7.9673742064779007E-2</c:v>
                </c:pt>
                <c:pt idx="5">
                  <c:v>8.4150645386805334E-2</c:v>
                </c:pt>
                <c:pt idx="6">
                  <c:v>8.9901610308777843E-2</c:v>
                </c:pt>
                <c:pt idx="7">
                  <c:v>9.1223386184597008E-2</c:v>
                </c:pt>
                <c:pt idx="8">
                  <c:v>9.6442023145290726E-2</c:v>
                </c:pt>
                <c:pt idx="9">
                  <c:v>9.9477533598176196E-2</c:v>
                </c:pt>
                <c:pt idx="10">
                  <c:v>9.6884126112510627E-2</c:v>
                </c:pt>
                <c:pt idx="11">
                  <c:v>9.471388056444241E-2</c:v>
                </c:pt>
                <c:pt idx="12">
                  <c:v>9.254540266239869E-2</c:v>
                </c:pt>
                <c:pt idx="13">
                  <c:v>0.10289507447968271</c:v>
                </c:pt>
                <c:pt idx="14">
                  <c:v>0.10672719379747495</c:v>
                </c:pt>
                <c:pt idx="15">
                  <c:v>0.10290901110390512</c:v>
                </c:pt>
                <c:pt idx="16">
                  <c:v>0.11220286676966544</c:v>
                </c:pt>
                <c:pt idx="17">
                  <c:v>0.10968430012204518</c:v>
                </c:pt>
                <c:pt idx="18">
                  <c:v>0.11966420440438919</c:v>
                </c:pt>
                <c:pt idx="19">
                  <c:v>0.11719556472063039</c:v>
                </c:pt>
                <c:pt idx="20">
                  <c:v>0.12497342208992307</c:v>
                </c:pt>
                <c:pt idx="21">
                  <c:v>0.13022459953393611</c:v>
                </c:pt>
                <c:pt idx="22">
                  <c:v>0.1346227723613071</c:v>
                </c:pt>
                <c:pt idx="23">
                  <c:v>0.13897668870504512</c:v>
                </c:pt>
                <c:pt idx="24">
                  <c:v>0.1452254450266946</c:v>
                </c:pt>
                <c:pt idx="25">
                  <c:v>0.1517652399550746</c:v>
                </c:pt>
                <c:pt idx="26">
                  <c:v>0.14717491728440613</c:v>
                </c:pt>
                <c:pt idx="27">
                  <c:v>0.14525617175323022</c:v>
                </c:pt>
                <c:pt idx="28">
                  <c:v>0.14294006894173114</c:v>
                </c:pt>
                <c:pt idx="29">
                  <c:v>0.13983050546898024</c:v>
                </c:pt>
                <c:pt idx="30">
                  <c:v>0.13511344325649974</c:v>
                </c:pt>
                <c:pt idx="31">
                  <c:v>0.13313811864284408</c:v>
                </c:pt>
                <c:pt idx="32">
                  <c:v>0.13195790735523699</c:v>
                </c:pt>
                <c:pt idx="33">
                  <c:v>0.11409605166393115</c:v>
                </c:pt>
                <c:pt idx="34">
                  <c:v>0.10573316483687741</c:v>
                </c:pt>
                <c:pt idx="35">
                  <c:v>0.10020318391545151</c:v>
                </c:pt>
                <c:pt idx="36">
                  <c:v>8.7637920155527863E-2</c:v>
                </c:pt>
                <c:pt idx="37">
                  <c:v>6.7856844539121858E-2</c:v>
                </c:pt>
                <c:pt idx="38">
                  <c:v>5.6691101599657748E-2</c:v>
                </c:pt>
                <c:pt idx="39">
                  <c:v>4.3820512652031338E-2</c:v>
                </c:pt>
                <c:pt idx="40">
                  <c:v>3.7500188504979277E-2</c:v>
                </c:pt>
                <c:pt idx="41">
                  <c:v>2.8102218641202464E-2</c:v>
                </c:pt>
                <c:pt idx="42">
                  <c:v>2.2071139351636924E-2</c:v>
                </c:pt>
                <c:pt idx="43">
                  <c:v>2.056411522452042E-2</c:v>
                </c:pt>
                <c:pt idx="44">
                  <c:v>1.5478208863131698E-2</c:v>
                </c:pt>
                <c:pt idx="45">
                  <c:v>1.2401715239417915E-2</c:v>
                </c:pt>
                <c:pt idx="46">
                  <c:v>9.8252660039917054E-3</c:v>
                </c:pt>
                <c:pt idx="47">
                  <c:v>8.2899653283124413E-3</c:v>
                </c:pt>
                <c:pt idx="48">
                  <c:v>6.2200028955656577E-3</c:v>
                </c:pt>
                <c:pt idx="49">
                  <c:v>5.1854503313268213E-3</c:v>
                </c:pt>
                <c:pt idx="50">
                  <c:v>6.2688646389597938E-3</c:v>
                </c:pt>
                <c:pt idx="51">
                  <c:v>3.682376789907313E-3</c:v>
                </c:pt>
                <c:pt idx="52">
                  <c:v>0.16936979186525777</c:v>
                </c:pt>
                <c:pt idx="53">
                  <c:v>0.16678957932722038</c:v>
                </c:pt>
                <c:pt idx="54">
                  <c:v>0.16419674321610564</c:v>
                </c:pt>
                <c:pt idx="55">
                  <c:v>0.16270613010506427</c:v>
                </c:pt>
                <c:pt idx="56">
                  <c:v>0.16232092825340913</c:v>
                </c:pt>
                <c:pt idx="57">
                  <c:v>0.16786675620829028</c:v>
                </c:pt>
                <c:pt idx="58">
                  <c:v>0.17261374229897372</c:v>
                </c:pt>
                <c:pt idx="59">
                  <c:v>0.17694840158764344</c:v>
                </c:pt>
                <c:pt idx="60">
                  <c:v>0.17874766920552052</c:v>
                </c:pt>
                <c:pt idx="61">
                  <c:v>0.1833667199715546</c:v>
                </c:pt>
                <c:pt idx="62">
                  <c:v>0.11672681001201546</c:v>
                </c:pt>
                <c:pt idx="63">
                  <c:v>0.11296266811466504</c:v>
                </c:pt>
                <c:pt idx="64">
                  <c:v>0.10747865664497834</c:v>
                </c:pt>
                <c:pt idx="65">
                  <c:v>0.10627491799126541</c:v>
                </c:pt>
                <c:pt idx="66">
                  <c:v>0.11384746094644395</c:v>
                </c:pt>
                <c:pt idx="67">
                  <c:v>0.11386300195349584</c:v>
                </c:pt>
                <c:pt idx="68">
                  <c:v>7.789131638745278E-2</c:v>
                </c:pt>
              </c:numCache>
            </c:numRef>
          </c:xVal>
          <c:yVal>
            <c:numRef>
              <c:f>'Original Graph'!$B$2:$B$70</c:f>
              <c:numCache>
                <c:formatCode>General</c:formatCode>
                <c:ptCount val="69"/>
                <c:pt idx="0">
                  <c:v>272.19626168224198</c:v>
                </c:pt>
                <c:pt idx="1">
                  <c:v>270.09345794392499</c:v>
                </c:pt>
                <c:pt idx="2">
                  <c:v>270.09345794392499</c:v>
                </c:pt>
                <c:pt idx="3">
                  <c:v>273.59813084112102</c:v>
                </c:pt>
                <c:pt idx="4">
                  <c:v>279.20560747663501</c:v>
                </c:pt>
                <c:pt idx="5">
                  <c:v>284.11214953271002</c:v>
                </c:pt>
                <c:pt idx="6">
                  <c:v>289.01869158878498</c:v>
                </c:pt>
                <c:pt idx="7">
                  <c:v>291.822429906541</c:v>
                </c:pt>
                <c:pt idx="8">
                  <c:v>292.52336448598101</c:v>
                </c:pt>
                <c:pt idx="9">
                  <c:v>299.53271028037301</c:v>
                </c:pt>
                <c:pt idx="10">
                  <c:v>296.02803738317698</c:v>
                </c:pt>
                <c:pt idx="11">
                  <c:v>293.92523364485902</c:v>
                </c:pt>
                <c:pt idx="12">
                  <c:v>296.02803738317698</c:v>
                </c:pt>
                <c:pt idx="13">
                  <c:v>298.130841121495</c:v>
                </c:pt>
                <c:pt idx="14">
                  <c:v>303.03738317757001</c:v>
                </c:pt>
                <c:pt idx="15">
                  <c:v>303.03738317757001</c:v>
                </c:pt>
                <c:pt idx="16">
                  <c:v>309.34579439252298</c:v>
                </c:pt>
                <c:pt idx="17">
                  <c:v>306.54205607476598</c:v>
                </c:pt>
                <c:pt idx="18">
                  <c:v>314.25233644859799</c:v>
                </c:pt>
                <c:pt idx="19">
                  <c:v>314.25233644859799</c:v>
                </c:pt>
                <c:pt idx="20">
                  <c:v>317.05607476635498</c:v>
                </c:pt>
                <c:pt idx="21">
                  <c:v>321.96261682242903</c:v>
                </c:pt>
                <c:pt idx="22">
                  <c:v>327.57009345794302</c:v>
                </c:pt>
                <c:pt idx="23">
                  <c:v>333.17757009345701</c:v>
                </c:pt>
                <c:pt idx="24">
                  <c:v>338.785046728971</c:v>
                </c:pt>
                <c:pt idx="25">
                  <c:v>344.39252336448499</c:v>
                </c:pt>
                <c:pt idx="26">
                  <c:v>346.495327102803</c:v>
                </c:pt>
                <c:pt idx="27">
                  <c:v>350.70093457943898</c:v>
                </c:pt>
                <c:pt idx="28">
                  <c:v>354.90654205607399</c:v>
                </c:pt>
                <c:pt idx="29">
                  <c:v>359.813084112149</c:v>
                </c:pt>
                <c:pt idx="30">
                  <c:v>363.31775700934497</c:v>
                </c:pt>
                <c:pt idx="31">
                  <c:v>366.822429906541</c:v>
                </c:pt>
                <c:pt idx="32">
                  <c:v>372.42990654205602</c:v>
                </c:pt>
                <c:pt idx="33">
                  <c:v>391.35514018691498</c:v>
                </c:pt>
                <c:pt idx="34">
                  <c:v>400.46728971962602</c:v>
                </c:pt>
                <c:pt idx="35">
                  <c:v>403.27102803738302</c:v>
                </c:pt>
                <c:pt idx="36">
                  <c:v>416.58878504672799</c:v>
                </c:pt>
                <c:pt idx="37">
                  <c:v>426.40186915887801</c:v>
                </c:pt>
                <c:pt idx="38">
                  <c:v>428.50467289719597</c:v>
                </c:pt>
                <c:pt idx="39">
                  <c:v>435.51401869158798</c:v>
                </c:pt>
                <c:pt idx="40">
                  <c:v>439.71962616822401</c:v>
                </c:pt>
                <c:pt idx="41">
                  <c:v>443.22429906541998</c:v>
                </c:pt>
                <c:pt idx="42">
                  <c:v>445.327102803738</c:v>
                </c:pt>
                <c:pt idx="43">
                  <c:v>449.53271028037301</c:v>
                </c:pt>
                <c:pt idx="44">
                  <c:v>455.140186915887</c:v>
                </c:pt>
                <c:pt idx="45">
                  <c:v>458.644859813084</c:v>
                </c:pt>
                <c:pt idx="46">
                  <c:v>462.14953271028003</c:v>
                </c:pt>
                <c:pt idx="47">
                  <c:v>469.15887850467197</c:v>
                </c:pt>
                <c:pt idx="48">
                  <c:v>474.06542056074699</c:v>
                </c:pt>
                <c:pt idx="49">
                  <c:v>477.57009345794302</c:v>
                </c:pt>
                <c:pt idx="50">
                  <c:v>488.08411214953202</c:v>
                </c:pt>
                <c:pt idx="51">
                  <c:v>497.89719626168198</c:v>
                </c:pt>
                <c:pt idx="52">
                  <c:v>373.83177570093397</c:v>
                </c:pt>
                <c:pt idx="53">
                  <c:v>367.52336448598101</c:v>
                </c:pt>
                <c:pt idx="54">
                  <c:v>362.61682242990599</c:v>
                </c:pt>
                <c:pt idx="55">
                  <c:v>359.11214953271002</c:v>
                </c:pt>
                <c:pt idx="56">
                  <c:v>353.50467289719597</c:v>
                </c:pt>
                <c:pt idx="57">
                  <c:v>357.71028037383098</c:v>
                </c:pt>
                <c:pt idx="58">
                  <c:v>361.21495327102798</c:v>
                </c:pt>
                <c:pt idx="59">
                  <c:v>364.71962616822401</c:v>
                </c:pt>
                <c:pt idx="60">
                  <c:v>368.92523364485902</c:v>
                </c:pt>
                <c:pt idx="61">
                  <c:v>370.327102803738</c:v>
                </c:pt>
                <c:pt idx="62">
                  <c:v>293.92523364485902</c:v>
                </c:pt>
                <c:pt idx="63">
                  <c:v>282.71028037383098</c:v>
                </c:pt>
                <c:pt idx="64">
                  <c:v>270.09345794392499</c:v>
                </c:pt>
                <c:pt idx="65">
                  <c:v>292.52336448598101</c:v>
                </c:pt>
                <c:pt idx="66">
                  <c:v>301.63551401869103</c:v>
                </c:pt>
                <c:pt idx="67">
                  <c:v>307.24299065420502</c:v>
                </c:pt>
                <c:pt idx="68">
                  <c:v>284.11214953271002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86-460B-85B5-0684975C38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5966175"/>
        <c:axId val="955065023"/>
      </c:scatterChart>
      <c:valAx>
        <c:axId val="935966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065023"/>
        <c:crosses val="autoZero"/>
        <c:crossBetween val="midCat"/>
      </c:valAx>
      <c:valAx>
        <c:axId val="955065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9661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X11p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Literature Work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'Our Graph'!$D$4:$D$117</c:f>
              <c:numCache>
                <c:formatCode>General</c:formatCode>
                <c:ptCount val="114"/>
                <c:pt idx="0">
                  <c:v>0.15084800000000001</c:v>
                </c:pt>
                <c:pt idx="1">
                  <c:v>0.15053900000000001</c:v>
                </c:pt>
                <c:pt idx="2">
                  <c:v>0.15021200000000001</c:v>
                </c:pt>
                <c:pt idx="3">
                  <c:v>0.149867</c:v>
                </c:pt>
                <c:pt idx="4">
                  <c:v>0.149504</c:v>
                </c:pt>
                <c:pt idx="5">
                  <c:v>0.14912300000000001</c:v>
                </c:pt>
                <c:pt idx="6">
                  <c:v>0.148724</c:v>
                </c:pt>
                <c:pt idx="7">
                  <c:v>0.14830699999999999</c:v>
                </c:pt>
                <c:pt idx="8">
                  <c:v>0.147872</c:v>
                </c:pt>
                <c:pt idx="9">
                  <c:v>0.14741899999999999</c:v>
                </c:pt>
                <c:pt idx="10">
                  <c:v>0.146948</c:v>
                </c:pt>
                <c:pt idx="11">
                  <c:v>0.14645900000000001</c:v>
                </c:pt>
                <c:pt idx="12">
                  <c:v>0.145952</c:v>
                </c:pt>
                <c:pt idx="13">
                  <c:v>0.145427</c:v>
                </c:pt>
                <c:pt idx="14">
                  <c:v>0.14488400000000001</c:v>
                </c:pt>
                <c:pt idx="15">
                  <c:v>0.14432300000000001</c:v>
                </c:pt>
                <c:pt idx="16">
                  <c:v>0.14374400000000001</c:v>
                </c:pt>
                <c:pt idx="17">
                  <c:v>0.143147</c:v>
                </c:pt>
                <c:pt idx="18">
                  <c:v>0.14253199999999999</c:v>
                </c:pt>
                <c:pt idx="19">
                  <c:v>0.141899</c:v>
                </c:pt>
                <c:pt idx="20">
                  <c:v>0.14124800000000001</c:v>
                </c:pt>
                <c:pt idx="21">
                  <c:v>0.14057900000000001</c:v>
                </c:pt>
                <c:pt idx="22">
                  <c:v>0.13989199999999999</c:v>
                </c:pt>
                <c:pt idx="23">
                  <c:v>0.13918700000000001</c:v>
                </c:pt>
                <c:pt idx="24">
                  <c:v>0.138464</c:v>
                </c:pt>
                <c:pt idx="25">
                  <c:v>0.13772300000000001</c:v>
                </c:pt>
                <c:pt idx="26">
                  <c:v>0.136964</c:v>
                </c:pt>
                <c:pt idx="27">
                  <c:v>0.136187</c:v>
                </c:pt>
                <c:pt idx="28">
                  <c:v>0.13539200000000001</c:v>
                </c:pt>
                <c:pt idx="29">
                  <c:v>0.134579</c:v>
                </c:pt>
                <c:pt idx="30">
                  <c:v>0.13374800000000001</c:v>
                </c:pt>
                <c:pt idx="31">
                  <c:v>0.13289899999999999</c:v>
                </c:pt>
                <c:pt idx="32">
                  <c:v>0.13203200000000001</c:v>
                </c:pt>
                <c:pt idx="33">
                  <c:v>0.13114700000000001</c:v>
                </c:pt>
                <c:pt idx="34">
                  <c:v>0.130244</c:v>
                </c:pt>
                <c:pt idx="35">
                  <c:v>0.12932299999999999</c:v>
                </c:pt>
                <c:pt idx="36">
                  <c:v>0.128384</c:v>
                </c:pt>
                <c:pt idx="37">
                  <c:v>0.12742700000000001</c:v>
                </c:pt>
                <c:pt idx="38">
                  <c:v>0.12645200000000001</c:v>
                </c:pt>
                <c:pt idx="39">
                  <c:v>0.12545899999999999</c:v>
                </c:pt>
                <c:pt idx="40">
                  <c:v>0.124448</c:v>
                </c:pt>
                <c:pt idx="41">
                  <c:v>0.123419</c:v>
                </c:pt>
                <c:pt idx="42">
                  <c:v>0.12237199999999999</c:v>
                </c:pt>
                <c:pt idx="43">
                  <c:v>0.121307</c:v>
                </c:pt>
                <c:pt idx="44">
                  <c:v>0.120224</c:v>
                </c:pt>
                <c:pt idx="45">
                  <c:v>0.11912300000000001</c:v>
                </c:pt>
                <c:pt idx="46">
                  <c:v>0.118004</c:v>
                </c:pt>
                <c:pt idx="47">
                  <c:v>0.116867</c:v>
                </c:pt>
                <c:pt idx="48">
                  <c:v>0.115712</c:v>
                </c:pt>
                <c:pt idx="49">
                  <c:v>0.114539</c:v>
                </c:pt>
                <c:pt idx="50">
                  <c:v>0.113348</c:v>
                </c:pt>
                <c:pt idx="51">
                  <c:v>0.112139</c:v>
                </c:pt>
                <c:pt idx="52">
                  <c:v>0.110912</c:v>
                </c:pt>
                <c:pt idx="53">
                  <c:v>0.109667</c:v>
                </c:pt>
                <c:pt idx="54">
                  <c:v>0.108404</c:v>
                </c:pt>
                <c:pt idx="55">
                  <c:v>0.107123</c:v>
                </c:pt>
                <c:pt idx="56">
                  <c:v>0.105824</c:v>
                </c:pt>
                <c:pt idx="57">
                  <c:v>0.104507</c:v>
                </c:pt>
                <c:pt idx="58">
                  <c:v>0.103172</c:v>
                </c:pt>
                <c:pt idx="59">
                  <c:v>0.10181900000000001</c:v>
                </c:pt>
                <c:pt idx="60">
                  <c:v>0.100448</c:v>
                </c:pt>
                <c:pt idx="61">
                  <c:v>9.9058999999999994E-2</c:v>
                </c:pt>
                <c:pt idx="62">
                  <c:v>9.7652000000000003E-2</c:v>
                </c:pt>
                <c:pt idx="63">
                  <c:v>9.6226999999999993E-2</c:v>
                </c:pt>
                <c:pt idx="64">
                  <c:v>9.4783999999999993E-2</c:v>
                </c:pt>
                <c:pt idx="65">
                  <c:v>9.3323000000000003E-2</c:v>
                </c:pt>
                <c:pt idx="66">
                  <c:v>9.1843999999999995E-2</c:v>
                </c:pt>
                <c:pt idx="67">
                  <c:v>9.0346999999999997E-2</c:v>
                </c:pt>
                <c:pt idx="68">
                  <c:v>8.8831999999999994E-2</c:v>
                </c:pt>
                <c:pt idx="69">
                  <c:v>8.7299100000000004E-2</c:v>
                </c:pt>
                <c:pt idx="70">
                  <c:v>8.5748099999999994E-2</c:v>
                </c:pt>
                <c:pt idx="71">
                  <c:v>8.4179100000000007E-2</c:v>
                </c:pt>
                <c:pt idx="72">
                  <c:v>8.2592100000000002E-2</c:v>
                </c:pt>
                <c:pt idx="73">
                  <c:v>8.0987100000000006E-2</c:v>
                </c:pt>
                <c:pt idx="74">
                  <c:v>7.9364100000000007E-2</c:v>
                </c:pt>
                <c:pt idx="75">
                  <c:v>7.7723100000000003E-2</c:v>
                </c:pt>
                <c:pt idx="76">
                  <c:v>7.6064099999999996E-2</c:v>
                </c:pt>
                <c:pt idx="77">
                  <c:v>7.4387099999999998E-2</c:v>
                </c:pt>
                <c:pt idx="78">
                  <c:v>7.2692099999999996E-2</c:v>
                </c:pt>
                <c:pt idx="79">
                  <c:v>7.0979100000000003E-2</c:v>
                </c:pt>
                <c:pt idx="80">
                  <c:v>6.9248100000000007E-2</c:v>
                </c:pt>
                <c:pt idx="81">
                  <c:v>6.7499199999999995E-2</c:v>
                </c:pt>
                <c:pt idx="82">
                  <c:v>6.5732200000000005E-2</c:v>
                </c:pt>
                <c:pt idx="83">
                  <c:v>6.3947199999999996E-2</c:v>
                </c:pt>
                <c:pt idx="84">
                  <c:v>6.2144199999999997E-2</c:v>
                </c:pt>
                <c:pt idx="85">
                  <c:v>6.03232E-2</c:v>
                </c:pt>
                <c:pt idx="86">
                  <c:v>5.84842E-2</c:v>
                </c:pt>
                <c:pt idx="87">
                  <c:v>5.6627200000000003E-2</c:v>
                </c:pt>
                <c:pt idx="88">
                  <c:v>5.4752200000000001E-2</c:v>
                </c:pt>
                <c:pt idx="89">
                  <c:v>5.2859200000000002E-2</c:v>
                </c:pt>
                <c:pt idx="90">
                  <c:v>5.0948199999999999E-2</c:v>
                </c:pt>
                <c:pt idx="91">
                  <c:v>4.9019199999999999E-2</c:v>
                </c:pt>
                <c:pt idx="92">
                  <c:v>4.7072200000000002E-2</c:v>
                </c:pt>
                <c:pt idx="93">
                  <c:v>4.5107300000000003E-2</c:v>
                </c:pt>
                <c:pt idx="94">
                  <c:v>4.3124299999999997E-2</c:v>
                </c:pt>
                <c:pt idx="95">
                  <c:v>4.1123300000000002E-2</c:v>
                </c:pt>
                <c:pt idx="96">
                  <c:v>3.9104300000000002E-2</c:v>
                </c:pt>
                <c:pt idx="97">
                  <c:v>3.7067299999999997E-2</c:v>
                </c:pt>
                <c:pt idx="98">
                  <c:v>3.5012300000000003E-2</c:v>
                </c:pt>
                <c:pt idx="99">
                  <c:v>3.2939299999999998E-2</c:v>
                </c:pt>
                <c:pt idx="100">
                  <c:v>3.0848299999999999E-2</c:v>
                </c:pt>
                <c:pt idx="101">
                  <c:v>2.8739299999999999E-2</c:v>
                </c:pt>
                <c:pt idx="102">
                  <c:v>2.6612299999999998E-2</c:v>
                </c:pt>
                <c:pt idx="103">
                  <c:v>2.4467300000000001E-2</c:v>
                </c:pt>
                <c:pt idx="104">
                  <c:v>2.2304299999999999E-2</c:v>
                </c:pt>
                <c:pt idx="105">
                  <c:v>2.01234E-2</c:v>
                </c:pt>
                <c:pt idx="106">
                  <c:v>1.79244E-2</c:v>
                </c:pt>
                <c:pt idx="107">
                  <c:v>1.57074E-2</c:v>
                </c:pt>
                <c:pt idx="108">
                  <c:v>1.3472400000000001E-2</c:v>
                </c:pt>
                <c:pt idx="109">
                  <c:v>1.1219399999999999E-2</c:v>
                </c:pt>
                <c:pt idx="110">
                  <c:v>8.9483900000000005E-3</c:v>
                </c:pt>
                <c:pt idx="111">
                  <c:v>6.6593900000000003E-3</c:v>
                </c:pt>
                <c:pt idx="112">
                  <c:v>4.3523700000000004E-3</c:v>
                </c:pt>
                <c:pt idx="113">
                  <c:v>2.0271099999999999E-3</c:v>
                </c:pt>
              </c:numCache>
            </c:numRef>
          </c:xVal>
          <c:yVal>
            <c:numRef>
              <c:f>'Our Graph'!$E$4:$E$117</c:f>
              <c:numCache>
                <c:formatCode>General</c:formatCode>
                <c:ptCount val="114"/>
                <c:pt idx="0">
                  <c:v>350</c:v>
                </c:pt>
                <c:pt idx="1">
                  <c:v>351</c:v>
                </c:pt>
                <c:pt idx="2">
                  <c:v>352</c:v>
                </c:pt>
                <c:pt idx="3">
                  <c:v>353</c:v>
                </c:pt>
                <c:pt idx="4">
                  <c:v>354</c:v>
                </c:pt>
                <c:pt idx="5">
                  <c:v>355</c:v>
                </c:pt>
                <c:pt idx="6">
                  <c:v>356</c:v>
                </c:pt>
                <c:pt idx="7">
                  <c:v>357</c:v>
                </c:pt>
                <c:pt idx="8">
                  <c:v>358</c:v>
                </c:pt>
                <c:pt idx="9">
                  <c:v>359</c:v>
                </c:pt>
                <c:pt idx="10">
                  <c:v>360</c:v>
                </c:pt>
                <c:pt idx="11">
                  <c:v>361</c:v>
                </c:pt>
                <c:pt idx="12">
                  <c:v>362</c:v>
                </c:pt>
                <c:pt idx="13">
                  <c:v>363</c:v>
                </c:pt>
                <c:pt idx="14">
                  <c:v>364</c:v>
                </c:pt>
                <c:pt idx="15">
                  <c:v>365</c:v>
                </c:pt>
                <c:pt idx="16">
                  <c:v>366</c:v>
                </c:pt>
                <c:pt idx="17">
                  <c:v>367</c:v>
                </c:pt>
                <c:pt idx="18">
                  <c:v>368</c:v>
                </c:pt>
                <c:pt idx="19">
                  <c:v>369</c:v>
                </c:pt>
                <c:pt idx="20">
                  <c:v>370</c:v>
                </c:pt>
                <c:pt idx="21">
                  <c:v>371</c:v>
                </c:pt>
                <c:pt idx="22">
                  <c:v>372</c:v>
                </c:pt>
                <c:pt idx="23">
                  <c:v>373</c:v>
                </c:pt>
                <c:pt idx="24">
                  <c:v>374</c:v>
                </c:pt>
                <c:pt idx="25">
                  <c:v>375</c:v>
                </c:pt>
                <c:pt idx="26">
                  <c:v>376</c:v>
                </c:pt>
                <c:pt idx="27">
                  <c:v>377</c:v>
                </c:pt>
                <c:pt idx="28">
                  <c:v>378</c:v>
                </c:pt>
                <c:pt idx="29">
                  <c:v>379</c:v>
                </c:pt>
                <c:pt idx="30">
                  <c:v>380</c:v>
                </c:pt>
                <c:pt idx="31">
                  <c:v>381</c:v>
                </c:pt>
                <c:pt idx="32">
                  <c:v>382</c:v>
                </c:pt>
                <c:pt idx="33">
                  <c:v>383</c:v>
                </c:pt>
                <c:pt idx="34">
                  <c:v>384</c:v>
                </c:pt>
                <c:pt idx="35">
                  <c:v>385</c:v>
                </c:pt>
                <c:pt idx="36">
                  <c:v>386</c:v>
                </c:pt>
                <c:pt idx="37">
                  <c:v>387</c:v>
                </c:pt>
                <c:pt idx="38">
                  <c:v>388</c:v>
                </c:pt>
                <c:pt idx="39">
                  <c:v>389</c:v>
                </c:pt>
                <c:pt idx="40">
                  <c:v>390</c:v>
                </c:pt>
                <c:pt idx="41">
                  <c:v>391</c:v>
                </c:pt>
                <c:pt idx="42">
                  <c:v>392</c:v>
                </c:pt>
                <c:pt idx="43">
                  <c:v>393</c:v>
                </c:pt>
                <c:pt idx="44">
                  <c:v>394</c:v>
                </c:pt>
                <c:pt idx="45">
                  <c:v>395</c:v>
                </c:pt>
                <c:pt idx="46">
                  <c:v>396</c:v>
                </c:pt>
                <c:pt idx="47">
                  <c:v>397</c:v>
                </c:pt>
                <c:pt idx="48">
                  <c:v>398</c:v>
                </c:pt>
                <c:pt idx="49">
                  <c:v>399</c:v>
                </c:pt>
                <c:pt idx="50">
                  <c:v>400</c:v>
                </c:pt>
                <c:pt idx="51">
                  <c:v>401</c:v>
                </c:pt>
                <c:pt idx="52">
                  <c:v>402</c:v>
                </c:pt>
                <c:pt idx="53">
                  <c:v>403</c:v>
                </c:pt>
                <c:pt idx="54">
                  <c:v>404</c:v>
                </c:pt>
                <c:pt idx="55">
                  <c:v>405</c:v>
                </c:pt>
                <c:pt idx="56">
                  <c:v>406</c:v>
                </c:pt>
                <c:pt idx="57">
                  <c:v>407</c:v>
                </c:pt>
                <c:pt idx="58">
                  <c:v>408</c:v>
                </c:pt>
                <c:pt idx="59">
                  <c:v>409</c:v>
                </c:pt>
                <c:pt idx="60">
                  <c:v>410</c:v>
                </c:pt>
                <c:pt idx="61">
                  <c:v>411</c:v>
                </c:pt>
                <c:pt idx="62">
                  <c:v>412</c:v>
                </c:pt>
                <c:pt idx="63">
                  <c:v>413</c:v>
                </c:pt>
                <c:pt idx="64">
                  <c:v>414</c:v>
                </c:pt>
                <c:pt idx="65">
                  <c:v>415</c:v>
                </c:pt>
                <c:pt idx="66">
                  <c:v>416</c:v>
                </c:pt>
                <c:pt idx="67">
                  <c:v>417</c:v>
                </c:pt>
                <c:pt idx="68">
                  <c:v>418</c:v>
                </c:pt>
                <c:pt idx="69">
                  <c:v>419</c:v>
                </c:pt>
                <c:pt idx="70">
                  <c:v>420</c:v>
                </c:pt>
                <c:pt idx="71">
                  <c:v>421</c:v>
                </c:pt>
                <c:pt idx="72">
                  <c:v>422</c:v>
                </c:pt>
                <c:pt idx="73">
                  <c:v>423</c:v>
                </c:pt>
                <c:pt idx="74">
                  <c:v>424</c:v>
                </c:pt>
                <c:pt idx="75">
                  <c:v>425</c:v>
                </c:pt>
                <c:pt idx="76">
                  <c:v>426</c:v>
                </c:pt>
                <c:pt idx="77">
                  <c:v>427</c:v>
                </c:pt>
                <c:pt idx="78">
                  <c:v>428</c:v>
                </c:pt>
                <c:pt idx="79">
                  <c:v>429</c:v>
                </c:pt>
                <c:pt idx="80">
                  <c:v>430</c:v>
                </c:pt>
                <c:pt idx="81">
                  <c:v>431</c:v>
                </c:pt>
                <c:pt idx="82">
                  <c:v>432</c:v>
                </c:pt>
                <c:pt idx="83">
                  <c:v>433</c:v>
                </c:pt>
                <c:pt idx="84">
                  <c:v>434</c:v>
                </c:pt>
                <c:pt idx="85">
                  <c:v>435</c:v>
                </c:pt>
                <c:pt idx="86">
                  <c:v>436</c:v>
                </c:pt>
                <c:pt idx="87">
                  <c:v>437</c:v>
                </c:pt>
                <c:pt idx="88">
                  <c:v>438</c:v>
                </c:pt>
                <c:pt idx="89">
                  <c:v>439</c:v>
                </c:pt>
                <c:pt idx="90">
                  <c:v>440</c:v>
                </c:pt>
                <c:pt idx="91">
                  <c:v>441</c:v>
                </c:pt>
                <c:pt idx="92">
                  <c:v>442</c:v>
                </c:pt>
                <c:pt idx="93">
                  <c:v>443</c:v>
                </c:pt>
                <c:pt idx="94">
                  <c:v>444</c:v>
                </c:pt>
                <c:pt idx="95">
                  <c:v>445</c:v>
                </c:pt>
                <c:pt idx="96">
                  <c:v>446</c:v>
                </c:pt>
                <c:pt idx="97">
                  <c:v>447</c:v>
                </c:pt>
                <c:pt idx="98">
                  <c:v>448</c:v>
                </c:pt>
                <c:pt idx="99">
                  <c:v>449</c:v>
                </c:pt>
                <c:pt idx="100">
                  <c:v>450</c:v>
                </c:pt>
                <c:pt idx="101">
                  <c:v>451</c:v>
                </c:pt>
                <c:pt idx="102">
                  <c:v>452</c:v>
                </c:pt>
                <c:pt idx="103">
                  <c:v>453</c:v>
                </c:pt>
                <c:pt idx="104">
                  <c:v>454</c:v>
                </c:pt>
                <c:pt idx="105">
                  <c:v>455</c:v>
                </c:pt>
                <c:pt idx="106">
                  <c:v>456</c:v>
                </c:pt>
                <c:pt idx="107">
                  <c:v>457</c:v>
                </c:pt>
                <c:pt idx="108">
                  <c:v>458</c:v>
                </c:pt>
                <c:pt idx="109">
                  <c:v>459</c:v>
                </c:pt>
                <c:pt idx="110">
                  <c:v>460</c:v>
                </c:pt>
                <c:pt idx="111">
                  <c:v>461</c:v>
                </c:pt>
                <c:pt idx="112">
                  <c:v>462</c:v>
                </c:pt>
                <c:pt idx="113">
                  <c:v>463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99-4222-9B75-1215BA7820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9690608"/>
        <c:axId val="120361609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X11p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'Our Graph'!$D$4:$D$117</c15:sqref>
                        </c15:formulaRef>
                      </c:ext>
                    </c:extLst>
                    <c:numCache>
                      <c:formatCode>General</c:formatCode>
                      <c:ptCount val="114"/>
                      <c:pt idx="0">
                        <c:v>0.15084800000000001</c:v>
                      </c:pt>
                      <c:pt idx="1">
                        <c:v>0.15053900000000001</c:v>
                      </c:pt>
                      <c:pt idx="2">
                        <c:v>0.15021200000000001</c:v>
                      </c:pt>
                      <c:pt idx="3">
                        <c:v>0.149867</c:v>
                      </c:pt>
                      <c:pt idx="4">
                        <c:v>0.149504</c:v>
                      </c:pt>
                      <c:pt idx="5">
                        <c:v>0.14912300000000001</c:v>
                      </c:pt>
                      <c:pt idx="6">
                        <c:v>0.148724</c:v>
                      </c:pt>
                      <c:pt idx="7">
                        <c:v>0.14830699999999999</c:v>
                      </c:pt>
                      <c:pt idx="8">
                        <c:v>0.147872</c:v>
                      </c:pt>
                      <c:pt idx="9">
                        <c:v>0.14741899999999999</c:v>
                      </c:pt>
                      <c:pt idx="10">
                        <c:v>0.146948</c:v>
                      </c:pt>
                      <c:pt idx="11">
                        <c:v>0.14645900000000001</c:v>
                      </c:pt>
                      <c:pt idx="12">
                        <c:v>0.145952</c:v>
                      </c:pt>
                      <c:pt idx="13">
                        <c:v>0.145427</c:v>
                      </c:pt>
                      <c:pt idx="14">
                        <c:v>0.14488400000000001</c:v>
                      </c:pt>
                      <c:pt idx="15">
                        <c:v>0.14432300000000001</c:v>
                      </c:pt>
                      <c:pt idx="16">
                        <c:v>0.14374400000000001</c:v>
                      </c:pt>
                      <c:pt idx="17">
                        <c:v>0.143147</c:v>
                      </c:pt>
                      <c:pt idx="18">
                        <c:v>0.14253199999999999</c:v>
                      </c:pt>
                      <c:pt idx="19">
                        <c:v>0.141899</c:v>
                      </c:pt>
                      <c:pt idx="20">
                        <c:v>0.14124800000000001</c:v>
                      </c:pt>
                      <c:pt idx="21">
                        <c:v>0.14057900000000001</c:v>
                      </c:pt>
                      <c:pt idx="22">
                        <c:v>0.13989199999999999</c:v>
                      </c:pt>
                      <c:pt idx="23">
                        <c:v>0.13918700000000001</c:v>
                      </c:pt>
                      <c:pt idx="24">
                        <c:v>0.138464</c:v>
                      </c:pt>
                      <c:pt idx="25">
                        <c:v>0.13772300000000001</c:v>
                      </c:pt>
                      <c:pt idx="26">
                        <c:v>0.136964</c:v>
                      </c:pt>
                      <c:pt idx="27">
                        <c:v>0.136187</c:v>
                      </c:pt>
                      <c:pt idx="28">
                        <c:v>0.13539200000000001</c:v>
                      </c:pt>
                      <c:pt idx="29">
                        <c:v>0.134579</c:v>
                      </c:pt>
                      <c:pt idx="30">
                        <c:v>0.13374800000000001</c:v>
                      </c:pt>
                      <c:pt idx="31">
                        <c:v>0.13289899999999999</c:v>
                      </c:pt>
                      <c:pt idx="32">
                        <c:v>0.13203200000000001</c:v>
                      </c:pt>
                      <c:pt idx="33">
                        <c:v>0.13114700000000001</c:v>
                      </c:pt>
                      <c:pt idx="34">
                        <c:v>0.130244</c:v>
                      </c:pt>
                      <c:pt idx="35">
                        <c:v>0.12932299999999999</c:v>
                      </c:pt>
                      <c:pt idx="36">
                        <c:v>0.128384</c:v>
                      </c:pt>
                      <c:pt idx="37">
                        <c:v>0.12742700000000001</c:v>
                      </c:pt>
                      <c:pt idx="38">
                        <c:v>0.12645200000000001</c:v>
                      </c:pt>
                      <c:pt idx="39">
                        <c:v>0.12545899999999999</c:v>
                      </c:pt>
                      <c:pt idx="40">
                        <c:v>0.124448</c:v>
                      </c:pt>
                      <c:pt idx="41">
                        <c:v>0.123419</c:v>
                      </c:pt>
                      <c:pt idx="42">
                        <c:v>0.12237199999999999</c:v>
                      </c:pt>
                      <c:pt idx="43">
                        <c:v>0.121307</c:v>
                      </c:pt>
                      <c:pt idx="44">
                        <c:v>0.120224</c:v>
                      </c:pt>
                      <c:pt idx="45">
                        <c:v>0.11912300000000001</c:v>
                      </c:pt>
                      <c:pt idx="46">
                        <c:v>0.118004</c:v>
                      </c:pt>
                      <c:pt idx="47">
                        <c:v>0.116867</c:v>
                      </c:pt>
                      <c:pt idx="48">
                        <c:v>0.115712</c:v>
                      </c:pt>
                      <c:pt idx="49">
                        <c:v>0.114539</c:v>
                      </c:pt>
                      <c:pt idx="50">
                        <c:v>0.113348</c:v>
                      </c:pt>
                      <c:pt idx="51">
                        <c:v>0.112139</c:v>
                      </c:pt>
                      <c:pt idx="52">
                        <c:v>0.110912</c:v>
                      </c:pt>
                      <c:pt idx="53">
                        <c:v>0.109667</c:v>
                      </c:pt>
                      <c:pt idx="54">
                        <c:v>0.108404</c:v>
                      </c:pt>
                      <c:pt idx="55">
                        <c:v>0.107123</c:v>
                      </c:pt>
                      <c:pt idx="56">
                        <c:v>0.105824</c:v>
                      </c:pt>
                      <c:pt idx="57">
                        <c:v>0.104507</c:v>
                      </c:pt>
                      <c:pt idx="58">
                        <c:v>0.103172</c:v>
                      </c:pt>
                      <c:pt idx="59">
                        <c:v>0.10181900000000001</c:v>
                      </c:pt>
                      <c:pt idx="60">
                        <c:v>0.100448</c:v>
                      </c:pt>
                      <c:pt idx="61">
                        <c:v>9.9058999999999994E-2</c:v>
                      </c:pt>
                      <c:pt idx="62">
                        <c:v>9.7652000000000003E-2</c:v>
                      </c:pt>
                      <c:pt idx="63">
                        <c:v>9.6226999999999993E-2</c:v>
                      </c:pt>
                      <c:pt idx="64">
                        <c:v>9.4783999999999993E-2</c:v>
                      </c:pt>
                      <c:pt idx="65">
                        <c:v>9.3323000000000003E-2</c:v>
                      </c:pt>
                      <c:pt idx="66">
                        <c:v>9.1843999999999995E-2</c:v>
                      </c:pt>
                      <c:pt idx="67">
                        <c:v>9.0346999999999997E-2</c:v>
                      </c:pt>
                      <c:pt idx="68">
                        <c:v>8.8831999999999994E-2</c:v>
                      </c:pt>
                      <c:pt idx="69">
                        <c:v>8.7299100000000004E-2</c:v>
                      </c:pt>
                      <c:pt idx="70">
                        <c:v>8.5748099999999994E-2</c:v>
                      </c:pt>
                      <c:pt idx="71">
                        <c:v>8.4179100000000007E-2</c:v>
                      </c:pt>
                      <c:pt idx="72">
                        <c:v>8.2592100000000002E-2</c:v>
                      </c:pt>
                      <c:pt idx="73">
                        <c:v>8.0987100000000006E-2</c:v>
                      </c:pt>
                      <c:pt idx="74">
                        <c:v>7.9364100000000007E-2</c:v>
                      </c:pt>
                      <c:pt idx="75">
                        <c:v>7.7723100000000003E-2</c:v>
                      </c:pt>
                      <c:pt idx="76">
                        <c:v>7.6064099999999996E-2</c:v>
                      </c:pt>
                      <c:pt idx="77">
                        <c:v>7.4387099999999998E-2</c:v>
                      </c:pt>
                      <c:pt idx="78">
                        <c:v>7.2692099999999996E-2</c:v>
                      </c:pt>
                      <c:pt idx="79">
                        <c:v>7.0979100000000003E-2</c:v>
                      </c:pt>
                      <c:pt idx="80">
                        <c:v>6.9248100000000007E-2</c:v>
                      </c:pt>
                      <c:pt idx="81">
                        <c:v>6.7499199999999995E-2</c:v>
                      </c:pt>
                      <c:pt idx="82">
                        <c:v>6.5732200000000005E-2</c:v>
                      </c:pt>
                      <c:pt idx="83">
                        <c:v>6.3947199999999996E-2</c:v>
                      </c:pt>
                      <c:pt idx="84">
                        <c:v>6.2144199999999997E-2</c:v>
                      </c:pt>
                      <c:pt idx="85">
                        <c:v>6.03232E-2</c:v>
                      </c:pt>
                      <c:pt idx="86">
                        <c:v>5.84842E-2</c:v>
                      </c:pt>
                      <c:pt idx="87">
                        <c:v>5.6627200000000003E-2</c:v>
                      </c:pt>
                      <c:pt idx="88">
                        <c:v>5.4752200000000001E-2</c:v>
                      </c:pt>
                      <c:pt idx="89">
                        <c:v>5.2859200000000002E-2</c:v>
                      </c:pt>
                      <c:pt idx="90">
                        <c:v>5.0948199999999999E-2</c:v>
                      </c:pt>
                      <c:pt idx="91">
                        <c:v>4.9019199999999999E-2</c:v>
                      </c:pt>
                      <c:pt idx="92">
                        <c:v>4.7072200000000002E-2</c:v>
                      </c:pt>
                      <c:pt idx="93">
                        <c:v>4.5107300000000003E-2</c:v>
                      </c:pt>
                      <c:pt idx="94">
                        <c:v>4.3124299999999997E-2</c:v>
                      </c:pt>
                      <c:pt idx="95">
                        <c:v>4.1123300000000002E-2</c:v>
                      </c:pt>
                      <c:pt idx="96">
                        <c:v>3.9104300000000002E-2</c:v>
                      </c:pt>
                      <c:pt idx="97">
                        <c:v>3.7067299999999997E-2</c:v>
                      </c:pt>
                      <c:pt idx="98">
                        <c:v>3.5012300000000003E-2</c:v>
                      </c:pt>
                      <c:pt idx="99">
                        <c:v>3.2939299999999998E-2</c:v>
                      </c:pt>
                      <c:pt idx="100">
                        <c:v>3.0848299999999999E-2</c:v>
                      </c:pt>
                      <c:pt idx="101">
                        <c:v>2.8739299999999999E-2</c:v>
                      </c:pt>
                      <c:pt idx="102">
                        <c:v>2.6612299999999998E-2</c:v>
                      </c:pt>
                      <c:pt idx="103">
                        <c:v>2.4467300000000001E-2</c:v>
                      </c:pt>
                      <c:pt idx="104">
                        <c:v>2.2304299999999999E-2</c:v>
                      </c:pt>
                      <c:pt idx="105">
                        <c:v>2.01234E-2</c:v>
                      </c:pt>
                      <c:pt idx="106">
                        <c:v>1.79244E-2</c:v>
                      </c:pt>
                      <c:pt idx="107">
                        <c:v>1.57074E-2</c:v>
                      </c:pt>
                      <c:pt idx="108">
                        <c:v>1.3472400000000001E-2</c:v>
                      </c:pt>
                      <c:pt idx="109">
                        <c:v>1.1219399999999999E-2</c:v>
                      </c:pt>
                      <c:pt idx="110">
                        <c:v>8.9483900000000005E-3</c:v>
                      </c:pt>
                      <c:pt idx="111">
                        <c:v>6.6593900000000003E-3</c:v>
                      </c:pt>
                      <c:pt idx="112">
                        <c:v>4.3523700000000004E-3</c:v>
                      </c:pt>
                      <c:pt idx="113">
                        <c:v>2.0271099999999999E-3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'Our Graph'!$E$4:$E$117</c15:sqref>
                        </c15:formulaRef>
                      </c:ext>
                    </c:extLst>
                    <c:numCache>
                      <c:formatCode>General</c:formatCode>
                      <c:ptCount val="114"/>
                      <c:pt idx="0">
                        <c:v>350</c:v>
                      </c:pt>
                      <c:pt idx="1">
                        <c:v>351</c:v>
                      </c:pt>
                      <c:pt idx="2">
                        <c:v>352</c:v>
                      </c:pt>
                      <c:pt idx="3">
                        <c:v>353</c:v>
                      </c:pt>
                      <c:pt idx="4">
                        <c:v>354</c:v>
                      </c:pt>
                      <c:pt idx="5">
                        <c:v>355</c:v>
                      </c:pt>
                      <c:pt idx="6">
                        <c:v>356</c:v>
                      </c:pt>
                      <c:pt idx="7">
                        <c:v>357</c:v>
                      </c:pt>
                      <c:pt idx="8">
                        <c:v>358</c:v>
                      </c:pt>
                      <c:pt idx="9">
                        <c:v>359</c:v>
                      </c:pt>
                      <c:pt idx="10">
                        <c:v>360</c:v>
                      </c:pt>
                      <c:pt idx="11">
                        <c:v>361</c:v>
                      </c:pt>
                      <c:pt idx="12">
                        <c:v>362</c:v>
                      </c:pt>
                      <c:pt idx="13">
                        <c:v>363</c:v>
                      </c:pt>
                      <c:pt idx="14">
                        <c:v>364</c:v>
                      </c:pt>
                      <c:pt idx="15">
                        <c:v>365</c:v>
                      </c:pt>
                      <c:pt idx="16">
                        <c:v>366</c:v>
                      </c:pt>
                      <c:pt idx="17">
                        <c:v>367</c:v>
                      </c:pt>
                      <c:pt idx="18">
                        <c:v>368</c:v>
                      </c:pt>
                      <c:pt idx="19">
                        <c:v>369</c:v>
                      </c:pt>
                      <c:pt idx="20">
                        <c:v>370</c:v>
                      </c:pt>
                      <c:pt idx="21">
                        <c:v>371</c:v>
                      </c:pt>
                      <c:pt idx="22">
                        <c:v>372</c:v>
                      </c:pt>
                      <c:pt idx="23">
                        <c:v>373</c:v>
                      </c:pt>
                      <c:pt idx="24">
                        <c:v>374</c:v>
                      </c:pt>
                      <c:pt idx="25">
                        <c:v>375</c:v>
                      </c:pt>
                      <c:pt idx="26">
                        <c:v>376</c:v>
                      </c:pt>
                      <c:pt idx="27">
                        <c:v>377</c:v>
                      </c:pt>
                      <c:pt idx="28">
                        <c:v>378</c:v>
                      </c:pt>
                      <c:pt idx="29">
                        <c:v>379</c:v>
                      </c:pt>
                      <c:pt idx="30">
                        <c:v>380</c:v>
                      </c:pt>
                      <c:pt idx="31">
                        <c:v>381</c:v>
                      </c:pt>
                      <c:pt idx="32">
                        <c:v>382</c:v>
                      </c:pt>
                      <c:pt idx="33">
                        <c:v>383</c:v>
                      </c:pt>
                      <c:pt idx="34">
                        <c:v>384</c:v>
                      </c:pt>
                      <c:pt idx="35">
                        <c:v>385</c:v>
                      </c:pt>
                      <c:pt idx="36">
                        <c:v>386</c:v>
                      </c:pt>
                      <c:pt idx="37">
                        <c:v>387</c:v>
                      </c:pt>
                      <c:pt idx="38">
                        <c:v>388</c:v>
                      </c:pt>
                      <c:pt idx="39">
                        <c:v>389</c:v>
                      </c:pt>
                      <c:pt idx="40">
                        <c:v>390</c:v>
                      </c:pt>
                      <c:pt idx="41">
                        <c:v>391</c:v>
                      </c:pt>
                      <c:pt idx="42">
                        <c:v>392</c:v>
                      </c:pt>
                      <c:pt idx="43">
                        <c:v>393</c:v>
                      </c:pt>
                      <c:pt idx="44">
                        <c:v>394</c:v>
                      </c:pt>
                      <c:pt idx="45">
                        <c:v>395</c:v>
                      </c:pt>
                      <c:pt idx="46">
                        <c:v>396</c:v>
                      </c:pt>
                      <c:pt idx="47">
                        <c:v>397</c:v>
                      </c:pt>
                      <c:pt idx="48">
                        <c:v>398</c:v>
                      </c:pt>
                      <c:pt idx="49">
                        <c:v>399</c:v>
                      </c:pt>
                      <c:pt idx="50">
                        <c:v>400</c:v>
                      </c:pt>
                      <c:pt idx="51">
                        <c:v>401</c:v>
                      </c:pt>
                      <c:pt idx="52">
                        <c:v>402</c:v>
                      </c:pt>
                      <c:pt idx="53">
                        <c:v>403</c:v>
                      </c:pt>
                      <c:pt idx="54">
                        <c:v>404</c:v>
                      </c:pt>
                      <c:pt idx="55">
                        <c:v>405</c:v>
                      </c:pt>
                      <c:pt idx="56">
                        <c:v>406</c:v>
                      </c:pt>
                      <c:pt idx="57">
                        <c:v>407</c:v>
                      </c:pt>
                      <c:pt idx="58">
                        <c:v>408</c:v>
                      </c:pt>
                      <c:pt idx="59">
                        <c:v>409</c:v>
                      </c:pt>
                      <c:pt idx="60">
                        <c:v>410</c:v>
                      </c:pt>
                      <c:pt idx="61">
                        <c:v>411</c:v>
                      </c:pt>
                      <c:pt idx="62">
                        <c:v>412</c:v>
                      </c:pt>
                      <c:pt idx="63">
                        <c:v>413</c:v>
                      </c:pt>
                      <c:pt idx="64">
                        <c:v>414</c:v>
                      </c:pt>
                      <c:pt idx="65">
                        <c:v>415</c:v>
                      </c:pt>
                      <c:pt idx="66">
                        <c:v>416</c:v>
                      </c:pt>
                      <c:pt idx="67">
                        <c:v>417</c:v>
                      </c:pt>
                      <c:pt idx="68">
                        <c:v>418</c:v>
                      </c:pt>
                      <c:pt idx="69">
                        <c:v>419</c:v>
                      </c:pt>
                      <c:pt idx="70">
                        <c:v>420</c:v>
                      </c:pt>
                      <c:pt idx="71">
                        <c:v>421</c:v>
                      </c:pt>
                      <c:pt idx="72">
                        <c:v>422</c:v>
                      </c:pt>
                      <c:pt idx="73">
                        <c:v>423</c:v>
                      </c:pt>
                      <c:pt idx="74">
                        <c:v>424</c:v>
                      </c:pt>
                      <c:pt idx="75">
                        <c:v>425</c:v>
                      </c:pt>
                      <c:pt idx="76">
                        <c:v>426</c:v>
                      </c:pt>
                      <c:pt idx="77">
                        <c:v>427</c:v>
                      </c:pt>
                      <c:pt idx="78">
                        <c:v>428</c:v>
                      </c:pt>
                      <c:pt idx="79">
                        <c:v>429</c:v>
                      </c:pt>
                      <c:pt idx="80">
                        <c:v>430</c:v>
                      </c:pt>
                      <c:pt idx="81">
                        <c:v>431</c:v>
                      </c:pt>
                      <c:pt idx="82">
                        <c:v>432</c:v>
                      </c:pt>
                      <c:pt idx="83">
                        <c:v>433</c:v>
                      </c:pt>
                      <c:pt idx="84">
                        <c:v>434</c:v>
                      </c:pt>
                      <c:pt idx="85">
                        <c:v>435</c:v>
                      </c:pt>
                      <c:pt idx="86">
                        <c:v>436</c:v>
                      </c:pt>
                      <c:pt idx="87">
                        <c:v>437</c:v>
                      </c:pt>
                      <c:pt idx="88">
                        <c:v>438</c:v>
                      </c:pt>
                      <c:pt idx="89">
                        <c:v>439</c:v>
                      </c:pt>
                      <c:pt idx="90">
                        <c:v>440</c:v>
                      </c:pt>
                      <c:pt idx="91">
                        <c:v>441</c:v>
                      </c:pt>
                      <c:pt idx="92">
                        <c:v>442</c:v>
                      </c:pt>
                      <c:pt idx="93">
                        <c:v>443</c:v>
                      </c:pt>
                      <c:pt idx="94">
                        <c:v>444</c:v>
                      </c:pt>
                      <c:pt idx="95">
                        <c:v>445</c:v>
                      </c:pt>
                      <c:pt idx="96">
                        <c:v>446</c:v>
                      </c:pt>
                      <c:pt idx="97">
                        <c:v>447</c:v>
                      </c:pt>
                      <c:pt idx="98">
                        <c:v>448</c:v>
                      </c:pt>
                      <c:pt idx="99">
                        <c:v>449</c:v>
                      </c:pt>
                      <c:pt idx="100">
                        <c:v>450</c:v>
                      </c:pt>
                      <c:pt idx="101">
                        <c:v>451</c:v>
                      </c:pt>
                      <c:pt idx="102">
                        <c:v>452</c:v>
                      </c:pt>
                      <c:pt idx="103">
                        <c:v>453</c:v>
                      </c:pt>
                      <c:pt idx="104">
                        <c:v>454</c:v>
                      </c:pt>
                      <c:pt idx="105">
                        <c:v>455</c:v>
                      </c:pt>
                      <c:pt idx="106">
                        <c:v>456</c:v>
                      </c:pt>
                      <c:pt idx="107">
                        <c:v>457</c:v>
                      </c:pt>
                      <c:pt idx="108">
                        <c:v>458</c:v>
                      </c:pt>
                      <c:pt idx="109">
                        <c:v>459</c:v>
                      </c:pt>
                      <c:pt idx="110">
                        <c:v>460</c:v>
                      </c:pt>
                      <c:pt idx="111">
                        <c:v>461</c:v>
                      </c:pt>
                      <c:pt idx="112">
                        <c:v>462</c:v>
                      </c:pt>
                      <c:pt idx="113">
                        <c:v>463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7999-4222-9B75-1215BA782070}"/>
                  </c:ext>
                </c:extLst>
              </c15:ser>
            </c15:filteredScatterSeries>
          </c:ext>
        </c:extLst>
      </c:scatterChart>
      <c:valAx>
        <c:axId val="899690608"/>
        <c:scaling>
          <c:orientation val="minMax"/>
          <c:max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616096"/>
        <c:crosses val="autoZero"/>
        <c:crossBetween val="midCat"/>
        <c:majorUnit val="2.0000000000000004E-2"/>
      </c:valAx>
      <c:valAx>
        <c:axId val="120361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690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Original</a:t>
            </a:r>
            <a:r>
              <a:rPr lang="en-IN" baseline="0"/>
              <a:t> Graph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Literature work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'Our Graph'!$A$3:$A$71</c:f>
              <c:numCache>
                <c:formatCode>General</c:formatCode>
                <c:ptCount val="69"/>
                <c:pt idx="0">
                  <c:v>3.940093261019946E-2</c:v>
                </c:pt>
                <c:pt idx="1">
                  <c:v>5.8075911624839695E-2</c:v>
                </c:pt>
                <c:pt idx="2">
                  <c:v>6.4606194837027023E-2</c:v>
                </c:pt>
                <c:pt idx="3">
                  <c:v>7.2425751990408904E-2</c:v>
                </c:pt>
                <c:pt idx="4">
                  <c:v>7.9673742064779007E-2</c:v>
                </c:pt>
                <c:pt idx="5">
                  <c:v>8.4150645386805334E-2</c:v>
                </c:pt>
                <c:pt idx="6">
                  <c:v>8.9901610308777843E-2</c:v>
                </c:pt>
                <c:pt idx="7">
                  <c:v>9.1223386184597008E-2</c:v>
                </c:pt>
                <c:pt idx="8">
                  <c:v>9.6442023145290726E-2</c:v>
                </c:pt>
                <c:pt idx="9">
                  <c:v>9.9477533598176196E-2</c:v>
                </c:pt>
                <c:pt idx="10">
                  <c:v>9.6884126112510627E-2</c:v>
                </c:pt>
                <c:pt idx="11">
                  <c:v>9.471388056444241E-2</c:v>
                </c:pt>
                <c:pt idx="12">
                  <c:v>9.254540266239869E-2</c:v>
                </c:pt>
                <c:pt idx="13">
                  <c:v>0.10289507447968271</c:v>
                </c:pt>
                <c:pt idx="14">
                  <c:v>0.10672719379747495</c:v>
                </c:pt>
                <c:pt idx="15">
                  <c:v>0.10290901110390512</c:v>
                </c:pt>
                <c:pt idx="16">
                  <c:v>0.11220286676966544</c:v>
                </c:pt>
                <c:pt idx="17">
                  <c:v>0.10968430012204518</c:v>
                </c:pt>
                <c:pt idx="18">
                  <c:v>0.11966420440438919</c:v>
                </c:pt>
                <c:pt idx="19">
                  <c:v>0.11719556472063039</c:v>
                </c:pt>
                <c:pt idx="20">
                  <c:v>0.12497342208992307</c:v>
                </c:pt>
                <c:pt idx="21">
                  <c:v>0.13022459953393611</c:v>
                </c:pt>
                <c:pt idx="22">
                  <c:v>0.1346227723613071</c:v>
                </c:pt>
                <c:pt idx="23">
                  <c:v>0.13897668870504512</c:v>
                </c:pt>
                <c:pt idx="24">
                  <c:v>0.1452254450266946</c:v>
                </c:pt>
                <c:pt idx="25">
                  <c:v>0.1517652399550746</c:v>
                </c:pt>
                <c:pt idx="26">
                  <c:v>0.14717491728440613</c:v>
                </c:pt>
                <c:pt idx="27">
                  <c:v>0.14525617175323022</c:v>
                </c:pt>
                <c:pt idx="28">
                  <c:v>0.14294006894173114</c:v>
                </c:pt>
                <c:pt idx="29">
                  <c:v>0.13983050546898024</c:v>
                </c:pt>
                <c:pt idx="30">
                  <c:v>0.13511344325649974</c:v>
                </c:pt>
                <c:pt idx="31">
                  <c:v>0.13313811864284408</c:v>
                </c:pt>
                <c:pt idx="32">
                  <c:v>0.13195790735523699</c:v>
                </c:pt>
                <c:pt idx="33">
                  <c:v>0.11409605166393115</c:v>
                </c:pt>
                <c:pt idx="34">
                  <c:v>0.10573316483687741</c:v>
                </c:pt>
                <c:pt idx="35">
                  <c:v>0.10020318391545151</c:v>
                </c:pt>
                <c:pt idx="36">
                  <c:v>8.7637920155527863E-2</c:v>
                </c:pt>
                <c:pt idx="37">
                  <c:v>6.7856844539121858E-2</c:v>
                </c:pt>
                <c:pt idx="38">
                  <c:v>5.6691101599657748E-2</c:v>
                </c:pt>
                <c:pt idx="39">
                  <c:v>4.3820512652031338E-2</c:v>
                </c:pt>
                <c:pt idx="40">
                  <c:v>3.7500188504979277E-2</c:v>
                </c:pt>
                <c:pt idx="41">
                  <c:v>2.8102218641202464E-2</c:v>
                </c:pt>
                <c:pt idx="42">
                  <c:v>2.2071139351636924E-2</c:v>
                </c:pt>
                <c:pt idx="43">
                  <c:v>2.056411522452042E-2</c:v>
                </c:pt>
                <c:pt idx="44">
                  <c:v>1.5478208863131698E-2</c:v>
                </c:pt>
                <c:pt idx="45">
                  <c:v>1.2401715239417915E-2</c:v>
                </c:pt>
                <c:pt idx="46">
                  <c:v>9.8252660039917054E-3</c:v>
                </c:pt>
                <c:pt idx="47">
                  <c:v>8.2899653283124413E-3</c:v>
                </c:pt>
                <c:pt idx="48">
                  <c:v>6.2200028955656577E-3</c:v>
                </c:pt>
                <c:pt idx="49">
                  <c:v>5.1854503313268213E-3</c:v>
                </c:pt>
                <c:pt idx="50">
                  <c:v>6.2688646389597938E-3</c:v>
                </c:pt>
                <c:pt idx="51">
                  <c:v>3.682376789907313E-3</c:v>
                </c:pt>
                <c:pt idx="52">
                  <c:v>0.16936979186525777</c:v>
                </c:pt>
                <c:pt idx="53">
                  <c:v>0.16678957932722038</c:v>
                </c:pt>
                <c:pt idx="54">
                  <c:v>0.16419674321610564</c:v>
                </c:pt>
                <c:pt idx="55">
                  <c:v>0.16270613010506427</c:v>
                </c:pt>
                <c:pt idx="56">
                  <c:v>0.16232092825340913</c:v>
                </c:pt>
                <c:pt idx="57">
                  <c:v>0.16786675620829028</c:v>
                </c:pt>
                <c:pt idx="58">
                  <c:v>0.17261374229897372</c:v>
                </c:pt>
                <c:pt idx="59">
                  <c:v>0.17694840158764344</c:v>
                </c:pt>
                <c:pt idx="60">
                  <c:v>0.17874766920552052</c:v>
                </c:pt>
                <c:pt idx="61">
                  <c:v>0.1833667199715546</c:v>
                </c:pt>
                <c:pt idx="62">
                  <c:v>0.11672681001201546</c:v>
                </c:pt>
                <c:pt idx="63">
                  <c:v>0.11296266811466504</c:v>
                </c:pt>
                <c:pt idx="64">
                  <c:v>0.10747865664497834</c:v>
                </c:pt>
                <c:pt idx="65">
                  <c:v>0.10627491799126541</c:v>
                </c:pt>
                <c:pt idx="66">
                  <c:v>0.11384746094644395</c:v>
                </c:pt>
                <c:pt idx="67">
                  <c:v>0.11386300195349584</c:v>
                </c:pt>
                <c:pt idx="68">
                  <c:v>7.789131638745278E-2</c:v>
                </c:pt>
              </c:numCache>
            </c:numRef>
          </c:xVal>
          <c:yVal>
            <c:numRef>
              <c:f>'Our Graph'!$B$3:$B$71</c:f>
              <c:numCache>
                <c:formatCode>General</c:formatCode>
                <c:ptCount val="69"/>
                <c:pt idx="0">
                  <c:v>272.19626168224198</c:v>
                </c:pt>
                <c:pt idx="1">
                  <c:v>270.09345794392499</c:v>
                </c:pt>
                <c:pt idx="2">
                  <c:v>270.09345794392499</c:v>
                </c:pt>
                <c:pt idx="3">
                  <c:v>273.59813084112102</c:v>
                </c:pt>
                <c:pt idx="4">
                  <c:v>279.20560747663501</c:v>
                </c:pt>
                <c:pt idx="5">
                  <c:v>284.11214953271002</c:v>
                </c:pt>
                <c:pt idx="6">
                  <c:v>289.01869158878498</c:v>
                </c:pt>
                <c:pt idx="7">
                  <c:v>291.822429906541</c:v>
                </c:pt>
                <c:pt idx="8">
                  <c:v>292.52336448598101</c:v>
                </c:pt>
                <c:pt idx="9">
                  <c:v>299.53271028037301</c:v>
                </c:pt>
                <c:pt idx="10">
                  <c:v>296.02803738317698</c:v>
                </c:pt>
                <c:pt idx="11">
                  <c:v>293.92523364485902</c:v>
                </c:pt>
                <c:pt idx="12">
                  <c:v>296.02803738317698</c:v>
                </c:pt>
                <c:pt idx="13">
                  <c:v>298.130841121495</c:v>
                </c:pt>
                <c:pt idx="14">
                  <c:v>303.03738317757001</c:v>
                </c:pt>
                <c:pt idx="15">
                  <c:v>303.03738317757001</c:v>
                </c:pt>
                <c:pt idx="16">
                  <c:v>309.34579439252298</c:v>
                </c:pt>
                <c:pt idx="17">
                  <c:v>306.54205607476598</c:v>
                </c:pt>
                <c:pt idx="18">
                  <c:v>314.25233644859799</c:v>
                </c:pt>
                <c:pt idx="19">
                  <c:v>314.25233644859799</c:v>
                </c:pt>
                <c:pt idx="20">
                  <c:v>317.05607476635498</c:v>
                </c:pt>
                <c:pt idx="21">
                  <c:v>321.96261682242903</c:v>
                </c:pt>
                <c:pt idx="22">
                  <c:v>327.57009345794302</c:v>
                </c:pt>
                <c:pt idx="23">
                  <c:v>333.17757009345701</c:v>
                </c:pt>
                <c:pt idx="24">
                  <c:v>338.785046728971</c:v>
                </c:pt>
                <c:pt idx="25">
                  <c:v>344.39252336448499</c:v>
                </c:pt>
                <c:pt idx="26">
                  <c:v>346.495327102803</c:v>
                </c:pt>
                <c:pt idx="27">
                  <c:v>350.70093457943898</c:v>
                </c:pt>
                <c:pt idx="28">
                  <c:v>354.90654205607399</c:v>
                </c:pt>
                <c:pt idx="29">
                  <c:v>359.813084112149</c:v>
                </c:pt>
                <c:pt idx="30">
                  <c:v>363.31775700934497</c:v>
                </c:pt>
                <c:pt idx="31">
                  <c:v>366.822429906541</c:v>
                </c:pt>
                <c:pt idx="32">
                  <c:v>372.42990654205602</c:v>
                </c:pt>
                <c:pt idx="33">
                  <c:v>391.35514018691498</c:v>
                </c:pt>
                <c:pt idx="34">
                  <c:v>400.46728971962602</c:v>
                </c:pt>
                <c:pt idx="35">
                  <c:v>403.27102803738302</c:v>
                </c:pt>
                <c:pt idx="36">
                  <c:v>416.58878504672799</c:v>
                </c:pt>
                <c:pt idx="37">
                  <c:v>426.40186915887801</c:v>
                </c:pt>
                <c:pt idx="38">
                  <c:v>428.50467289719597</c:v>
                </c:pt>
                <c:pt idx="39">
                  <c:v>435.51401869158798</c:v>
                </c:pt>
                <c:pt idx="40">
                  <c:v>439.71962616822401</c:v>
                </c:pt>
                <c:pt idx="41">
                  <c:v>443.22429906541998</c:v>
                </c:pt>
                <c:pt idx="42">
                  <c:v>445.327102803738</c:v>
                </c:pt>
                <c:pt idx="43">
                  <c:v>449.53271028037301</c:v>
                </c:pt>
                <c:pt idx="44">
                  <c:v>455.140186915887</c:v>
                </c:pt>
                <c:pt idx="45">
                  <c:v>458.644859813084</c:v>
                </c:pt>
                <c:pt idx="46">
                  <c:v>462.14953271028003</c:v>
                </c:pt>
                <c:pt idx="47">
                  <c:v>469.15887850467197</c:v>
                </c:pt>
                <c:pt idx="48">
                  <c:v>474.06542056074699</c:v>
                </c:pt>
                <c:pt idx="49">
                  <c:v>477.57009345794302</c:v>
                </c:pt>
                <c:pt idx="50">
                  <c:v>488.08411214953202</c:v>
                </c:pt>
                <c:pt idx="51">
                  <c:v>497.89719626168198</c:v>
                </c:pt>
                <c:pt idx="52">
                  <c:v>373.83177570093397</c:v>
                </c:pt>
                <c:pt idx="53">
                  <c:v>367.52336448598101</c:v>
                </c:pt>
                <c:pt idx="54">
                  <c:v>362.61682242990599</c:v>
                </c:pt>
                <c:pt idx="55">
                  <c:v>359.11214953271002</c:v>
                </c:pt>
                <c:pt idx="56">
                  <c:v>353.50467289719597</c:v>
                </c:pt>
                <c:pt idx="57">
                  <c:v>357.71028037383098</c:v>
                </c:pt>
                <c:pt idx="58">
                  <c:v>361.21495327102798</c:v>
                </c:pt>
                <c:pt idx="59">
                  <c:v>364.71962616822401</c:v>
                </c:pt>
                <c:pt idx="60">
                  <c:v>368.92523364485902</c:v>
                </c:pt>
                <c:pt idx="61">
                  <c:v>370.327102803738</c:v>
                </c:pt>
                <c:pt idx="62">
                  <c:v>293.92523364485902</c:v>
                </c:pt>
                <c:pt idx="63">
                  <c:v>282.71028037383098</c:v>
                </c:pt>
                <c:pt idx="64">
                  <c:v>270.09345794392499</c:v>
                </c:pt>
                <c:pt idx="65">
                  <c:v>292.52336448598101</c:v>
                </c:pt>
                <c:pt idx="66">
                  <c:v>301.63551401869103</c:v>
                </c:pt>
                <c:pt idx="67">
                  <c:v>307.24299065420502</c:v>
                </c:pt>
                <c:pt idx="68">
                  <c:v>284.11214953271002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73-4A47-9378-9A7955BEC34F}"/>
            </c:ext>
          </c:extLst>
        </c:ser>
        <c:ser>
          <c:idx val="1"/>
          <c:order val="1"/>
          <c:tx>
            <c:v>X11p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'Our Graph'!$D$4:$D$117</c:f>
              <c:numCache>
                <c:formatCode>General</c:formatCode>
                <c:ptCount val="114"/>
                <c:pt idx="0">
                  <c:v>0.15084800000000001</c:v>
                </c:pt>
                <c:pt idx="1">
                  <c:v>0.15053900000000001</c:v>
                </c:pt>
                <c:pt idx="2">
                  <c:v>0.15021200000000001</c:v>
                </c:pt>
                <c:pt idx="3">
                  <c:v>0.149867</c:v>
                </c:pt>
                <c:pt idx="4">
                  <c:v>0.149504</c:v>
                </c:pt>
                <c:pt idx="5">
                  <c:v>0.14912300000000001</c:v>
                </c:pt>
                <c:pt idx="6">
                  <c:v>0.148724</c:v>
                </c:pt>
                <c:pt idx="7">
                  <c:v>0.14830699999999999</c:v>
                </c:pt>
                <c:pt idx="8">
                  <c:v>0.147872</c:v>
                </c:pt>
                <c:pt idx="9">
                  <c:v>0.14741899999999999</c:v>
                </c:pt>
                <c:pt idx="10">
                  <c:v>0.146948</c:v>
                </c:pt>
                <c:pt idx="11">
                  <c:v>0.14645900000000001</c:v>
                </c:pt>
                <c:pt idx="12">
                  <c:v>0.145952</c:v>
                </c:pt>
                <c:pt idx="13">
                  <c:v>0.145427</c:v>
                </c:pt>
                <c:pt idx="14">
                  <c:v>0.14488400000000001</c:v>
                </c:pt>
                <c:pt idx="15">
                  <c:v>0.14432300000000001</c:v>
                </c:pt>
                <c:pt idx="16">
                  <c:v>0.14374400000000001</c:v>
                </c:pt>
                <c:pt idx="17">
                  <c:v>0.143147</c:v>
                </c:pt>
                <c:pt idx="18">
                  <c:v>0.14253199999999999</c:v>
                </c:pt>
                <c:pt idx="19">
                  <c:v>0.141899</c:v>
                </c:pt>
                <c:pt idx="20">
                  <c:v>0.14124800000000001</c:v>
                </c:pt>
                <c:pt idx="21">
                  <c:v>0.14057900000000001</c:v>
                </c:pt>
                <c:pt idx="22">
                  <c:v>0.13989199999999999</c:v>
                </c:pt>
                <c:pt idx="23">
                  <c:v>0.13918700000000001</c:v>
                </c:pt>
                <c:pt idx="24">
                  <c:v>0.138464</c:v>
                </c:pt>
                <c:pt idx="25">
                  <c:v>0.13772300000000001</c:v>
                </c:pt>
                <c:pt idx="26">
                  <c:v>0.136964</c:v>
                </c:pt>
                <c:pt idx="27">
                  <c:v>0.136187</c:v>
                </c:pt>
                <c:pt idx="28">
                  <c:v>0.13539200000000001</c:v>
                </c:pt>
                <c:pt idx="29">
                  <c:v>0.134579</c:v>
                </c:pt>
                <c:pt idx="30">
                  <c:v>0.13374800000000001</c:v>
                </c:pt>
                <c:pt idx="31">
                  <c:v>0.13289899999999999</c:v>
                </c:pt>
                <c:pt idx="32">
                  <c:v>0.13203200000000001</c:v>
                </c:pt>
                <c:pt idx="33">
                  <c:v>0.13114700000000001</c:v>
                </c:pt>
                <c:pt idx="34">
                  <c:v>0.130244</c:v>
                </c:pt>
                <c:pt idx="35">
                  <c:v>0.12932299999999999</c:v>
                </c:pt>
                <c:pt idx="36">
                  <c:v>0.128384</c:v>
                </c:pt>
                <c:pt idx="37">
                  <c:v>0.12742700000000001</c:v>
                </c:pt>
                <c:pt idx="38">
                  <c:v>0.12645200000000001</c:v>
                </c:pt>
                <c:pt idx="39">
                  <c:v>0.12545899999999999</c:v>
                </c:pt>
                <c:pt idx="40">
                  <c:v>0.124448</c:v>
                </c:pt>
                <c:pt idx="41">
                  <c:v>0.123419</c:v>
                </c:pt>
                <c:pt idx="42">
                  <c:v>0.12237199999999999</c:v>
                </c:pt>
                <c:pt idx="43">
                  <c:v>0.121307</c:v>
                </c:pt>
                <c:pt idx="44">
                  <c:v>0.120224</c:v>
                </c:pt>
                <c:pt idx="45">
                  <c:v>0.11912300000000001</c:v>
                </c:pt>
                <c:pt idx="46">
                  <c:v>0.118004</c:v>
                </c:pt>
                <c:pt idx="47">
                  <c:v>0.116867</c:v>
                </c:pt>
                <c:pt idx="48">
                  <c:v>0.115712</c:v>
                </c:pt>
                <c:pt idx="49">
                  <c:v>0.114539</c:v>
                </c:pt>
                <c:pt idx="50">
                  <c:v>0.113348</c:v>
                </c:pt>
                <c:pt idx="51">
                  <c:v>0.112139</c:v>
                </c:pt>
                <c:pt idx="52">
                  <c:v>0.110912</c:v>
                </c:pt>
                <c:pt idx="53">
                  <c:v>0.109667</c:v>
                </c:pt>
                <c:pt idx="54">
                  <c:v>0.108404</c:v>
                </c:pt>
                <c:pt idx="55">
                  <c:v>0.107123</c:v>
                </c:pt>
                <c:pt idx="56">
                  <c:v>0.105824</c:v>
                </c:pt>
                <c:pt idx="57">
                  <c:v>0.104507</c:v>
                </c:pt>
                <c:pt idx="58">
                  <c:v>0.103172</c:v>
                </c:pt>
                <c:pt idx="59">
                  <c:v>0.10181900000000001</c:v>
                </c:pt>
                <c:pt idx="60">
                  <c:v>0.100448</c:v>
                </c:pt>
                <c:pt idx="61">
                  <c:v>9.9058999999999994E-2</c:v>
                </c:pt>
                <c:pt idx="62">
                  <c:v>9.7652000000000003E-2</c:v>
                </c:pt>
                <c:pt idx="63">
                  <c:v>9.6226999999999993E-2</c:v>
                </c:pt>
                <c:pt idx="64">
                  <c:v>9.4783999999999993E-2</c:v>
                </c:pt>
                <c:pt idx="65">
                  <c:v>9.3323000000000003E-2</c:v>
                </c:pt>
                <c:pt idx="66">
                  <c:v>9.1843999999999995E-2</c:v>
                </c:pt>
                <c:pt idx="67">
                  <c:v>9.0346999999999997E-2</c:v>
                </c:pt>
                <c:pt idx="68">
                  <c:v>8.8831999999999994E-2</c:v>
                </c:pt>
                <c:pt idx="69">
                  <c:v>8.7299100000000004E-2</c:v>
                </c:pt>
                <c:pt idx="70">
                  <c:v>8.5748099999999994E-2</c:v>
                </c:pt>
                <c:pt idx="71">
                  <c:v>8.4179100000000007E-2</c:v>
                </c:pt>
                <c:pt idx="72">
                  <c:v>8.2592100000000002E-2</c:v>
                </c:pt>
                <c:pt idx="73">
                  <c:v>8.0987100000000006E-2</c:v>
                </c:pt>
                <c:pt idx="74">
                  <c:v>7.9364100000000007E-2</c:v>
                </c:pt>
                <c:pt idx="75">
                  <c:v>7.7723100000000003E-2</c:v>
                </c:pt>
                <c:pt idx="76">
                  <c:v>7.6064099999999996E-2</c:v>
                </c:pt>
                <c:pt idx="77">
                  <c:v>7.4387099999999998E-2</c:v>
                </c:pt>
                <c:pt idx="78">
                  <c:v>7.2692099999999996E-2</c:v>
                </c:pt>
                <c:pt idx="79">
                  <c:v>7.0979100000000003E-2</c:v>
                </c:pt>
                <c:pt idx="80">
                  <c:v>6.9248100000000007E-2</c:v>
                </c:pt>
                <c:pt idx="81">
                  <c:v>6.7499199999999995E-2</c:v>
                </c:pt>
                <c:pt idx="82">
                  <c:v>6.5732200000000005E-2</c:v>
                </c:pt>
                <c:pt idx="83">
                  <c:v>6.3947199999999996E-2</c:v>
                </c:pt>
                <c:pt idx="84">
                  <c:v>6.2144199999999997E-2</c:v>
                </c:pt>
                <c:pt idx="85">
                  <c:v>6.03232E-2</c:v>
                </c:pt>
                <c:pt idx="86">
                  <c:v>5.84842E-2</c:v>
                </c:pt>
                <c:pt idx="87">
                  <c:v>5.6627200000000003E-2</c:v>
                </c:pt>
                <c:pt idx="88">
                  <c:v>5.4752200000000001E-2</c:v>
                </c:pt>
                <c:pt idx="89">
                  <c:v>5.2859200000000002E-2</c:v>
                </c:pt>
                <c:pt idx="90">
                  <c:v>5.0948199999999999E-2</c:v>
                </c:pt>
                <c:pt idx="91">
                  <c:v>4.9019199999999999E-2</c:v>
                </c:pt>
                <c:pt idx="92">
                  <c:v>4.7072200000000002E-2</c:v>
                </c:pt>
                <c:pt idx="93">
                  <c:v>4.5107300000000003E-2</c:v>
                </c:pt>
                <c:pt idx="94">
                  <c:v>4.3124299999999997E-2</c:v>
                </c:pt>
                <c:pt idx="95">
                  <c:v>4.1123300000000002E-2</c:v>
                </c:pt>
                <c:pt idx="96">
                  <c:v>3.9104300000000002E-2</c:v>
                </c:pt>
                <c:pt idx="97">
                  <c:v>3.7067299999999997E-2</c:v>
                </c:pt>
                <c:pt idx="98">
                  <c:v>3.5012300000000003E-2</c:v>
                </c:pt>
                <c:pt idx="99">
                  <c:v>3.2939299999999998E-2</c:v>
                </c:pt>
                <c:pt idx="100">
                  <c:v>3.0848299999999999E-2</c:v>
                </c:pt>
                <c:pt idx="101">
                  <c:v>2.8739299999999999E-2</c:v>
                </c:pt>
                <c:pt idx="102">
                  <c:v>2.6612299999999998E-2</c:v>
                </c:pt>
                <c:pt idx="103">
                  <c:v>2.4467300000000001E-2</c:v>
                </c:pt>
                <c:pt idx="104">
                  <c:v>2.2304299999999999E-2</c:v>
                </c:pt>
                <c:pt idx="105">
                  <c:v>2.01234E-2</c:v>
                </c:pt>
                <c:pt idx="106">
                  <c:v>1.79244E-2</c:v>
                </c:pt>
                <c:pt idx="107">
                  <c:v>1.57074E-2</c:v>
                </c:pt>
                <c:pt idx="108">
                  <c:v>1.3472400000000001E-2</c:v>
                </c:pt>
                <c:pt idx="109">
                  <c:v>1.1219399999999999E-2</c:v>
                </c:pt>
                <c:pt idx="110">
                  <c:v>8.9483900000000005E-3</c:v>
                </c:pt>
                <c:pt idx="111">
                  <c:v>6.6593900000000003E-3</c:v>
                </c:pt>
                <c:pt idx="112">
                  <c:v>4.3523700000000004E-3</c:v>
                </c:pt>
                <c:pt idx="113">
                  <c:v>2.0271099999999999E-3</c:v>
                </c:pt>
              </c:numCache>
            </c:numRef>
          </c:xVal>
          <c:yVal>
            <c:numRef>
              <c:f>'Our Graph'!$E$4:$E$117</c:f>
              <c:numCache>
                <c:formatCode>General</c:formatCode>
                <c:ptCount val="114"/>
                <c:pt idx="0">
                  <c:v>350</c:v>
                </c:pt>
                <c:pt idx="1">
                  <c:v>351</c:v>
                </c:pt>
                <c:pt idx="2">
                  <c:v>352</c:v>
                </c:pt>
                <c:pt idx="3">
                  <c:v>353</c:v>
                </c:pt>
                <c:pt idx="4">
                  <c:v>354</c:v>
                </c:pt>
                <c:pt idx="5">
                  <c:v>355</c:v>
                </c:pt>
                <c:pt idx="6">
                  <c:v>356</c:v>
                </c:pt>
                <c:pt idx="7">
                  <c:v>357</c:v>
                </c:pt>
                <c:pt idx="8">
                  <c:v>358</c:v>
                </c:pt>
                <c:pt idx="9">
                  <c:v>359</c:v>
                </c:pt>
                <c:pt idx="10">
                  <c:v>360</c:v>
                </c:pt>
                <c:pt idx="11">
                  <c:v>361</c:v>
                </c:pt>
                <c:pt idx="12">
                  <c:v>362</c:v>
                </c:pt>
                <c:pt idx="13">
                  <c:v>363</c:v>
                </c:pt>
                <c:pt idx="14">
                  <c:v>364</c:v>
                </c:pt>
                <c:pt idx="15">
                  <c:v>365</c:v>
                </c:pt>
                <c:pt idx="16">
                  <c:v>366</c:v>
                </c:pt>
                <c:pt idx="17">
                  <c:v>367</c:v>
                </c:pt>
                <c:pt idx="18">
                  <c:v>368</c:v>
                </c:pt>
                <c:pt idx="19">
                  <c:v>369</c:v>
                </c:pt>
                <c:pt idx="20">
                  <c:v>370</c:v>
                </c:pt>
                <c:pt idx="21">
                  <c:v>371</c:v>
                </c:pt>
                <c:pt idx="22">
                  <c:v>372</c:v>
                </c:pt>
                <c:pt idx="23">
                  <c:v>373</c:v>
                </c:pt>
                <c:pt idx="24">
                  <c:v>374</c:v>
                </c:pt>
                <c:pt idx="25">
                  <c:v>375</c:v>
                </c:pt>
                <c:pt idx="26">
                  <c:v>376</c:v>
                </c:pt>
                <c:pt idx="27">
                  <c:v>377</c:v>
                </c:pt>
                <c:pt idx="28">
                  <c:v>378</c:v>
                </c:pt>
                <c:pt idx="29">
                  <c:v>379</c:v>
                </c:pt>
                <c:pt idx="30">
                  <c:v>380</c:v>
                </c:pt>
                <c:pt idx="31">
                  <c:v>381</c:v>
                </c:pt>
                <c:pt idx="32">
                  <c:v>382</c:v>
                </c:pt>
                <c:pt idx="33">
                  <c:v>383</c:v>
                </c:pt>
                <c:pt idx="34">
                  <c:v>384</c:v>
                </c:pt>
                <c:pt idx="35">
                  <c:v>385</c:v>
                </c:pt>
                <c:pt idx="36">
                  <c:v>386</c:v>
                </c:pt>
                <c:pt idx="37">
                  <c:v>387</c:v>
                </c:pt>
                <c:pt idx="38">
                  <c:v>388</c:v>
                </c:pt>
                <c:pt idx="39">
                  <c:v>389</c:v>
                </c:pt>
                <c:pt idx="40">
                  <c:v>390</c:v>
                </c:pt>
                <c:pt idx="41">
                  <c:v>391</c:v>
                </c:pt>
                <c:pt idx="42">
                  <c:v>392</c:v>
                </c:pt>
                <c:pt idx="43">
                  <c:v>393</c:v>
                </c:pt>
                <c:pt idx="44">
                  <c:v>394</c:v>
                </c:pt>
                <c:pt idx="45">
                  <c:v>395</c:v>
                </c:pt>
                <c:pt idx="46">
                  <c:v>396</c:v>
                </c:pt>
                <c:pt idx="47">
                  <c:v>397</c:v>
                </c:pt>
                <c:pt idx="48">
                  <c:v>398</c:v>
                </c:pt>
                <c:pt idx="49">
                  <c:v>399</c:v>
                </c:pt>
                <c:pt idx="50">
                  <c:v>400</c:v>
                </c:pt>
                <c:pt idx="51">
                  <c:v>401</c:v>
                </c:pt>
                <c:pt idx="52">
                  <c:v>402</c:v>
                </c:pt>
                <c:pt idx="53">
                  <c:v>403</c:v>
                </c:pt>
                <c:pt idx="54">
                  <c:v>404</c:v>
                </c:pt>
                <c:pt idx="55">
                  <c:v>405</c:v>
                </c:pt>
                <c:pt idx="56">
                  <c:v>406</c:v>
                </c:pt>
                <c:pt idx="57">
                  <c:v>407</c:v>
                </c:pt>
                <c:pt idx="58">
                  <c:v>408</c:v>
                </c:pt>
                <c:pt idx="59">
                  <c:v>409</c:v>
                </c:pt>
                <c:pt idx="60">
                  <c:v>410</c:v>
                </c:pt>
                <c:pt idx="61">
                  <c:v>411</c:v>
                </c:pt>
                <c:pt idx="62">
                  <c:v>412</c:v>
                </c:pt>
                <c:pt idx="63">
                  <c:v>413</c:v>
                </c:pt>
                <c:pt idx="64">
                  <c:v>414</c:v>
                </c:pt>
                <c:pt idx="65">
                  <c:v>415</c:v>
                </c:pt>
                <c:pt idx="66">
                  <c:v>416</c:v>
                </c:pt>
                <c:pt idx="67">
                  <c:v>417</c:v>
                </c:pt>
                <c:pt idx="68">
                  <c:v>418</c:v>
                </c:pt>
                <c:pt idx="69">
                  <c:v>419</c:v>
                </c:pt>
                <c:pt idx="70">
                  <c:v>420</c:v>
                </c:pt>
                <c:pt idx="71">
                  <c:v>421</c:v>
                </c:pt>
                <c:pt idx="72">
                  <c:v>422</c:v>
                </c:pt>
                <c:pt idx="73">
                  <c:v>423</c:v>
                </c:pt>
                <c:pt idx="74">
                  <c:v>424</c:v>
                </c:pt>
                <c:pt idx="75">
                  <c:v>425</c:v>
                </c:pt>
                <c:pt idx="76">
                  <c:v>426</c:v>
                </c:pt>
                <c:pt idx="77">
                  <c:v>427</c:v>
                </c:pt>
                <c:pt idx="78">
                  <c:v>428</c:v>
                </c:pt>
                <c:pt idx="79">
                  <c:v>429</c:v>
                </c:pt>
                <c:pt idx="80">
                  <c:v>430</c:v>
                </c:pt>
                <c:pt idx="81">
                  <c:v>431</c:v>
                </c:pt>
                <c:pt idx="82">
                  <c:v>432</c:v>
                </c:pt>
                <c:pt idx="83">
                  <c:v>433</c:v>
                </c:pt>
                <c:pt idx="84">
                  <c:v>434</c:v>
                </c:pt>
                <c:pt idx="85">
                  <c:v>435</c:v>
                </c:pt>
                <c:pt idx="86">
                  <c:v>436</c:v>
                </c:pt>
                <c:pt idx="87">
                  <c:v>437</c:v>
                </c:pt>
                <c:pt idx="88">
                  <c:v>438</c:v>
                </c:pt>
                <c:pt idx="89">
                  <c:v>439</c:v>
                </c:pt>
                <c:pt idx="90">
                  <c:v>440</c:v>
                </c:pt>
                <c:pt idx="91">
                  <c:v>441</c:v>
                </c:pt>
                <c:pt idx="92">
                  <c:v>442</c:v>
                </c:pt>
                <c:pt idx="93">
                  <c:v>443</c:v>
                </c:pt>
                <c:pt idx="94">
                  <c:v>444</c:v>
                </c:pt>
                <c:pt idx="95">
                  <c:v>445</c:v>
                </c:pt>
                <c:pt idx="96">
                  <c:v>446</c:v>
                </c:pt>
                <c:pt idx="97">
                  <c:v>447</c:v>
                </c:pt>
                <c:pt idx="98">
                  <c:v>448</c:v>
                </c:pt>
                <c:pt idx="99">
                  <c:v>449</c:v>
                </c:pt>
                <c:pt idx="100">
                  <c:v>450</c:v>
                </c:pt>
                <c:pt idx="101">
                  <c:v>451</c:v>
                </c:pt>
                <c:pt idx="102">
                  <c:v>452</c:v>
                </c:pt>
                <c:pt idx="103">
                  <c:v>453</c:v>
                </c:pt>
                <c:pt idx="104">
                  <c:v>454</c:v>
                </c:pt>
                <c:pt idx="105">
                  <c:v>455</c:v>
                </c:pt>
                <c:pt idx="106">
                  <c:v>456</c:v>
                </c:pt>
                <c:pt idx="107">
                  <c:v>457</c:v>
                </c:pt>
                <c:pt idx="108">
                  <c:v>458</c:v>
                </c:pt>
                <c:pt idx="109">
                  <c:v>459</c:v>
                </c:pt>
                <c:pt idx="110">
                  <c:v>460</c:v>
                </c:pt>
                <c:pt idx="111">
                  <c:v>461</c:v>
                </c:pt>
                <c:pt idx="112">
                  <c:v>462</c:v>
                </c:pt>
                <c:pt idx="113">
                  <c:v>463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E73-4A47-9378-9A7955BEC34F}"/>
            </c:ext>
          </c:extLst>
        </c:ser>
        <c:ser>
          <c:idx val="2"/>
          <c:order val="2"/>
          <c:tx>
            <c:v>X12 last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'Our Graph'!$G$4:$G$42</c:f>
              <c:numCache>
                <c:formatCode>General</c:formatCode>
                <c:ptCount val="39"/>
                <c:pt idx="0">
                  <c:v>2.49483E-2</c:v>
                </c:pt>
                <c:pt idx="1">
                  <c:v>2.45743E-2</c:v>
                </c:pt>
                <c:pt idx="2">
                  <c:v>2.4212299999999999E-2</c:v>
                </c:pt>
                <c:pt idx="3">
                  <c:v>2.3862299999999999E-2</c:v>
                </c:pt>
                <c:pt idx="4">
                  <c:v>2.3524300000000001E-2</c:v>
                </c:pt>
                <c:pt idx="5">
                  <c:v>2.3198300000000002E-2</c:v>
                </c:pt>
                <c:pt idx="6">
                  <c:v>2.28843E-2</c:v>
                </c:pt>
                <c:pt idx="7">
                  <c:v>2.25823E-2</c:v>
                </c:pt>
                <c:pt idx="8">
                  <c:v>2.2292300000000001E-2</c:v>
                </c:pt>
                <c:pt idx="9">
                  <c:v>2.2014300000000001E-2</c:v>
                </c:pt>
                <c:pt idx="10">
                  <c:v>2.1748300000000002E-2</c:v>
                </c:pt>
                <c:pt idx="11">
                  <c:v>2.1494300000000001E-2</c:v>
                </c:pt>
                <c:pt idx="12">
                  <c:v>2.1252299999999998E-2</c:v>
                </c:pt>
                <c:pt idx="13">
                  <c:v>2.1022300000000001E-2</c:v>
                </c:pt>
                <c:pt idx="14">
                  <c:v>2.0804300000000001E-2</c:v>
                </c:pt>
                <c:pt idx="15">
                  <c:v>2.05983E-2</c:v>
                </c:pt>
                <c:pt idx="16">
                  <c:v>2.04043E-2</c:v>
                </c:pt>
                <c:pt idx="17">
                  <c:v>2.0222400000000001E-2</c:v>
                </c:pt>
                <c:pt idx="18">
                  <c:v>2.0052400000000001E-2</c:v>
                </c:pt>
                <c:pt idx="19">
                  <c:v>1.98944E-2</c:v>
                </c:pt>
                <c:pt idx="20">
                  <c:v>1.9748399999999999E-2</c:v>
                </c:pt>
                <c:pt idx="21">
                  <c:v>1.9614400000000001E-2</c:v>
                </c:pt>
                <c:pt idx="22">
                  <c:v>1.94924E-2</c:v>
                </c:pt>
                <c:pt idx="23">
                  <c:v>1.9382400000000001E-2</c:v>
                </c:pt>
                <c:pt idx="24">
                  <c:v>1.92844E-2</c:v>
                </c:pt>
                <c:pt idx="25">
                  <c:v>1.9198400000000001E-2</c:v>
                </c:pt>
                <c:pt idx="26">
                  <c:v>1.91244E-2</c:v>
                </c:pt>
                <c:pt idx="27">
                  <c:v>1.90624E-2</c:v>
                </c:pt>
                <c:pt idx="28">
                  <c:v>1.9012399999999999E-2</c:v>
                </c:pt>
                <c:pt idx="29">
                  <c:v>1.8974399999999999E-2</c:v>
                </c:pt>
                <c:pt idx="30">
                  <c:v>1.8948400000000001E-2</c:v>
                </c:pt>
                <c:pt idx="31">
                  <c:v>1.8934400000000001E-2</c:v>
                </c:pt>
                <c:pt idx="32">
                  <c:v>1.8932399999999999E-2</c:v>
                </c:pt>
                <c:pt idx="33">
                  <c:v>1.8942400000000002E-2</c:v>
                </c:pt>
                <c:pt idx="34">
                  <c:v>1.8964399999999999E-2</c:v>
                </c:pt>
                <c:pt idx="35">
                  <c:v>1.8998399999999999E-2</c:v>
                </c:pt>
                <c:pt idx="36">
                  <c:v>1.90444E-2</c:v>
                </c:pt>
                <c:pt idx="37">
                  <c:v>1.9102399999999999E-2</c:v>
                </c:pt>
                <c:pt idx="38">
                  <c:v>1.9172399999999999E-2</c:v>
                </c:pt>
              </c:numCache>
            </c:numRef>
          </c:xVal>
          <c:yVal>
            <c:numRef>
              <c:f>'Our Graph'!$H$4:$H$42</c:f>
              <c:numCache>
                <c:formatCode>General</c:formatCode>
                <c:ptCount val="39"/>
                <c:pt idx="0">
                  <c:v>460</c:v>
                </c:pt>
                <c:pt idx="1">
                  <c:v>461</c:v>
                </c:pt>
                <c:pt idx="2">
                  <c:v>462</c:v>
                </c:pt>
                <c:pt idx="3">
                  <c:v>463</c:v>
                </c:pt>
                <c:pt idx="4">
                  <c:v>464</c:v>
                </c:pt>
                <c:pt idx="5">
                  <c:v>465</c:v>
                </c:pt>
                <c:pt idx="6">
                  <c:v>466</c:v>
                </c:pt>
                <c:pt idx="7">
                  <c:v>467</c:v>
                </c:pt>
                <c:pt idx="8">
                  <c:v>468</c:v>
                </c:pt>
                <c:pt idx="9">
                  <c:v>469</c:v>
                </c:pt>
                <c:pt idx="10">
                  <c:v>470</c:v>
                </c:pt>
                <c:pt idx="11">
                  <c:v>471</c:v>
                </c:pt>
                <c:pt idx="12">
                  <c:v>472</c:v>
                </c:pt>
                <c:pt idx="13">
                  <c:v>473</c:v>
                </c:pt>
                <c:pt idx="14">
                  <c:v>474</c:v>
                </c:pt>
                <c:pt idx="15">
                  <c:v>475</c:v>
                </c:pt>
                <c:pt idx="16">
                  <c:v>476</c:v>
                </c:pt>
                <c:pt idx="17">
                  <c:v>477</c:v>
                </c:pt>
                <c:pt idx="18">
                  <c:v>478</c:v>
                </c:pt>
                <c:pt idx="19">
                  <c:v>479</c:v>
                </c:pt>
                <c:pt idx="20">
                  <c:v>480</c:v>
                </c:pt>
                <c:pt idx="21">
                  <c:v>481</c:v>
                </c:pt>
                <c:pt idx="22">
                  <c:v>482</c:v>
                </c:pt>
                <c:pt idx="23">
                  <c:v>483</c:v>
                </c:pt>
                <c:pt idx="24">
                  <c:v>484</c:v>
                </c:pt>
                <c:pt idx="25">
                  <c:v>485</c:v>
                </c:pt>
                <c:pt idx="26">
                  <c:v>486</c:v>
                </c:pt>
                <c:pt idx="27">
                  <c:v>487</c:v>
                </c:pt>
                <c:pt idx="28">
                  <c:v>488</c:v>
                </c:pt>
                <c:pt idx="29">
                  <c:v>489</c:v>
                </c:pt>
                <c:pt idx="30">
                  <c:v>490</c:v>
                </c:pt>
                <c:pt idx="31">
                  <c:v>491</c:v>
                </c:pt>
                <c:pt idx="32">
                  <c:v>492</c:v>
                </c:pt>
                <c:pt idx="33">
                  <c:v>493</c:v>
                </c:pt>
                <c:pt idx="34">
                  <c:v>494</c:v>
                </c:pt>
                <c:pt idx="35">
                  <c:v>495</c:v>
                </c:pt>
                <c:pt idx="36">
                  <c:v>496</c:v>
                </c:pt>
                <c:pt idx="37">
                  <c:v>497</c:v>
                </c:pt>
                <c:pt idx="38">
                  <c:v>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E73-4A47-9378-9A7955BEC34F}"/>
            </c:ext>
          </c:extLst>
        </c:ser>
        <c:ser>
          <c:idx val="3"/>
          <c:order val="3"/>
          <c:tx>
            <c:v>Xa12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'Our Graph'!$J$4:$J$153</c:f>
              <c:numCache>
                <c:formatCode>General</c:formatCode>
                <c:ptCount val="150"/>
                <c:pt idx="0">
                  <c:v>2.65483E-2</c:v>
                </c:pt>
                <c:pt idx="1">
                  <c:v>2.84423E-2</c:v>
                </c:pt>
                <c:pt idx="2">
                  <c:v>3.0324299999999998E-2</c:v>
                </c:pt>
                <c:pt idx="3">
                  <c:v>3.2194300000000002E-2</c:v>
                </c:pt>
                <c:pt idx="4">
                  <c:v>3.4052300000000001E-2</c:v>
                </c:pt>
                <c:pt idx="5">
                  <c:v>3.5898300000000001E-2</c:v>
                </c:pt>
                <c:pt idx="6">
                  <c:v>3.7732300000000003E-2</c:v>
                </c:pt>
                <c:pt idx="7">
                  <c:v>3.9554300000000001E-2</c:v>
                </c:pt>
                <c:pt idx="8">
                  <c:v>4.13643E-2</c:v>
                </c:pt>
                <c:pt idx="9">
                  <c:v>4.3162300000000001E-2</c:v>
                </c:pt>
                <c:pt idx="10">
                  <c:v>4.4948299999999997E-2</c:v>
                </c:pt>
                <c:pt idx="11">
                  <c:v>4.6722199999999998E-2</c:v>
                </c:pt>
                <c:pt idx="12">
                  <c:v>4.8484199999999998E-2</c:v>
                </c:pt>
                <c:pt idx="13">
                  <c:v>5.02342E-2</c:v>
                </c:pt>
                <c:pt idx="14">
                  <c:v>5.1972200000000003E-2</c:v>
                </c:pt>
                <c:pt idx="15">
                  <c:v>5.3698200000000001E-2</c:v>
                </c:pt>
                <c:pt idx="16">
                  <c:v>5.5412200000000002E-2</c:v>
                </c:pt>
                <c:pt idx="17">
                  <c:v>5.7114199999999997E-2</c:v>
                </c:pt>
                <c:pt idx="18">
                  <c:v>5.8804200000000001E-2</c:v>
                </c:pt>
                <c:pt idx="19">
                  <c:v>6.04822E-2</c:v>
                </c:pt>
                <c:pt idx="20">
                  <c:v>6.2148200000000001E-2</c:v>
                </c:pt>
                <c:pt idx="21">
                  <c:v>6.3802200000000003E-2</c:v>
                </c:pt>
                <c:pt idx="22">
                  <c:v>6.5444199999999994E-2</c:v>
                </c:pt>
                <c:pt idx="23">
                  <c:v>6.70742E-2</c:v>
                </c:pt>
                <c:pt idx="24">
                  <c:v>6.8692100000000006E-2</c:v>
                </c:pt>
                <c:pt idx="25">
                  <c:v>7.0298100000000002E-2</c:v>
                </c:pt>
                <c:pt idx="26">
                  <c:v>7.18921E-2</c:v>
                </c:pt>
                <c:pt idx="27">
                  <c:v>7.3474100000000001E-2</c:v>
                </c:pt>
                <c:pt idx="28">
                  <c:v>7.5044100000000002E-2</c:v>
                </c:pt>
                <c:pt idx="29">
                  <c:v>7.6602100000000006E-2</c:v>
                </c:pt>
                <c:pt idx="30">
                  <c:v>7.8148099999999998E-2</c:v>
                </c:pt>
                <c:pt idx="31">
                  <c:v>7.9682100000000006E-2</c:v>
                </c:pt>
                <c:pt idx="32">
                  <c:v>8.1204100000000001E-2</c:v>
                </c:pt>
                <c:pt idx="33">
                  <c:v>8.2714099999999999E-2</c:v>
                </c:pt>
                <c:pt idx="34">
                  <c:v>8.4212099999999998E-2</c:v>
                </c:pt>
                <c:pt idx="35">
                  <c:v>8.5698099999999999E-2</c:v>
                </c:pt>
                <c:pt idx="36">
                  <c:v>8.7172100000000002E-2</c:v>
                </c:pt>
                <c:pt idx="37">
                  <c:v>8.8634000000000004E-2</c:v>
                </c:pt>
                <c:pt idx="38">
                  <c:v>9.0083999999999997E-2</c:v>
                </c:pt>
                <c:pt idx="39">
                  <c:v>9.1522000000000006E-2</c:v>
                </c:pt>
                <c:pt idx="40">
                  <c:v>9.2948000000000003E-2</c:v>
                </c:pt>
                <c:pt idx="41">
                  <c:v>9.4362000000000001E-2</c:v>
                </c:pt>
                <c:pt idx="42">
                  <c:v>9.5764000000000002E-2</c:v>
                </c:pt>
                <c:pt idx="43">
                  <c:v>9.7154000000000004E-2</c:v>
                </c:pt>
                <c:pt idx="44">
                  <c:v>9.8531999999999995E-2</c:v>
                </c:pt>
                <c:pt idx="45">
                  <c:v>9.9898000000000001E-2</c:v>
                </c:pt>
                <c:pt idx="46">
                  <c:v>0.10125199999999999</c:v>
                </c:pt>
                <c:pt idx="47">
                  <c:v>0.102594</c:v>
                </c:pt>
                <c:pt idx="48">
                  <c:v>0.103924</c:v>
                </c:pt>
                <c:pt idx="49">
                  <c:v>0.105242</c:v>
                </c:pt>
                <c:pt idx="50">
                  <c:v>0.106548</c:v>
                </c:pt>
                <c:pt idx="51">
                  <c:v>0.10784199999999999</c:v>
                </c:pt>
                <c:pt idx="52">
                  <c:v>0.109124</c:v>
                </c:pt>
                <c:pt idx="53">
                  <c:v>0.11039400000000001</c:v>
                </c:pt>
                <c:pt idx="54">
                  <c:v>0.111652</c:v>
                </c:pt>
                <c:pt idx="55">
                  <c:v>0.112898</c:v>
                </c:pt>
                <c:pt idx="56">
                  <c:v>0.114132</c:v>
                </c:pt>
                <c:pt idx="57">
                  <c:v>0.115354</c:v>
                </c:pt>
                <c:pt idx="58">
                  <c:v>0.116564</c:v>
                </c:pt>
                <c:pt idx="59">
                  <c:v>0.11776200000000001</c:v>
                </c:pt>
                <c:pt idx="60">
                  <c:v>0.118948</c:v>
                </c:pt>
                <c:pt idx="61">
                  <c:v>0.12012200000000001</c:v>
                </c:pt>
                <c:pt idx="62">
                  <c:v>0.121284</c:v>
                </c:pt>
                <c:pt idx="63">
                  <c:v>0.122434</c:v>
                </c:pt>
                <c:pt idx="64">
                  <c:v>0.123572</c:v>
                </c:pt>
                <c:pt idx="65">
                  <c:v>0.124698</c:v>
                </c:pt>
                <c:pt idx="66">
                  <c:v>0.12581200000000001</c:v>
                </c:pt>
                <c:pt idx="67">
                  <c:v>0.126914</c:v>
                </c:pt>
                <c:pt idx="68">
                  <c:v>0.12800400000000001</c:v>
                </c:pt>
                <c:pt idx="69">
                  <c:v>0.129082</c:v>
                </c:pt>
                <c:pt idx="70">
                  <c:v>0.13014800000000001</c:v>
                </c:pt>
                <c:pt idx="71">
                  <c:v>0.13120200000000001</c:v>
                </c:pt>
                <c:pt idx="72">
                  <c:v>0.132244</c:v>
                </c:pt>
                <c:pt idx="73">
                  <c:v>0.133274</c:v>
                </c:pt>
                <c:pt idx="74">
                  <c:v>0.13429199999999999</c:v>
                </c:pt>
                <c:pt idx="75">
                  <c:v>0.135298</c:v>
                </c:pt>
                <c:pt idx="76">
                  <c:v>0.136292</c:v>
                </c:pt>
                <c:pt idx="77">
                  <c:v>0.13727400000000001</c:v>
                </c:pt>
                <c:pt idx="78">
                  <c:v>0.13824400000000001</c:v>
                </c:pt>
                <c:pt idx="79">
                  <c:v>0.13920199999999999</c:v>
                </c:pt>
                <c:pt idx="80">
                  <c:v>0.14014799999999999</c:v>
                </c:pt>
                <c:pt idx="81">
                  <c:v>0.14108200000000001</c:v>
                </c:pt>
                <c:pt idx="82">
                  <c:v>0.14200399999999999</c:v>
                </c:pt>
                <c:pt idx="83">
                  <c:v>0.14291400000000001</c:v>
                </c:pt>
                <c:pt idx="84">
                  <c:v>0.143812</c:v>
                </c:pt>
                <c:pt idx="85">
                  <c:v>0.14469799999999999</c:v>
                </c:pt>
                <c:pt idx="86">
                  <c:v>0.14557200000000001</c:v>
                </c:pt>
                <c:pt idx="87">
                  <c:v>0.14643400000000001</c:v>
                </c:pt>
                <c:pt idx="88">
                  <c:v>0.147284</c:v>
                </c:pt>
                <c:pt idx="89">
                  <c:v>0.148122</c:v>
                </c:pt>
                <c:pt idx="90">
                  <c:v>0.148948</c:v>
                </c:pt>
                <c:pt idx="91">
                  <c:v>0.14976200000000001</c:v>
                </c:pt>
                <c:pt idx="92">
                  <c:v>0.150564</c:v>
                </c:pt>
                <c:pt idx="93">
                  <c:v>0.15135399999999999</c:v>
                </c:pt>
                <c:pt idx="94">
                  <c:v>0.15213199999999999</c:v>
                </c:pt>
                <c:pt idx="95">
                  <c:v>0.15289800000000001</c:v>
                </c:pt>
                <c:pt idx="96">
                  <c:v>0.15365200000000001</c:v>
                </c:pt>
                <c:pt idx="97">
                  <c:v>0.154394</c:v>
                </c:pt>
                <c:pt idx="98">
                  <c:v>0.15512400000000001</c:v>
                </c:pt>
                <c:pt idx="99">
                  <c:v>0.15584200000000001</c:v>
                </c:pt>
                <c:pt idx="100">
                  <c:v>0.15654799999999999</c:v>
                </c:pt>
                <c:pt idx="101">
                  <c:v>0.15724199999999999</c:v>
                </c:pt>
                <c:pt idx="102">
                  <c:v>0.15792400000000001</c:v>
                </c:pt>
                <c:pt idx="103">
                  <c:v>0.15859400000000001</c:v>
                </c:pt>
                <c:pt idx="104">
                  <c:v>0.159252</c:v>
                </c:pt>
                <c:pt idx="105">
                  <c:v>0.15989800000000001</c:v>
                </c:pt>
                <c:pt idx="106">
                  <c:v>0.16053200000000001</c:v>
                </c:pt>
                <c:pt idx="107">
                  <c:v>0.16115399999999999</c:v>
                </c:pt>
                <c:pt idx="108">
                  <c:v>0.16176399999999999</c:v>
                </c:pt>
                <c:pt idx="109">
                  <c:v>0.16236200000000001</c:v>
                </c:pt>
                <c:pt idx="110">
                  <c:v>0.16294800000000001</c:v>
                </c:pt>
                <c:pt idx="111">
                  <c:v>0.163522</c:v>
                </c:pt>
                <c:pt idx="112">
                  <c:v>0.16408400000000001</c:v>
                </c:pt>
                <c:pt idx="113">
                  <c:v>0.164634</c:v>
                </c:pt>
                <c:pt idx="114">
                  <c:v>0.16517200000000001</c:v>
                </c:pt>
                <c:pt idx="115">
                  <c:v>0.16569800000000001</c:v>
                </c:pt>
                <c:pt idx="116">
                  <c:v>0.166212</c:v>
                </c:pt>
                <c:pt idx="117">
                  <c:v>0.166714</c:v>
                </c:pt>
                <c:pt idx="118">
                  <c:v>0.16720399999999999</c:v>
                </c:pt>
                <c:pt idx="119">
                  <c:v>0.167682</c:v>
                </c:pt>
                <c:pt idx="120">
                  <c:v>0.16814799999999999</c:v>
                </c:pt>
                <c:pt idx="121">
                  <c:v>0.168602</c:v>
                </c:pt>
                <c:pt idx="122">
                  <c:v>0.169044</c:v>
                </c:pt>
                <c:pt idx="123">
                  <c:v>0.16947400000000001</c:v>
                </c:pt>
                <c:pt idx="124">
                  <c:v>0.16989099999999999</c:v>
                </c:pt>
                <c:pt idx="125">
                  <c:v>0.170297</c:v>
                </c:pt>
                <c:pt idx="126">
                  <c:v>0.17069100000000001</c:v>
                </c:pt>
                <c:pt idx="127">
                  <c:v>0.171073</c:v>
                </c:pt>
                <c:pt idx="128">
                  <c:v>0.17144300000000001</c:v>
                </c:pt>
                <c:pt idx="129">
                  <c:v>0.17180100000000001</c:v>
                </c:pt>
                <c:pt idx="130">
                  <c:v>0.17214699999999999</c:v>
                </c:pt>
                <c:pt idx="131">
                  <c:v>0.172481</c:v>
                </c:pt>
                <c:pt idx="132">
                  <c:v>0.17280300000000001</c:v>
                </c:pt>
                <c:pt idx="133">
                  <c:v>0.17311299999999999</c:v>
                </c:pt>
                <c:pt idx="134">
                  <c:v>0.17341100000000001</c:v>
                </c:pt>
                <c:pt idx="135">
                  <c:v>0.17369699999999999</c:v>
                </c:pt>
                <c:pt idx="136">
                  <c:v>0.17397099999999999</c:v>
                </c:pt>
                <c:pt idx="137">
                  <c:v>0.174233</c:v>
                </c:pt>
                <c:pt idx="138">
                  <c:v>0.174483</c:v>
                </c:pt>
                <c:pt idx="139">
                  <c:v>0.17472099999999999</c:v>
                </c:pt>
                <c:pt idx="140">
                  <c:v>0.17494699999999999</c:v>
                </c:pt>
                <c:pt idx="141">
                  <c:v>0.17516100000000001</c:v>
                </c:pt>
                <c:pt idx="142">
                  <c:v>0.17536299999999999</c:v>
                </c:pt>
                <c:pt idx="143">
                  <c:v>0.17555299999999999</c:v>
                </c:pt>
                <c:pt idx="144">
                  <c:v>0.175731</c:v>
                </c:pt>
                <c:pt idx="145">
                  <c:v>0.175897</c:v>
                </c:pt>
                <c:pt idx="146">
                  <c:v>0.17605100000000001</c:v>
                </c:pt>
                <c:pt idx="147">
                  <c:v>0.17619299999999999</c:v>
                </c:pt>
                <c:pt idx="148">
                  <c:v>0.17632300000000001</c:v>
                </c:pt>
                <c:pt idx="149">
                  <c:v>0.17644099999999999</c:v>
                </c:pt>
              </c:numCache>
            </c:numRef>
          </c:xVal>
          <c:yVal>
            <c:numRef>
              <c:f>'Our Graph'!$K$4:$K$153</c:f>
              <c:numCache>
                <c:formatCode>General</c:formatCode>
                <c:ptCount val="150"/>
                <c:pt idx="0">
                  <c:v>250</c:v>
                </c:pt>
                <c:pt idx="1">
                  <c:v>251</c:v>
                </c:pt>
                <c:pt idx="2">
                  <c:v>252</c:v>
                </c:pt>
                <c:pt idx="3">
                  <c:v>253</c:v>
                </c:pt>
                <c:pt idx="4">
                  <c:v>254</c:v>
                </c:pt>
                <c:pt idx="5">
                  <c:v>255</c:v>
                </c:pt>
                <c:pt idx="6">
                  <c:v>256</c:v>
                </c:pt>
                <c:pt idx="7">
                  <c:v>257</c:v>
                </c:pt>
                <c:pt idx="8">
                  <c:v>258</c:v>
                </c:pt>
                <c:pt idx="9">
                  <c:v>259</c:v>
                </c:pt>
                <c:pt idx="10">
                  <c:v>260</c:v>
                </c:pt>
                <c:pt idx="11">
                  <c:v>261</c:v>
                </c:pt>
                <c:pt idx="12">
                  <c:v>262</c:v>
                </c:pt>
                <c:pt idx="13">
                  <c:v>263</c:v>
                </c:pt>
                <c:pt idx="14">
                  <c:v>264</c:v>
                </c:pt>
                <c:pt idx="15">
                  <c:v>265</c:v>
                </c:pt>
                <c:pt idx="16">
                  <c:v>266</c:v>
                </c:pt>
                <c:pt idx="17">
                  <c:v>267</c:v>
                </c:pt>
                <c:pt idx="18">
                  <c:v>268</c:v>
                </c:pt>
                <c:pt idx="19">
                  <c:v>269</c:v>
                </c:pt>
                <c:pt idx="20">
                  <c:v>270</c:v>
                </c:pt>
                <c:pt idx="21">
                  <c:v>271</c:v>
                </c:pt>
                <c:pt idx="22">
                  <c:v>272</c:v>
                </c:pt>
                <c:pt idx="23">
                  <c:v>273</c:v>
                </c:pt>
                <c:pt idx="24">
                  <c:v>274</c:v>
                </c:pt>
                <c:pt idx="25">
                  <c:v>275</c:v>
                </c:pt>
                <c:pt idx="26">
                  <c:v>276</c:v>
                </c:pt>
                <c:pt idx="27">
                  <c:v>277</c:v>
                </c:pt>
                <c:pt idx="28">
                  <c:v>278</c:v>
                </c:pt>
                <c:pt idx="29">
                  <c:v>279</c:v>
                </c:pt>
                <c:pt idx="30">
                  <c:v>280</c:v>
                </c:pt>
                <c:pt idx="31">
                  <c:v>281</c:v>
                </c:pt>
                <c:pt idx="32">
                  <c:v>282</c:v>
                </c:pt>
                <c:pt idx="33">
                  <c:v>283</c:v>
                </c:pt>
                <c:pt idx="34">
                  <c:v>284</c:v>
                </c:pt>
                <c:pt idx="35">
                  <c:v>285</c:v>
                </c:pt>
                <c:pt idx="36">
                  <c:v>286</c:v>
                </c:pt>
                <c:pt idx="37">
                  <c:v>287</c:v>
                </c:pt>
                <c:pt idx="38">
                  <c:v>288</c:v>
                </c:pt>
                <c:pt idx="39">
                  <c:v>289</c:v>
                </c:pt>
                <c:pt idx="40">
                  <c:v>290</c:v>
                </c:pt>
                <c:pt idx="41">
                  <c:v>291</c:v>
                </c:pt>
                <c:pt idx="42">
                  <c:v>292</c:v>
                </c:pt>
                <c:pt idx="43">
                  <c:v>293</c:v>
                </c:pt>
                <c:pt idx="44">
                  <c:v>294</c:v>
                </c:pt>
                <c:pt idx="45">
                  <c:v>295</c:v>
                </c:pt>
                <c:pt idx="46">
                  <c:v>296</c:v>
                </c:pt>
                <c:pt idx="47">
                  <c:v>297</c:v>
                </c:pt>
                <c:pt idx="48">
                  <c:v>298</c:v>
                </c:pt>
                <c:pt idx="49">
                  <c:v>299</c:v>
                </c:pt>
                <c:pt idx="50">
                  <c:v>300</c:v>
                </c:pt>
                <c:pt idx="51">
                  <c:v>301</c:v>
                </c:pt>
                <c:pt idx="52">
                  <c:v>302</c:v>
                </c:pt>
                <c:pt idx="53">
                  <c:v>303</c:v>
                </c:pt>
                <c:pt idx="54">
                  <c:v>304</c:v>
                </c:pt>
                <c:pt idx="55">
                  <c:v>305</c:v>
                </c:pt>
                <c:pt idx="56">
                  <c:v>306</c:v>
                </c:pt>
                <c:pt idx="57">
                  <c:v>307</c:v>
                </c:pt>
                <c:pt idx="58">
                  <c:v>308</c:v>
                </c:pt>
                <c:pt idx="59">
                  <c:v>309</c:v>
                </c:pt>
                <c:pt idx="60">
                  <c:v>310</c:v>
                </c:pt>
                <c:pt idx="61">
                  <c:v>311</c:v>
                </c:pt>
                <c:pt idx="62">
                  <c:v>312</c:v>
                </c:pt>
                <c:pt idx="63">
                  <c:v>313</c:v>
                </c:pt>
                <c:pt idx="64">
                  <c:v>314</c:v>
                </c:pt>
                <c:pt idx="65">
                  <c:v>315</c:v>
                </c:pt>
                <c:pt idx="66">
                  <c:v>316</c:v>
                </c:pt>
                <c:pt idx="67">
                  <c:v>317</c:v>
                </c:pt>
                <c:pt idx="68">
                  <c:v>318</c:v>
                </c:pt>
                <c:pt idx="69">
                  <c:v>319</c:v>
                </c:pt>
                <c:pt idx="70">
                  <c:v>320</c:v>
                </c:pt>
                <c:pt idx="71">
                  <c:v>321</c:v>
                </c:pt>
                <c:pt idx="72">
                  <c:v>322</c:v>
                </c:pt>
                <c:pt idx="73">
                  <c:v>323</c:v>
                </c:pt>
                <c:pt idx="74">
                  <c:v>324</c:v>
                </c:pt>
                <c:pt idx="75">
                  <c:v>325</c:v>
                </c:pt>
                <c:pt idx="76">
                  <c:v>326</c:v>
                </c:pt>
                <c:pt idx="77">
                  <c:v>327</c:v>
                </c:pt>
                <c:pt idx="78">
                  <c:v>328</c:v>
                </c:pt>
                <c:pt idx="79">
                  <c:v>329</c:v>
                </c:pt>
                <c:pt idx="80">
                  <c:v>330</c:v>
                </c:pt>
                <c:pt idx="81">
                  <c:v>331</c:v>
                </c:pt>
                <c:pt idx="82">
                  <c:v>332</c:v>
                </c:pt>
                <c:pt idx="83">
                  <c:v>333</c:v>
                </c:pt>
                <c:pt idx="84">
                  <c:v>334</c:v>
                </c:pt>
                <c:pt idx="85">
                  <c:v>335</c:v>
                </c:pt>
                <c:pt idx="86">
                  <c:v>336</c:v>
                </c:pt>
                <c:pt idx="87">
                  <c:v>337</c:v>
                </c:pt>
                <c:pt idx="88">
                  <c:v>338</c:v>
                </c:pt>
                <c:pt idx="89">
                  <c:v>339</c:v>
                </c:pt>
                <c:pt idx="90">
                  <c:v>340</c:v>
                </c:pt>
                <c:pt idx="91">
                  <c:v>341</c:v>
                </c:pt>
                <c:pt idx="92">
                  <c:v>342</c:v>
                </c:pt>
                <c:pt idx="93">
                  <c:v>343</c:v>
                </c:pt>
                <c:pt idx="94">
                  <c:v>344</c:v>
                </c:pt>
                <c:pt idx="95">
                  <c:v>345</c:v>
                </c:pt>
                <c:pt idx="96">
                  <c:v>346</c:v>
                </c:pt>
                <c:pt idx="97">
                  <c:v>347</c:v>
                </c:pt>
                <c:pt idx="98">
                  <c:v>348</c:v>
                </c:pt>
                <c:pt idx="99">
                  <c:v>349</c:v>
                </c:pt>
                <c:pt idx="100">
                  <c:v>350</c:v>
                </c:pt>
                <c:pt idx="101">
                  <c:v>351</c:v>
                </c:pt>
                <c:pt idx="102">
                  <c:v>352</c:v>
                </c:pt>
                <c:pt idx="103">
                  <c:v>353</c:v>
                </c:pt>
                <c:pt idx="104">
                  <c:v>354</c:v>
                </c:pt>
                <c:pt idx="105">
                  <c:v>355</c:v>
                </c:pt>
                <c:pt idx="106">
                  <c:v>356</c:v>
                </c:pt>
                <c:pt idx="107">
                  <c:v>357</c:v>
                </c:pt>
                <c:pt idx="108">
                  <c:v>358</c:v>
                </c:pt>
                <c:pt idx="109">
                  <c:v>359</c:v>
                </c:pt>
                <c:pt idx="110">
                  <c:v>360</c:v>
                </c:pt>
                <c:pt idx="111">
                  <c:v>361</c:v>
                </c:pt>
                <c:pt idx="112">
                  <c:v>362</c:v>
                </c:pt>
                <c:pt idx="113">
                  <c:v>363</c:v>
                </c:pt>
                <c:pt idx="114">
                  <c:v>364</c:v>
                </c:pt>
                <c:pt idx="115">
                  <c:v>365</c:v>
                </c:pt>
                <c:pt idx="116">
                  <c:v>366</c:v>
                </c:pt>
                <c:pt idx="117">
                  <c:v>367</c:v>
                </c:pt>
                <c:pt idx="118">
                  <c:v>368</c:v>
                </c:pt>
                <c:pt idx="119">
                  <c:v>369</c:v>
                </c:pt>
                <c:pt idx="120">
                  <c:v>370</c:v>
                </c:pt>
                <c:pt idx="121">
                  <c:v>371</c:v>
                </c:pt>
                <c:pt idx="122">
                  <c:v>372</c:v>
                </c:pt>
                <c:pt idx="123">
                  <c:v>373</c:v>
                </c:pt>
                <c:pt idx="124">
                  <c:v>374</c:v>
                </c:pt>
                <c:pt idx="125">
                  <c:v>375</c:v>
                </c:pt>
                <c:pt idx="126">
                  <c:v>376</c:v>
                </c:pt>
                <c:pt idx="127">
                  <c:v>377</c:v>
                </c:pt>
                <c:pt idx="128">
                  <c:v>378</c:v>
                </c:pt>
                <c:pt idx="129">
                  <c:v>379</c:v>
                </c:pt>
                <c:pt idx="130">
                  <c:v>380</c:v>
                </c:pt>
                <c:pt idx="131">
                  <c:v>381</c:v>
                </c:pt>
                <c:pt idx="132">
                  <c:v>382</c:v>
                </c:pt>
                <c:pt idx="133">
                  <c:v>383</c:v>
                </c:pt>
                <c:pt idx="134">
                  <c:v>384</c:v>
                </c:pt>
                <c:pt idx="135">
                  <c:v>385</c:v>
                </c:pt>
                <c:pt idx="136">
                  <c:v>386</c:v>
                </c:pt>
                <c:pt idx="137">
                  <c:v>387</c:v>
                </c:pt>
                <c:pt idx="138">
                  <c:v>388</c:v>
                </c:pt>
                <c:pt idx="139">
                  <c:v>389</c:v>
                </c:pt>
                <c:pt idx="140">
                  <c:v>390</c:v>
                </c:pt>
                <c:pt idx="141">
                  <c:v>391</c:v>
                </c:pt>
                <c:pt idx="142">
                  <c:v>392</c:v>
                </c:pt>
                <c:pt idx="143">
                  <c:v>393</c:v>
                </c:pt>
                <c:pt idx="144">
                  <c:v>394</c:v>
                </c:pt>
                <c:pt idx="145">
                  <c:v>395</c:v>
                </c:pt>
                <c:pt idx="146">
                  <c:v>396</c:v>
                </c:pt>
                <c:pt idx="147">
                  <c:v>397</c:v>
                </c:pt>
                <c:pt idx="148">
                  <c:v>398</c:v>
                </c:pt>
                <c:pt idx="149">
                  <c:v>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E73-4A47-9378-9A7955BEC34F}"/>
            </c:ext>
          </c:extLst>
        </c:ser>
        <c:ser>
          <c:idx val="4"/>
          <c:order val="4"/>
          <c:tx>
            <c:v>Xe1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'Our Graph'!$M$4:$M$87</c:f>
              <c:numCache>
                <c:formatCode>General</c:formatCode>
                <c:ptCount val="84"/>
                <c:pt idx="0">
                  <c:v>0.13967299999999999</c:v>
                </c:pt>
                <c:pt idx="1">
                  <c:v>0.13952800000000001</c:v>
                </c:pt>
                <c:pt idx="2">
                  <c:v>0.13939299999999999</c:v>
                </c:pt>
                <c:pt idx="3">
                  <c:v>0.139268</c:v>
                </c:pt>
                <c:pt idx="4">
                  <c:v>0.139153</c:v>
                </c:pt>
                <c:pt idx="5">
                  <c:v>0.139048</c:v>
                </c:pt>
                <c:pt idx="6">
                  <c:v>0.13895299999999999</c:v>
                </c:pt>
                <c:pt idx="7">
                  <c:v>0.13886799999999999</c:v>
                </c:pt>
                <c:pt idx="8">
                  <c:v>0.138793</c:v>
                </c:pt>
                <c:pt idx="9">
                  <c:v>0.13872799999999999</c:v>
                </c:pt>
                <c:pt idx="10">
                  <c:v>0.13867299999999999</c:v>
                </c:pt>
                <c:pt idx="11">
                  <c:v>0.138628</c:v>
                </c:pt>
                <c:pt idx="12">
                  <c:v>0.13859299999999999</c:v>
                </c:pt>
                <c:pt idx="13">
                  <c:v>0.138568</c:v>
                </c:pt>
                <c:pt idx="14">
                  <c:v>0.13855300000000001</c:v>
                </c:pt>
                <c:pt idx="15">
                  <c:v>0.138548</c:v>
                </c:pt>
                <c:pt idx="16">
                  <c:v>0.13855300000000001</c:v>
                </c:pt>
                <c:pt idx="17">
                  <c:v>0.138568</c:v>
                </c:pt>
                <c:pt idx="18">
                  <c:v>0.13859299999999999</c:v>
                </c:pt>
                <c:pt idx="19">
                  <c:v>0.138628</c:v>
                </c:pt>
                <c:pt idx="20">
                  <c:v>0.13867299999999999</c:v>
                </c:pt>
                <c:pt idx="21">
                  <c:v>0.13872799999999999</c:v>
                </c:pt>
                <c:pt idx="22">
                  <c:v>0.138793</c:v>
                </c:pt>
                <c:pt idx="23">
                  <c:v>0.13886799999999999</c:v>
                </c:pt>
                <c:pt idx="24">
                  <c:v>0.13895299999999999</c:v>
                </c:pt>
                <c:pt idx="25">
                  <c:v>0.139048</c:v>
                </c:pt>
                <c:pt idx="26">
                  <c:v>0.139153</c:v>
                </c:pt>
                <c:pt idx="27">
                  <c:v>0.139268</c:v>
                </c:pt>
                <c:pt idx="28">
                  <c:v>0.13939299999999999</c:v>
                </c:pt>
                <c:pt idx="29">
                  <c:v>0.13952800000000001</c:v>
                </c:pt>
                <c:pt idx="30">
                  <c:v>0.13967299999999999</c:v>
                </c:pt>
                <c:pt idx="31">
                  <c:v>0.13982800000000001</c:v>
                </c:pt>
                <c:pt idx="32">
                  <c:v>0.13999300000000001</c:v>
                </c:pt>
                <c:pt idx="33">
                  <c:v>0.14016799999999999</c:v>
                </c:pt>
                <c:pt idx="34">
                  <c:v>0.14035300000000001</c:v>
                </c:pt>
                <c:pt idx="35">
                  <c:v>0.14054800000000001</c:v>
                </c:pt>
                <c:pt idx="36">
                  <c:v>0.14075299999999999</c:v>
                </c:pt>
                <c:pt idx="37">
                  <c:v>0.14096800000000001</c:v>
                </c:pt>
                <c:pt idx="38">
                  <c:v>0.14119300000000001</c:v>
                </c:pt>
                <c:pt idx="39">
                  <c:v>0.141428</c:v>
                </c:pt>
                <c:pt idx="40">
                  <c:v>0.14167299999999999</c:v>
                </c:pt>
                <c:pt idx="41">
                  <c:v>0.141928</c:v>
                </c:pt>
                <c:pt idx="42">
                  <c:v>0.14219300000000001</c:v>
                </c:pt>
                <c:pt idx="43">
                  <c:v>0.14246800000000001</c:v>
                </c:pt>
                <c:pt idx="44">
                  <c:v>0.14275299999999999</c:v>
                </c:pt>
                <c:pt idx="45">
                  <c:v>0.14304800000000001</c:v>
                </c:pt>
                <c:pt idx="46">
                  <c:v>0.14335300000000001</c:v>
                </c:pt>
                <c:pt idx="47">
                  <c:v>0.14366799999999999</c:v>
                </c:pt>
                <c:pt idx="48">
                  <c:v>0.14399300000000001</c:v>
                </c:pt>
                <c:pt idx="49">
                  <c:v>0.14432800000000001</c:v>
                </c:pt>
                <c:pt idx="50">
                  <c:v>0.144673</c:v>
                </c:pt>
                <c:pt idx="51">
                  <c:v>0.14502799999999999</c:v>
                </c:pt>
                <c:pt idx="52">
                  <c:v>0.14539299999999999</c:v>
                </c:pt>
                <c:pt idx="53">
                  <c:v>0.14576800000000001</c:v>
                </c:pt>
                <c:pt idx="54">
                  <c:v>0.14615300000000001</c:v>
                </c:pt>
                <c:pt idx="55">
                  <c:v>0.14654800000000001</c:v>
                </c:pt>
                <c:pt idx="56">
                  <c:v>0.146953</c:v>
                </c:pt>
                <c:pt idx="57">
                  <c:v>0.147368</c:v>
                </c:pt>
                <c:pt idx="58">
                  <c:v>0.14779300000000001</c:v>
                </c:pt>
                <c:pt idx="59">
                  <c:v>0.148228</c:v>
                </c:pt>
                <c:pt idx="60">
                  <c:v>0.148673</c:v>
                </c:pt>
                <c:pt idx="61">
                  <c:v>0.14912800000000001</c:v>
                </c:pt>
                <c:pt idx="62">
                  <c:v>0.149593</c:v>
                </c:pt>
                <c:pt idx="63">
                  <c:v>0.15006800000000001</c:v>
                </c:pt>
                <c:pt idx="64">
                  <c:v>0.15055299999999999</c:v>
                </c:pt>
                <c:pt idx="65">
                  <c:v>0.15104799999999999</c:v>
                </c:pt>
                <c:pt idx="66">
                  <c:v>0.15155299999999999</c:v>
                </c:pt>
                <c:pt idx="67">
                  <c:v>0.15206800000000001</c:v>
                </c:pt>
                <c:pt idx="68">
                  <c:v>0.15259300000000001</c:v>
                </c:pt>
                <c:pt idx="69">
                  <c:v>0.15312799999999999</c:v>
                </c:pt>
                <c:pt idx="70">
                  <c:v>0.153673</c:v>
                </c:pt>
                <c:pt idx="71">
                  <c:v>0.154228</c:v>
                </c:pt>
                <c:pt idx="72">
                  <c:v>0.15479299999999999</c:v>
                </c:pt>
                <c:pt idx="73">
                  <c:v>0.15536800000000001</c:v>
                </c:pt>
                <c:pt idx="74">
                  <c:v>0.15595300000000001</c:v>
                </c:pt>
                <c:pt idx="75">
                  <c:v>0.15654799999999999</c:v>
                </c:pt>
                <c:pt idx="76">
                  <c:v>0.15715299999999999</c:v>
                </c:pt>
                <c:pt idx="77">
                  <c:v>0.15776799999999999</c:v>
                </c:pt>
                <c:pt idx="78">
                  <c:v>0.15839300000000001</c:v>
                </c:pt>
                <c:pt idx="79">
                  <c:v>0.159028</c:v>
                </c:pt>
                <c:pt idx="80">
                  <c:v>0.15967300000000001</c:v>
                </c:pt>
                <c:pt idx="81">
                  <c:v>0.160328</c:v>
                </c:pt>
                <c:pt idx="82">
                  <c:v>0.160993</c:v>
                </c:pt>
                <c:pt idx="83">
                  <c:v>0.16166800000000001</c:v>
                </c:pt>
              </c:numCache>
            </c:numRef>
          </c:xVal>
          <c:yVal>
            <c:numRef>
              <c:f>'Our Graph'!$N$4:$N$87</c:f>
              <c:numCache>
                <c:formatCode>General</c:formatCode>
                <c:ptCount val="84"/>
                <c:pt idx="0">
                  <c:v>285</c:v>
                </c:pt>
                <c:pt idx="1">
                  <c:v>286</c:v>
                </c:pt>
                <c:pt idx="2">
                  <c:v>287</c:v>
                </c:pt>
                <c:pt idx="3">
                  <c:v>288</c:v>
                </c:pt>
                <c:pt idx="4">
                  <c:v>289</c:v>
                </c:pt>
                <c:pt idx="5">
                  <c:v>290</c:v>
                </c:pt>
                <c:pt idx="6">
                  <c:v>291</c:v>
                </c:pt>
                <c:pt idx="7">
                  <c:v>292</c:v>
                </c:pt>
                <c:pt idx="8">
                  <c:v>293</c:v>
                </c:pt>
                <c:pt idx="9">
                  <c:v>294</c:v>
                </c:pt>
                <c:pt idx="10">
                  <c:v>295</c:v>
                </c:pt>
                <c:pt idx="11">
                  <c:v>296</c:v>
                </c:pt>
                <c:pt idx="12">
                  <c:v>297</c:v>
                </c:pt>
                <c:pt idx="13">
                  <c:v>298</c:v>
                </c:pt>
                <c:pt idx="14">
                  <c:v>299</c:v>
                </c:pt>
                <c:pt idx="15">
                  <c:v>300</c:v>
                </c:pt>
                <c:pt idx="16">
                  <c:v>301</c:v>
                </c:pt>
                <c:pt idx="17">
                  <c:v>302</c:v>
                </c:pt>
                <c:pt idx="18">
                  <c:v>303</c:v>
                </c:pt>
                <c:pt idx="19">
                  <c:v>304</c:v>
                </c:pt>
                <c:pt idx="20">
                  <c:v>305</c:v>
                </c:pt>
                <c:pt idx="21">
                  <c:v>306</c:v>
                </c:pt>
                <c:pt idx="22">
                  <c:v>307</c:v>
                </c:pt>
                <c:pt idx="23">
                  <c:v>308</c:v>
                </c:pt>
                <c:pt idx="24">
                  <c:v>309</c:v>
                </c:pt>
                <c:pt idx="25">
                  <c:v>310</c:v>
                </c:pt>
                <c:pt idx="26">
                  <c:v>311</c:v>
                </c:pt>
                <c:pt idx="27">
                  <c:v>312</c:v>
                </c:pt>
                <c:pt idx="28">
                  <c:v>313</c:v>
                </c:pt>
                <c:pt idx="29">
                  <c:v>314</c:v>
                </c:pt>
                <c:pt idx="30">
                  <c:v>315</c:v>
                </c:pt>
                <c:pt idx="31">
                  <c:v>316</c:v>
                </c:pt>
                <c:pt idx="32">
                  <c:v>317</c:v>
                </c:pt>
                <c:pt idx="33">
                  <c:v>318</c:v>
                </c:pt>
                <c:pt idx="34">
                  <c:v>319</c:v>
                </c:pt>
                <c:pt idx="35">
                  <c:v>320</c:v>
                </c:pt>
                <c:pt idx="36">
                  <c:v>321</c:v>
                </c:pt>
                <c:pt idx="37">
                  <c:v>322</c:v>
                </c:pt>
                <c:pt idx="38">
                  <c:v>323</c:v>
                </c:pt>
                <c:pt idx="39">
                  <c:v>324</c:v>
                </c:pt>
                <c:pt idx="40">
                  <c:v>325</c:v>
                </c:pt>
                <c:pt idx="41">
                  <c:v>326</c:v>
                </c:pt>
                <c:pt idx="42">
                  <c:v>327</c:v>
                </c:pt>
                <c:pt idx="43">
                  <c:v>328</c:v>
                </c:pt>
                <c:pt idx="44">
                  <c:v>329</c:v>
                </c:pt>
                <c:pt idx="45">
                  <c:v>330</c:v>
                </c:pt>
                <c:pt idx="46">
                  <c:v>331</c:v>
                </c:pt>
                <c:pt idx="47">
                  <c:v>332</c:v>
                </c:pt>
                <c:pt idx="48">
                  <c:v>333</c:v>
                </c:pt>
                <c:pt idx="49">
                  <c:v>334</c:v>
                </c:pt>
                <c:pt idx="50">
                  <c:v>335</c:v>
                </c:pt>
                <c:pt idx="51">
                  <c:v>336</c:v>
                </c:pt>
                <c:pt idx="52">
                  <c:v>337</c:v>
                </c:pt>
                <c:pt idx="53">
                  <c:v>338</c:v>
                </c:pt>
                <c:pt idx="54">
                  <c:v>339</c:v>
                </c:pt>
                <c:pt idx="55">
                  <c:v>340</c:v>
                </c:pt>
                <c:pt idx="56">
                  <c:v>341</c:v>
                </c:pt>
                <c:pt idx="57">
                  <c:v>342</c:v>
                </c:pt>
                <c:pt idx="58">
                  <c:v>343</c:v>
                </c:pt>
                <c:pt idx="59">
                  <c:v>344</c:v>
                </c:pt>
                <c:pt idx="60">
                  <c:v>345</c:v>
                </c:pt>
                <c:pt idx="61">
                  <c:v>346</c:v>
                </c:pt>
                <c:pt idx="62">
                  <c:v>347</c:v>
                </c:pt>
                <c:pt idx="63">
                  <c:v>348</c:v>
                </c:pt>
                <c:pt idx="64">
                  <c:v>349</c:v>
                </c:pt>
                <c:pt idx="65">
                  <c:v>350</c:v>
                </c:pt>
                <c:pt idx="66">
                  <c:v>351</c:v>
                </c:pt>
                <c:pt idx="67">
                  <c:v>352</c:v>
                </c:pt>
                <c:pt idx="68">
                  <c:v>353</c:v>
                </c:pt>
                <c:pt idx="69">
                  <c:v>354</c:v>
                </c:pt>
                <c:pt idx="70">
                  <c:v>355</c:v>
                </c:pt>
                <c:pt idx="71">
                  <c:v>356</c:v>
                </c:pt>
                <c:pt idx="72">
                  <c:v>357</c:v>
                </c:pt>
                <c:pt idx="73">
                  <c:v>358</c:v>
                </c:pt>
                <c:pt idx="74">
                  <c:v>359</c:v>
                </c:pt>
                <c:pt idx="75">
                  <c:v>360</c:v>
                </c:pt>
                <c:pt idx="76">
                  <c:v>361</c:v>
                </c:pt>
                <c:pt idx="77">
                  <c:v>362</c:v>
                </c:pt>
                <c:pt idx="78">
                  <c:v>363</c:v>
                </c:pt>
                <c:pt idx="79">
                  <c:v>364</c:v>
                </c:pt>
                <c:pt idx="80">
                  <c:v>365</c:v>
                </c:pt>
                <c:pt idx="81">
                  <c:v>366</c:v>
                </c:pt>
                <c:pt idx="82">
                  <c:v>367</c:v>
                </c:pt>
                <c:pt idx="83">
                  <c:v>368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E73-4A47-9378-9A7955BEC3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3657855"/>
        <c:axId val="1559062799"/>
      </c:scatterChart>
      <c:valAx>
        <c:axId val="943657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062799"/>
        <c:crosses val="autoZero"/>
        <c:crossBetween val="midCat"/>
        <c:majorUnit val="2.0000000000000004E-2"/>
      </c:valAx>
      <c:valAx>
        <c:axId val="1559062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6578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X12 last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'Our Graph'!$G$4:$G$42</c:f>
              <c:numCache>
                <c:formatCode>General</c:formatCode>
                <c:ptCount val="39"/>
                <c:pt idx="0">
                  <c:v>2.49483E-2</c:v>
                </c:pt>
                <c:pt idx="1">
                  <c:v>2.45743E-2</c:v>
                </c:pt>
                <c:pt idx="2">
                  <c:v>2.4212299999999999E-2</c:v>
                </c:pt>
                <c:pt idx="3">
                  <c:v>2.3862299999999999E-2</c:v>
                </c:pt>
                <c:pt idx="4">
                  <c:v>2.3524300000000001E-2</c:v>
                </c:pt>
                <c:pt idx="5">
                  <c:v>2.3198300000000002E-2</c:v>
                </c:pt>
                <c:pt idx="6">
                  <c:v>2.28843E-2</c:v>
                </c:pt>
                <c:pt idx="7">
                  <c:v>2.25823E-2</c:v>
                </c:pt>
                <c:pt idx="8">
                  <c:v>2.2292300000000001E-2</c:v>
                </c:pt>
                <c:pt idx="9">
                  <c:v>2.2014300000000001E-2</c:v>
                </c:pt>
                <c:pt idx="10">
                  <c:v>2.1748300000000002E-2</c:v>
                </c:pt>
                <c:pt idx="11">
                  <c:v>2.1494300000000001E-2</c:v>
                </c:pt>
                <c:pt idx="12">
                  <c:v>2.1252299999999998E-2</c:v>
                </c:pt>
                <c:pt idx="13">
                  <c:v>2.1022300000000001E-2</c:v>
                </c:pt>
                <c:pt idx="14">
                  <c:v>2.0804300000000001E-2</c:v>
                </c:pt>
                <c:pt idx="15">
                  <c:v>2.05983E-2</c:v>
                </c:pt>
                <c:pt idx="16">
                  <c:v>2.04043E-2</c:v>
                </c:pt>
                <c:pt idx="17">
                  <c:v>2.0222400000000001E-2</c:v>
                </c:pt>
                <c:pt idx="18">
                  <c:v>2.0052400000000001E-2</c:v>
                </c:pt>
                <c:pt idx="19">
                  <c:v>1.98944E-2</c:v>
                </c:pt>
                <c:pt idx="20">
                  <c:v>1.9748399999999999E-2</c:v>
                </c:pt>
                <c:pt idx="21">
                  <c:v>1.9614400000000001E-2</c:v>
                </c:pt>
                <c:pt idx="22">
                  <c:v>1.94924E-2</c:v>
                </c:pt>
                <c:pt idx="23">
                  <c:v>1.9382400000000001E-2</c:v>
                </c:pt>
                <c:pt idx="24">
                  <c:v>1.92844E-2</c:v>
                </c:pt>
                <c:pt idx="25">
                  <c:v>1.9198400000000001E-2</c:v>
                </c:pt>
                <c:pt idx="26">
                  <c:v>1.91244E-2</c:v>
                </c:pt>
                <c:pt idx="27">
                  <c:v>1.90624E-2</c:v>
                </c:pt>
                <c:pt idx="28">
                  <c:v>1.9012399999999999E-2</c:v>
                </c:pt>
                <c:pt idx="29">
                  <c:v>1.8974399999999999E-2</c:v>
                </c:pt>
                <c:pt idx="30">
                  <c:v>1.8948400000000001E-2</c:v>
                </c:pt>
                <c:pt idx="31">
                  <c:v>1.8934400000000001E-2</c:v>
                </c:pt>
                <c:pt idx="32">
                  <c:v>1.8932399999999999E-2</c:v>
                </c:pt>
                <c:pt idx="33">
                  <c:v>1.8942400000000002E-2</c:v>
                </c:pt>
                <c:pt idx="34">
                  <c:v>1.8964399999999999E-2</c:v>
                </c:pt>
                <c:pt idx="35">
                  <c:v>1.8998399999999999E-2</c:v>
                </c:pt>
                <c:pt idx="36">
                  <c:v>1.90444E-2</c:v>
                </c:pt>
                <c:pt idx="37">
                  <c:v>1.9102399999999999E-2</c:v>
                </c:pt>
                <c:pt idx="38">
                  <c:v>1.9172399999999999E-2</c:v>
                </c:pt>
              </c:numCache>
            </c:numRef>
          </c:xVal>
          <c:yVal>
            <c:numRef>
              <c:f>'Our Graph'!$H$4:$H$42</c:f>
              <c:numCache>
                <c:formatCode>General</c:formatCode>
                <c:ptCount val="39"/>
                <c:pt idx="0">
                  <c:v>460</c:v>
                </c:pt>
                <c:pt idx="1">
                  <c:v>461</c:v>
                </c:pt>
                <c:pt idx="2">
                  <c:v>462</c:v>
                </c:pt>
                <c:pt idx="3">
                  <c:v>463</c:v>
                </c:pt>
                <c:pt idx="4">
                  <c:v>464</c:v>
                </c:pt>
                <c:pt idx="5">
                  <c:v>465</c:v>
                </c:pt>
                <c:pt idx="6">
                  <c:v>466</c:v>
                </c:pt>
                <c:pt idx="7">
                  <c:v>467</c:v>
                </c:pt>
                <c:pt idx="8">
                  <c:v>468</c:v>
                </c:pt>
                <c:pt idx="9">
                  <c:v>469</c:v>
                </c:pt>
                <c:pt idx="10">
                  <c:v>470</c:v>
                </c:pt>
                <c:pt idx="11">
                  <c:v>471</c:v>
                </c:pt>
                <c:pt idx="12">
                  <c:v>472</c:v>
                </c:pt>
                <c:pt idx="13">
                  <c:v>473</c:v>
                </c:pt>
                <c:pt idx="14">
                  <c:v>474</c:v>
                </c:pt>
                <c:pt idx="15">
                  <c:v>475</c:v>
                </c:pt>
                <c:pt idx="16">
                  <c:v>476</c:v>
                </c:pt>
                <c:pt idx="17">
                  <c:v>477</c:v>
                </c:pt>
                <c:pt idx="18">
                  <c:v>478</c:v>
                </c:pt>
                <c:pt idx="19">
                  <c:v>479</c:v>
                </c:pt>
                <c:pt idx="20">
                  <c:v>480</c:v>
                </c:pt>
                <c:pt idx="21">
                  <c:v>481</c:v>
                </c:pt>
                <c:pt idx="22">
                  <c:v>482</c:v>
                </c:pt>
                <c:pt idx="23">
                  <c:v>483</c:v>
                </c:pt>
                <c:pt idx="24">
                  <c:v>484</c:v>
                </c:pt>
                <c:pt idx="25">
                  <c:v>485</c:v>
                </c:pt>
                <c:pt idx="26">
                  <c:v>486</c:v>
                </c:pt>
                <c:pt idx="27">
                  <c:v>487</c:v>
                </c:pt>
                <c:pt idx="28">
                  <c:v>488</c:v>
                </c:pt>
                <c:pt idx="29">
                  <c:v>489</c:v>
                </c:pt>
                <c:pt idx="30">
                  <c:v>490</c:v>
                </c:pt>
                <c:pt idx="31">
                  <c:v>491</c:v>
                </c:pt>
                <c:pt idx="32">
                  <c:v>492</c:v>
                </c:pt>
                <c:pt idx="33">
                  <c:v>493</c:v>
                </c:pt>
                <c:pt idx="34">
                  <c:v>494</c:v>
                </c:pt>
                <c:pt idx="35">
                  <c:v>495</c:v>
                </c:pt>
                <c:pt idx="36">
                  <c:v>496</c:v>
                </c:pt>
                <c:pt idx="37">
                  <c:v>497</c:v>
                </c:pt>
                <c:pt idx="38">
                  <c:v>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5C-4E9E-97D7-994194E5C3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5744880"/>
        <c:axId val="2010007711"/>
      </c:scatterChart>
      <c:valAx>
        <c:axId val="1285744880"/>
        <c:scaling>
          <c:orientation val="minMax"/>
          <c:max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0007711"/>
        <c:crosses val="autoZero"/>
        <c:crossBetween val="midCat"/>
        <c:majorUnit val="2.0000000000000004E-2"/>
      </c:valAx>
      <c:valAx>
        <c:axId val="2010007711"/>
        <c:scaling>
          <c:orientation val="minMax"/>
          <c:max val="6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5744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Xa12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'Our Graph'!$J$4:$J$153</c:f>
              <c:numCache>
                <c:formatCode>General</c:formatCode>
                <c:ptCount val="150"/>
                <c:pt idx="0">
                  <c:v>2.65483E-2</c:v>
                </c:pt>
                <c:pt idx="1">
                  <c:v>2.84423E-2</c:v>
                </c:pt>
                <c:pt idx="2">
                  <c:v>3.0324299999999998E-2</c:v>
                </c:pt>
                <c:pt idx="3">
                  <c:v>3.2194300000000002E-2</c:v>
                </c:pt>
                <c:pt idx="4">
                  <c:v>3.4052300000000001E-2</c:v>
                </c:pt>
                <c:pt idx="5">
                  <c:v>3.5898300000000001E-2</c:v>
                </c:pt>
                <c:pt idx="6">
                  <c:v>3.7732300000000003E-2</c:v>
                </c:pt>
                <c:pt idx="7">
                  <c:v>3.9554300000000001E-2</c:v>
                </c:pt>
                <c:pt idx="8">
                  <c:v>4.13643E-2</c:v>
                </c:pt>
                <c:pt idx="9">
                  <c:v>4.3162300000000001E-2</c:v>
                </c:pt>
                <c:pt idx="10">
                  <c:v>4.4948299999999997E-2</c:v>
                </c:pt>
                <c:pt idx="11">
                  <c:v>4.6722199999999998E-2</c:v>
                </c:pt>
                <c:pt idx="12">
                  <c:v>4.8484199999999998E-2</c:v>
                </c:pt>
                <c:pt idx="13">
                  <c:v>5.02342E-2</c:v>
                </c:pt>
                <c:pt idx="14">
                  <c:v>5.1972200000000003E-2</c:v>
                </c:pt>
                <c:pt idx="15">
                  <c:v>5.3698200000000001E-2</c:v>
                </c:pt>
                <c:pt idx="16">
                  <c:v>5.5412200000000002E-2</c:v>
                </c:pt>
                <c:pt idx="17">
                  <c:v>5.7114199999999997E-2</c:v>
                </c:pt>
                <c:pt idx="18">
                  <c:v>5.8804200000000001E-2</c:v>
                </c:pt>
                <c:pt idx="19">
                  <c:v>6.04822E-2</c:v>
                </c:pt>
                <c:pt idx="20">
                  <c:v>6.2148200000000001E-2</c:v>
                </c:pt>
                <c:pt idx="21">
                  <c:v>6.3802200000000003E-2</c:v>
                </c:pt>
                <c:pt idx="22">
                  <c:v>6.5444199999999994E-2</c:v>
                </c:pt>
                <c:pt idx="23">
                  <c:v>6.70742E-2</c:v>
                </c:pt>
                <c:pt idx="24">
                  <c:v>6.8692100000000006E-2</c:v>
                </c:pt>
                <c:pt idx="25">
                  <c:v>7.0298100000000002E-2</c:v>
                </c:pt>
                <c:pt idx="26">
                  <c:v>7.18921E-2</c:v>
                </c:pt>
                <c:pt idx="27">
                  <c:v>7.3474100000000001E-2</c:v>
                </c:pt>
                <c:pt idx="28">
                  <c:v>7.5044100000000002E-2</c:v>
                </c:pt>
                <c:pt idx="29">
                  <c:v>7.6602100000000006E-2</c:v>
                </c:pt>
                <c:pt idx="30">
                  <c:v>7.8148099999999998E-2</c:v>
                </c:pt>
                <c:pt idx="31">
                  <c:v>7.9682100000000006E-2</c:v>
                </c:pt>
                <c:pt idx="32">
                  <c:v>8.1204100000000001E-2</c:v>
                </c:pt>
                <c:pt idx="33">
                  <c:v>8.2714099999999999E-2</c:v>
                </c:pt>
                <c:pt idx="34">
                  <c:v>8.4212099999999998E-2</c:v>
                </c:pt>
                <c:pt idx="35">
                  <c:v>8.5698099999999999E-2</c:v>
                </c:pt>
                <c:pt idx="36">
                  <c:v>8.7172100000000002E-2</c:v>
                </c:pt>
                <c:pt idx="37">
                  <c:v>8.8634000000000004E-2</c:v>
                </c:pt>
                <c:pt idx="38">
                  <c:v>9.0083999999999997E-2</c:v>
                </c:pt>
                <c:pt idx="39">
                  <c:v>9.1522000000000006E-2</c:v>
                </c:pt>
                <c:pt idx="40">
                  <c:v>9.2948000000000003E-2</c:v>
                </c:pt>
                <c:pt idx="41">
                  <c:v>9.4362000000000001E-2</c:v>
                </c:pt>
                <c:pt idx="42">
                  <c:v>9.5764000000000002E-2</c:v>
                </c:pt>
                <c:pt idx="43">
                  <c:v>9.7154000000000004E-2</c:v>
                </c:pt>
                <c:pt idx="44">
                  <c:v>9.8531999999999995E-2</c:v>
                </c:pt>
                <c:pt idx="45">
                  <c:v>9.9898000000000001E-2</c:v>
                </c:pt>
                <c:pt idx="46">
                  <c:v>0.10125199999999999</c:v>
                </c:pt>
                <c:pt idx="47">
                  <c:v>0.102594</c:v>
                </c:pt>
                <c:pt idx="48">
                  <c:v>0.103924</c:v>
                </c:pt>
                <c:pt idx="49">
                  <c:v>0.105242</c:v>
                </c:pt>
                <c:pt idx="50">
                  <c:v>0.106548</c:v>
                </c:pt>
                <c:pt idx="51">
                  <c:v>0.10784199999999999</c:v>
                </c:pt>
                <c:pt idx="52">
                  <c:v>0.109124</c:v>
                </c:pt>
                <c:pt idx="53">
                  <c:v>0.11039400000000001</c:v>
                </c:pt>
                <c:pt idx="54">
                  <c:v>0.111652</c:v>
                </c:pt>
                <c:pt idx="55">
                  <c:v>0.112898</c:v>
                </c:pt>
                <c:pt idx="56">
                  <c:v>0.114132</c:v>
                </c:pt>
                <c:pt idx="57">
                  <c:v>0.115354</c:v>
                </c:pt>
                <c:pt idx="58">
                  <c:v>0.116564</c:v>
                </c:pt>
                <c:pt idx="59">
                  <c:v>0.11776200000000001</c:v>
                </c:pt>
                <c:pt idx="60">
                  <c:v>0.118948</c:v>
                </c:pt>
                <c:pt idx="61">
                  <c:v>0.12012200000000001</c:v>
                </c:pt>
                <c:pt idx="62">
                  <c:v>0.121284</c:v>
                </c:pt>
                <c:pt idx="63">
                  <c:v>0.122434</c:v>
                </c:pt>
                <c:pt idx="64">
                  <c:v>0.123572</c:v>
                </c:pt>
                <c:pt idx="65">
                  <c:v>0.124698</c:v>
                </c:pt>
                <c:pt idx="66">
                  <c:v>0.12581200000000001</c:v>
                </c:pt>
                <c:pt idx="67">
                  <c:v>0.126914</c:v>
                </c:pt>
                <c:pt idx="68">
                  <c:v>0.12800400000000001</c:v>
                </c:pt>
                <c:pt idx="69">
                  <c:v>0.129082</c:v>
                </c:pt>
                <c:pt idx="70">
                  <c:v>0.13014800000000001</c:v>
                </c:pt>
                <c:pt idx="71">
                  <c:v>0.13120200000000001</c:v>
                </c:pt>
                <c:pt idx="72">
                  <c:v>0.132244</c:v>
                </c:pt>
                <c:pt idx="73">
                  <c:v>0.133274</c:v>
                </c:pt>
                <c:pt idx="74">
                  <c:v>0.13429199999999999</c:v>
                </c:pt>
                <c:pt idx="75">
                  <c:v>0.135298</c:v>
                </c:pt>
                <c:pt idx="76">
                  <c:v>0.136292</c:v>
                </c:pt>
                <c:pt idx="77">
                  <c:v>0.13727400000000001</c:v>
                </c:pt>
                <c:pt idx="78">
                  <c:v>0.13824400000000001</c:v>
                </c:pt>
                <c:pt idx="79">
                  <c:v>0.13920199999999999</c:v>
                </c:pt>
                <c:pt idx="80">
                  <c:v>0.14014799999999999</c:v>
                </c:pt>
                <c:pt idx="81">
                  <c:v>0.14108200000000001</c:v>
                </c:pt>
                <c:pt idx="82">
                  <c:v>0.14200399999999999</c:v>
                </c:pt>
                <c:pt idx="83">
                  <c:v>0.14291400000000001</c:v>
                </c:pt>
                <c:pt idx="84">
                  <c:v>0.143812</c:v>
                </c:pt>
                <c:pt idx="85">
                  <c:v>0.14469799999999999</c:v>
                </c:pt>
                <c:pt idx="86">
                  <c:v>0.14557200000000001</c:v>
                </c:pt>
                <c:pt idx="87">
                  <c:v>0.14643400000000001</c:v>
                </c:pt>
                <c:pt idx="88">
                  <c:v>0.147284</c:v>
                </c:pt>
                <c:pt idx="89">
                  <c:v>0.148122</c:v>
                </c:pt>
                <c:pt idx="90">
                  <c:v>0.148948</c:v>
                </c:pt>
                <c:pt idx="91">
                  <c:v>0.14976200000000001</c:v>
                </c:pt>
                <c:pt idx="92">
                  <c:v>0.150564</c:v>
                </c:pt>
                <c:pt idx="93">
                  <c:v>0.15135399999999999</c:v>
                </c:pt>
                <c:pt idx="94">
                  <c:v>0.15213199999999999</c:v>
                </c:pt>
                <c:pt idx="95">
                  <c:v>0.15289800000000001</c:v>
                </c:pt>
                <c:pt idx="96">
                  <c:v>0.15365200000000001</c:v>
                </c:pt>
                <c:pt idx="97">
                  <c:v>0.154394</c:v>
                </c:pt>
                <c:pt idx="98">
                  <c:v>0.15512400000000001</c:v>
                </c:pt>
                <c:pt idx="99">
                  <c:v>0.15584200000000001</c:v>
                </c:pt>
                <c:pt idx="100">
                  <c:v>0.15654799999999999</c:v>
                </c:pt>
                <c:pt idx="101">
                  <c:v>0.15724199999999999</c:v>
                </c:pt>
                <c:pt idx="102">
                  <c:v>0.15792400000000001</c:v>
                </c:pt>
                <c:pt idx="103">
                  <c:v>0.15859400000000001</c:v>
                </c:pt>
                <c:pt idx="104">
                  <c:v>0.159252</c:v>
                </c:pt>
                <c:pt idx="105">
                  <c:v>0.15989800000000001</c:v>
                </c:pt>
                <c:pt idx="106">
                  <c:v>0.16053200000000001</c:v>
                </c:pt>
                <c:pt idx="107">
                  <c:v>0.16115399999999999</c:v>
                </c:pt>
                <c:pt idx="108">
                  <c:v>0.16176399999999999</c:v>
                </c:pt>
                <c:pt idx="109">
                  <c:v>0.16236200000000001</c:v>
                </c:pt>
                <c:pt idx="110">
                  <c:v>0.16294800000000001</c:v>
                </c:pt>
                <c:pt idx="111">
                  <c:v>0.163522</c:v>
                </c:pt>
                <c:pt idx="112">
                  <c:v>0.16408400000000001</c:v>
                </c:pt>
                <c:pt idx="113">
                  <c:v>0.164634</c:v>
                </c:pt>
                <c:pt idx="114">
                  <c:v>0.16517200000000001</c:v>
                </c:pt>
                <c:pt idx="115">
                  <c:v>0.16569800000000001</c:v>
                </c:pt>
                <c:pt idx="116">
                  <c:v>0.166212</c:v>
                </c:pt>
                <c:pt idx="117">
                  <c:v>0.166714</c:v>
                </c:pt>
                <c:pt idx="118">
                  <c:v>0.16720399999999999</c:v>
                </c:pt>
                <c:pt idx="119">
                  <c:v>0.167682</c:v>
                </c:pt>
                <c:pt idx="120">
                  <c:v>0.16814799999999999</c:v>
                </c:pt>
                <c:pt idx="121">
                  <c:v>0.168602</c:v>
                </c:pt>
                <c:pt idx="122">
                  <c:v>0.169044</c:v>
                </c:pt>
                <c:pt idx="123">
                  <c:v>0.16947400000000001</c:v>
                </c:pt>
                <c:pt idx="124">
                  <c:v>0.16989099999999999</c:v>
                </c:pt>
                <c:pt idx="125">
                  <c:v>0.170297</c:v>
                </c:pt>
                <c:pt idx="126">
                  <c:v>0.17069100000000001</c:v>
                </c:pt>
                <c:pt idx="127">
                  <c:v>0.171073</c:v>
                </c:pt>
                <c:pt idx="128">
                  <c:v>0.17144300000000001</c:v>
                </c:pt>
                <c:pt idx="129">
                  <c:v>0.17180100000000001</c:v>
                </c:pt>
                <c:pt idx="130">
                  <c:v>0.17214699999999999</c:v>
                </c:pt>
                <c:pt idx="131">
                  <c:v>0.172481</c:v>
                </c:pt>
                <c:pt idx="132">
                  <c:v>0.17280300000000001</c:v>
                </c:pt>
                <c:pt idx="133">
                  <c:v>0.17311299999999999</c:v>
                </c:pt>
                <c:pt idx="134">
                  <c:v>0.17341100000000001</c:v>
                </c:pt>
                <c:pt idx="135">
                  <c:v>0.17369699999999999</c:v>
                </c:pt>
                <c:pt idx="136">
                  <c:v>0.17397099999999999</c:v>
                </c:pt>
                <c:pt idx="137">
                  <c:v>0.174233</c:v>
                </c:pt>
                <c:pt idx="138">
                  <c:v>0.174483</c:v>
                </c:pt>
                <c:pt idx="139">
                  <c:v>0.17472099999999999</c:v>
                </c:pt>
                <c:pt idx="140">
                  <c:v>0.17494699999999999</c:v>
                </c:pt>
                <c:pt idx="141">
                  <c:v>0.17516100000000001</c:v>
                </c:pt>
                <c:pt idx="142">
                  <c:v>0.17536299999999999</c:v>
                </c:pt>
                <c:pt idx="143">
                  <c:v>0.17555299999999999</c:v>
                </c:pt>
                <c:pt idx="144">
                  <c:v>0.175731</c:v>
                </c:pt>
                <c:pt idx="145">
                  <c:v>0.175897</c:v>
                </c:pt>
                <c:pt idx="146">
                  <c:v>0.17605100000000001</c:v>
                </c:pt>
                <c:pt idx="147">
                  <c:v>0.17619299999999999</c:v>
                </c:pt>
                <c:pt idx="148">
                  <c:v>0.17632300000000001</c:v>
                </c:pt>
                <c:pt idx="149">
                  <c:v>0.17644099999999999</c:v>
                </c:pt>
              </c:numCache>
            </c:numRef>
          </c:xVal>
          <c:yVal>
            <c:numRef>
              <c:f>'Our Graph'!$K$4:$K$153</c:f>
              <c:numCache>
                <c:formatCode>General</c:formatCode>
                <c:ptCount val="150"/>
                <c:pt idx="0">
                  <c:v>250</c:v>
                </c:pt>
                <c:pt idx="1">
                  <c:v>251</c:v>
                </c:pt>
                <c:pt idx="2">
                  <c:v>252</c:v>
                </c:pt>
                <c:pt idx="3">
                  <c:v>253</c:v>
                </c:pt>
                <c:pt idx="4">
                  <c:v>254</c:v>
                </c:pt>
                <c:pt idx="5">
                  <c:v>255</c:v>
                </c:pt>
                <c:pt idx="6">
                  <c:v>256</c:v>
                </c:pt>
                <c:pt idx="7">
                  <c:v>257</c:v>
                </c:pt>
                <c:pt idx="8">
                  <c:v>258</c:v>
                </c:pt>
                <c:pt idx="9">
                  <c:v>259</c:v>
                </c:pt>
                <c:pt idx="10">
                  <c:v>260</c:v>
                </c:pt>
                <c:pt idx="11">
                  <c:v>261</c:v>
                </c:pt>
                <c:pt idx="12">
                  <c:v>262</c:v>
                </c:pt>
                <c:pt idx="13">
                  <c:v>263</c:v>
                </c:pt>
                <c:pt idx="14">
                  <c:v>264</c:v>
                </c:pt>
                <c:pt idx="15">
                  <c:v>265</c:v>
                </c:pt>
                <c:pt idx="16">
                  <c:v>266</c:v>
                </c:pt>
                <c:pt idx="17">
                  <c:v>267</c:v>
                </c:pt>
                <c:pt idx="18">
                  <c:v>268</c:v>
                </c:pt>
                <c:pt idx="19">
                  <c:v>269</c:v>
                </c:pt>
                <c:pt idx="20">
                  <c:v>270</c:v>
                </c:pt>
                <c:pt idx="21">
                  <c:v>271</c:v>
                </c:pt>
                <c:pt idx="22">
                  <c:v>272</c:v>
                </c:pt>
                <c:pt idx="23">
                  <c:v>273</c:v>
                </c:pt>
                <c:pt idx="24">
                  <c:v>274</c:v>
                </c:pt>
                <c:pt idx="25">
                  <c:v>275</c:v>
                </c:pt>
                <c:pt idx="26">
                  <c:v>276</c:v>
                </c:pt>
                <c:pt idx="27">
                  <c:v>277</c:v>
                </c:pt>
                <c:pt idx="28">
                  <c:v>278</c:v>
                </c:pt>
                <c:pt idx="29">
                  <c:v>279</c:v>
                </c:pt>
                <c:pt idx="30">
                  <c:v>280</c:v>
                </c:pt>
                <c:pt idx="31">
                  <c:v>281</c:v>
                </c:pt>
                <c:pt idx="32">
                  <c:v>282</c:v>
                </c:pt>
                <c:pt idx="33">
                  <c:v>283</c:v>
                </c:pt>
                <c:pt idx="34">
                  <c:v>284</c:v>
                </c:pt>
                <c:pt idx="35">
                  <c:v>285</c:v>
                </c:pt>
                <c:pt idx="36">
                  <c:v>286</c:v>
                </c:pt>
                <c:pt idx="37">
                  <c:v>287</c:v>
                </c:pt>
                <c:pt idx="38">
                  <c:v>288</c:v>
                </c:pt>
                <c:pt idx="39">
                  <c:v>289</c:v>
                </c:pt>
                <c:pt idx="40">
                  <c:v>290</c:v>
                </c:pt>
                <c:pt idx="41">
                  <c:v>291</c:v>
                </c:pt>
                <c:pt idx="42">
                  <c:v>292</c:v>
                </c:pt>
                <c:pt idx="43">
                  <c:v>293</c:v>
                </c:pt>
                <c:pt idx="44">
                  <c:v>294</c:v>
                </c:pt>
                <c:pt idx="45">
                  <c:v>295</c:v>
                </c:pt>
                <c:pt idx="46">
                  <c:v>296</c:v>
                </c:pt>
                <c:pt idx="47">
                  <c:v>297</c:v>
                </c:pt>
                <c:pt idx="48">
                  <c:v>298</c:v>
                </c:pt>
                <c:pt idx="49">
                  <c:v>299</c:v>
                </c:pt>
                <c:pt idx="50">
                  <c:v>300</c:v>
                </c:pt>
                <c:pt idx="51">
                  <c:v>301</c:v>
                </c:pt>
                <c:pt idx="52">
                  <c:v>302</c:v>
                </c:pt>
                <c:pt idx="53">
                  <c:v>303</c:v>
                </c:pt>
                <c:pt idx="54">
                  <c:v>304</c:v>
                </c:pt>
                <c:pt idx="55">
                  <c:v>305</c:v>
                </c:pt>
                <c:pt idx="56">
                  <c:v>306</c:v>
                </c:pt>
                <c:pt idx="57">
                  <c:v>307</c:v>
                </c:pt>
                <c:pt idx="58">
                  <c:v>308</c:v>
                </c:pt>
                <c:pt idx="59">
                  <c:v>309</c:v>
                </c:pt>
                <c:pt idx="60">
                  <c:v>310</c:v>
                </c:pt>
                <c:pt idx="61">
                  <c:v>311</c:v>
                </c:pt>
                <c:pt idx="62">
                  <c:v>312</c:v>
                </c:pt>
                <c:pt idx="63">
                  <c:v>313</c:v>
                </c:pt>
                <c:pt idx="64">
                  <c:v>314</c:v>
                </c:pt>
                <c:pt idx="65">
                  <c:v>315</c:v>
                </c:pt>
                <c:pt idx="66">
                  <c:v>316</c:v>
                </c:pt>
                <c:pt idx="67">
                  <c:v>317</c:v>
                </c:pt>
                <c:pt idx="68">
                  <c:v>318</c:v>
                </c:pt>
                <c:pt idx="69">
                  <c:v>319</c:v>
                </c:pt>
                <c:pt idx="70">
                  <c:v>320</c:v>
                </c:pt>
                <c:pt idx="71">
                  <c:v>321</c:v>
                </c:pt>
                <c:pt idx="72">
                  <c:v>322</c:v>
                </c:pt>
                <c:pt idx="73">
                  <c:v>323</c:v>
                </c:pt>
                <c:pt idx="74">
                  <c:v>324</c:v>
                </c:pt>
                <c:pt idx="75">
                  <c:v>325</c:v>
                </c:pt>
                <c:pt idx="76">
                  <c:v>326</c:v>
                </c:pt>
                <c:pt idx="77">
                  <c:v>327</c:v>
                </c:pt>
                <c:pt idx="78">
                  <c:v>328</c:v>
                </c:pt>
                <c:pt idx="79">
                  <c:v>329</c:v>
                </c:pt>
                <c:pt idx="80">
                  <c:v>330</c:v>
                </c:pt>
                <c:pt idx="81">
                  <c:v>331</c:v>
                </c:pt>
                <c:pt idx="82">
                  <c:v>332</c:v>
                </c:pt>
                <c:pt idx="83">
                  <c:v>333</c:v>
                </c:pt>
                <c:pt idx="84">
                  <c:v>334</c:v>
                </c:pt>
                <c:pt idx="85">
                  <c:v>335</c:v>
                </c:pt>
                <c:pt idx="86">
                  <c:v>336</c:v>
                </c:pt>
                <c:pt idx="87">
                  <c:v>337</c:v>
                </c:pt>
                <c:pt idx="88">
                  <c:v>338</c:v>
                </c:pt>
                <c:pt idx="89">
                  <c:v>339</c:v>
                </c:pt>
                <c:pt idx="90">
                  <c:v>340</c:v>
                </c:pt>
                <c:pt idx="91">
                  <c:v>341</c:v>
                </c:pt>
                <c:pt idx="92">
                  <c:v>342</c:v>
                </c:pt>
                <c:pt idx="93">
                  <c:v>343</c:v>
                </c:pt>
                <c:pt idx="94">
                  <c:v>344</c:v>
                </c:pt>
                <c:pt idx="95">
                  <c:v>345</c:v>
                </c:pt>
                <c:pt idx="96">
                  <c:v>346</c:v>
                </c:pt>
                <c:pt idx="97">
                  <c:v>347</c:v>
                </c:pt>
                <c:pt idx="98">
                  <c:v>348</c:v>
                </c:pt>
                <c:pt idx="99">
                  <c:v>349</c:v>
                </c:pt>
                <c:pt idx="100">
                  <c:v>350</c:v>
                </c:pt>
                <c:pt idx="101">
                  <c:v>351</c:v>
                </c:pt>
                <c:pt idx="102">
                  <c:v>352</c:v>
                </c:pt>
                <c:pt idx="103">
                  <c:v>353</c:v>
                </c:pt>
                <c:pt idx="104">
                  <c:v>354</c:v>
                </c:pt>
                <c:pt idx="105">
                  <c:v>355</c:v>
                </c:pt>
                <c:pt idx="106">
                  <c:v>356</c:v>
                </c:pt>
                <c:pt idx="107">
                  <c:v>357</c:v>
                </c:pt>
                <c:pt idx="108">
                  <c:v>358</c:v>
                </c:pt>
                <c:pt idx="109">
                  <c:v>359</c:v>
                </c:pt>
                <c:pt idx="110">
                  <c:v>360</c:v>
                </c:pt>
                <c:pt idx="111">
                  <c:v>361</c:v>
                </c:pt>
                <c:pt idx="112">
                  <c:v>362</c:v>
                </c:pt>
                <c:pt idx="113">
                  <c:v>363</c:v>
                </c:pt>
                <c:pt idx="114">
                  <c:v>364</c:v>
                </c:pt>
                <c:pt idx="115">
                  <c:v>365</c:v>
                </c:pt>
                <c:pt idx="116">
                  <c:v>366</c:v>
                </c:pt>
                <c:pt idx="117">
                  <c:v>367</c:v>
                </c:pt>
                <c:pt idx="118">
                  <c:v>368</c:v>
                </c:pt>
                <c:pt idx="119">
                  <c:v>369</c:v>
                </c:pt>
                <c:pt idx="120">
                  <c:v>370</c:v>
                </c:pt>
                <c:pt idx="121">
                  <c:v>371</c:v>
                </c:pt>
                <c:pt idx="122">
                  <c:v>372</c:v>
                </c:pt>
                <c:pt idx="123">
                  <c:v>373</c:v>
                </c:pt>
                <c:pt idx="124">
                  <c:v>374</c:v>
                </c:pt>
                <c:pt idx="125">
                  <c:v>375</c:v>
                </c:pt>
                <c:pt idx="126">
                  <c:v>376</c:v>
                </c:pt>
                <c:pt idx="127">
                  <c:v>377</c:v>
                </c:pt>
                <c:pt idx="128">
                  <c:v>378</c:v>
                </c:pt>
                <c:pt idx="129">
                  <c:v>379</c:v>
                </c:pt>
                <c:pt idx="130">
                  <c:v>380</c:v>
                </c:pt>
                <c:pt idx="131">
                  <c:v>381</c:v>
                </c:pt>
                <c:pt idx="132">
                  <c:v>382</c:v>
                </c:pt>
                <c:pt idx="133">
                  <c:v>383</c:v>
                </c:pt>
                <c:pt idx="134">
                  <c:v>384</c:v>
                </c:pt>
                <c:pt idx="135">
                  <c:v>385</c:v>
                </c:pt>
                <c:pt idx="136">
                  <c:v>386</c:v>
                </c:pt>
                <c:pt idx="137">
                  <c:v>387</c:v>
                </c:pt>
                <c:pt idx="138">
                  <c:v>388</c:v>
                </c:pt>
                <c:pt idx="139">
                  <c:v>389</c:v>
                </c:pt>
                <c:pt idx="140">
                  <c:v>390</c:v>
                </c:pt>
                <c:pt idx="141">
                  <c:v>391</c:v>
                </c:pt>
                <c:pt idx="142">
                  <c:v>392</c:v>
                </c:pt>
                <c:pt idx="143">
                  <c:v>393</c:v>
                </c:pt>
                <c:pt idx="144">
                  <c:v>394</c:v>
                </c:pt>
                <c:pt idx="145">
                  <c:v>395</c:v>
                </c:pt>
                <c:pt idx="146">
                  <c:v>396</c:v>
                </c:pt>
                <c:pt idx="147">
                  <c:v>397</c:v>
                </c:pt>
                <c:pt idx="148">
                  <c:v>398</c:v>
                </c:pt>
                <c:pt idx="149">
                  <c:v>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1B-47B8-98A5-997B0837AA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7578095"/>
        <c:axId val="1695626191"/>
      </c:scatterChart>
      <c:valAx>
        <c:axId val="897578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626191"/>
        <c:crosses val="autoZero"/>
        <c:crossBetween val="midCat"/>
        <c:majorUnit val="2.0000000000000004E-2"/>
      </c:valAx>
      <c:valAx>
        <c:axId val="1695626191"/>
        <c:scaling>
          <c:orientation val="minMax"/>
          <c:max val="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5780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Xe1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'Our Graph'!$M$4:$M$87</c:f>
              <c:numCache>
                <c:formatCode>General</c:formatCode>
                <c:ptCount val="84"/>
                <c:pt idx="0">
                  <c:v>0.13967299999999999</c:v>
                </c:pt>
                <c:pt idx="1">
                  <c:v>0.13952800000000001</c:v>
                </c:pt>
                <c:pt idx="2">
                  <c:v>0.13939299999999999</c:v>
                </c:pt>
                <c:pt idx="3">
                  <c:v>0.139268</c:v>
                </c:pt>
                <c:pt idx="4">
                  <c:v>0.139153</c:v>
                </c:pt>
                <c:pt idx="5">
                  <c:v>0.139048</c:v>
                </c:pt>
                <c:pt idx="6">
                  <c:v>0.13895299999999999</c:v>
                </c:pt>
                <c:pt idx="7">
                  <c:v>0.13886799999999999</c:v>
                </c:pt>
                <c:pt idx="8">
                  <c:v>0.138793</c:v>
                </c:pt>
                <c:pt idx="9">
                  <c:v>0.13872799999999999</c:v>
                </c:pt>
                <c:pt idx="10">
                  <c:v>0.13867299999999999</c:v>
                </c:pt>
                <c:pt idx="11">
                  <c:v>0.138628</c:v>
                </c:pt>
                <c:pt idx="12">
                  <c:v>0.13859299999999999</c:v>
                </c:pt>
                <c:pt idx="13">
                  <c:v>0.138568</c:v>
                </c:pt>
                <c:pt idx="14">
                  <c:v>0.13855300000000001</c:v>
                </c:pt>
                <c:pt idx="15">
                  <c:v>0.138548</c:v>
                </c:pt>
                <c:pt idx="16">
                  <c:v>0.13855300000000001</c:v>
                </c:pt>
                <c:pt idx="17">
                  <c:v>0.138568</c:v>
                </c:pt>
                <c:pt idx="18">
                  <c:v>0.13859299999999999</c:v>
                </c:pt>
                <c:pt idx="19">
                  <c:v>0.138628</c:v>
                </c:pt>
                <c:pt idx="20">
                  <c:v>0.13867299999999999</c:v>
                </c:pt>
                <c:pt idx="21">
                  <c:v>0.13872799999999999</c:v>
                </c:pt>
                <c:pt idx="22">
                  <c:v>0.138793</c:v>
                </c:pt>
                <c:pt idx="23">
                  <c:v>0.13886799999999999</c:v>
                </c:pt>
                <c:pt idx="24">
                  <c:v>0.13895299999999999</c:v>
                </c:pt>
                <c:pt idx="25">
                  <c:v>0.139048</c:v>
                </c:pt>
                <c:pt idx="26">
                  <c:v>0.139153</c:v>
                </c:pt>
                <c:pt idx="27">
                  <c:v>0.139268</c:v>
                </c:pt>
                <c:pt idx="28">
                  <c:v>0.13939299999999999</c:v>
                </c:pt>
                <c:pt idx="29">
                  <c:v>0.13952800000000001</c:v>
                </c:pt>
                <c:pt idx="30">
                  <c:v>0.13967299999999999</c:v>
                </c:pt>
                <c:pt idx="31">
                  <c:v>0.13982800000000001</c:v>
                </c:pt>
                <c:pt idx="32">
                  <c:v>0.13999300000000001</c:v>
                </c:pt>
                <c:pt idx="33">
                  <c:v>0.14016799999999999</c:v>
                </c:pt>
                <c:pt idx="34">
                  <c:v>0.14035300000000001</c:v>
                </c:pt>
                <c:pt idx="35">
                  <c:v>0.14054800000000001</c:v>
                </c:pt>
                <c:pt idx="36">
                  <c:v>0.14075299999999999</c:v>
                </c:pt>
                <c:pt idx="37">
                  <c:v>0.14096800000000001</c:v>
                </c:pt>
                <c:pt idx="38">
                  <c:v>0.14119300000000001</c:v>
                </c:pt>
                <c:pt idx="39">
                  <c:v>0.141428</c:v>
                </c:pt>
                <c:pt idx="40">
                  <c:v>0.14167299999999999</c:v>
                </c:pt>
                <c:pt idx="41">
                  <c:v>0.141928</c:v>
                </c:pt>
                <c:pt idx="42">
                  <c:v>0.14219300000000001</c:v>
                </c:pt>
                <c:pt idx="43">
                  <c:v>0.14246800000000001</c:v>
                </c:pt>
                <c:pt idx="44">
                  <c:v>0.14275299999999999</c:v>
                </c:pt>
                <c:pt idx="45">
                  <c:v>0.14304800000000001</c:v>
                </c:pt>
                <c:pt idx="46">
                  <c:v>0.14335300000000001</c:v>
                </c:pt>
                <c:pt idx="47">
                  <c:v>0.14366799999999999</c:v>
                </c:pt>
                <c:pt idx="48">
                  <c:v>0.14399300000000001</c:v>
                </c:pt>
                <c:pt idx="49">
                  <c:v>0.14432800000000001</c:v>
                </c:pt>
                <c:pt idx="50">
                  <c:v>0.144673</c:v>
                </c:pt>
                <c:pt idx="51">
                  <c:v>0.14502799999999999</c:v>
                </c:pt>
                <c:pt idx="52">
                  <c:v>0.14539299999999999</c:v>
                </c:pt>
                <c:pt idx="53">
                  <c:v>0.14576800000000001</c:v>
                </c:pt>
                <c:pt idx="54">
                  <c:v>0.14615300000000001</c:v>
                </c:pt>
                <c:pt idx="55">
                  <c:v>0.14654800000000001</c:v>
                </c:pt>
                <c:pt idx="56">
                  <c:v>0.146953</c:v>
                </c:pt>
                <c:pt idx="57">
                  <c:v>0.147368</c:v>
                </c:pt>
                <c:pt idx="58">
                  <c:v>0.14779300000000001</c:v>
                </c:pt>
                <c:pt idx="59">
                  <c:v>0.148228</c:v>
                </c:pt>
                <c:pt idx="60">
                  <c:v>0.148673</c:v>
                </c:pt>
                <c:pt idx="61">
                  <c:v>0.14912800000000001</c:v>
                </c:pt>
                <c:pt idx="62">
                  <c:v>0.149593</c:v>
                </c:pt>
                <c:pt idx="63">
                  <c:v>0.15006800000000001</c:v>
                </c:pt>
                <c:pt idx="64">
                  <c:v>0.15055299999999999</c:v>
                </c:pt>
                <c:pt idx="65">
                  <c:v>0.15104799999999999</c:v>
                </c:pt>
                <c:pt idx="66">
                  <c:v>0.15155299999999999</c:v>
                </c:pt>
                <c:pt idx="67">
                  <c:v>0.15206800000000001</c:v>
                </c:pt>
                <c:pt idx="68">
                  <c:v>0.15259300000000001</c:v>
                </c:pt>
                <c:pt idx="69">
                  <c:v>0.15312799999999999</c:v>
                </c:pt>
                <c:pt idx="70">
                  <c:v>0.153673</c:v>
                </c:pt>
                <c:pt idx="71">
                  <c:v>0.154228</c:v>
                </c:pt>
                <c:pt idx="72">
                  <c:v>0.15479299999999999</c:v>
                </c:pt>
                <c:pt idx="73">
                  <c:v>0.15536800000000001</c:v>
                </c:pt>
                <c:pt idx="74">
                  <c:v>0.15595300000000001</c:v>
                </c:pt>
                <c:pt idx="75">
                  <c:v>0.15654799999999999</c:v>
                </c:pt>
                <c:pt idx="76">
                  <c:v>0.15715299999999999</c:v>
                </c:pt>
                <c:pt idx="77">
                  <c:v>0.15776799999999999</c:v>
                </c:pt>
                <c:pt idx="78">
                  <c:v>0.15839300000000001</c:v>
                </c:pt>
                <c:pt idx="79">
                  <c:v>0.159028</c:v>
                </c:pt>
                <c:pt idx="80">
                  <c:v>0.15967300000000001</c:v>
                </c:pt>
                <c:pt idx="81">
                  <c:v>0.160328</c:v>
                </c:pt>
                <c:pt idx="82">
                  <c:v>0.160993</c:v>
                </c:pt>
                <c:pt idx="83">
                  <c:v>0.16166800000000001</c:v>
                </c:pt>
              </c:numCache>
            </c:numRef>
          </c:xVal>
          <c:yVal>
            <c:numRef>
              <c:f>'Our Graph'!$N$4:$N$87</c:f>
              <c:numCache>
                <c:formatCode>General</c:formatCode>
                <c:ptCount val="84"/>
                <c:pt idx="0">
                  <c:v>285</c:v>
                </c:pt>
                <c:pt idx="1">
                  <c:v>286</c:v>
                </c:pt>
                <c:pt idx="2">
                  <c:v>287</c:v>
                </c:pt>
                <c:pt idx="3">
                  <c:v>288</c:v>
                </c:pt>
                <c:pt idx="4">
                  <c:v>289</c:v>
                </c:pt>
                <c:pt idx="5">
                  <c:v>290</c:v>
                </c:pt>
                <c:pt idx="6">
                  <c:v>291</c:v>
                </c:pt>
                <c:pt idx="7">
                  <c:v>292</c:v>
                </c:pt>
                <c:pt idx="8">
                  <c:v>293</c:v>
                </c:pt>
                <c:pt idx="9">
                  <c:v>294</c:v>
                </c:pt>
                <c:pt idx="10">
                  <c:v>295</c:v>
                </c:pt>
                <c:pt idx="11">
                  <c:v>296</c:v>
                </c:pt>
                <c:pt idx="12">
                  <c:v>297</c:v>
                </c:pt>
                <c:pt idx="13">
                  <c:v>298</c:v>
                </c:pt>
                <c:pt idx="14">
                  <c:v>299</c:v>
                </c:pt>
                <c:pt idx="15">
                  <c:v>300</c:v>
                </c:pt>
                <c:pt idx="16">
                  <c:v>301</c:v>
                </c:pt>
                <c:pt idx="17">
                  <c:v>302</c:v>
                </c:pt>
                <c:pt idx="18">
                  <c:v>303</c:v>
                </c:pt>
                <c:pt idx="19">
                  <c:v>304</c:v>
                </c:pt>
                <c:pt idx="20">
                  <c:v>305</c:v>
                </c:pt>
                <c:pt idx="21">
                  <c:v>306</c:v>
                </c:pt>
                <c:pt idx="22">
                  <c:v>307</c:v>
                </c:pt>
                <c:pt idx="23">
                  <c:v>308</c:v>
                </c:pt>
                <c:pt idx="24">
                  <c:v>309</c:v>
                </c:pt>
                <c:pt idx="25">
                  <c:v>310</c:v>
                </c:pt>
                <c:pt idx="26">
                  <c:v>311</c:v>
                </c:pt>
                <c:pt idx="27">
                  <c:v>312</c:v>
                </c:pt>
                <c:pt idx="28">
                  <c:v>313</c:v>
                </c:pt>
                <c:pt idx="29">
                  <c:v>314</c:v>
                </c:pt>
                <c:pt idx="30">
                  <c:v>315</c:v>
                </c:pt>
                <c:pt idx="31">
                  <c:v>316</c:v>
                </c:pt>
                <c:pt idx="32">
                  <c:v>317</c:v>
                </c:pt>
                <c:pt idx="33">
                  <c:v>318</c:v>
                </c:pt>
                <c:pt idx="34">
                  <c:v>319</c:v>
                </c:pt>
                <c:pt idx="35">
                  <c:v>320</c:v>
                </c:pt>
                <c:pt idx="36">
                  <c:v>321</c:v>
                </c:pt>
                <c:pt idx="37">
                  <c:v>322</c:v>
                </c:pt>
                <c:pt idx="38">
                  <c:v>323</c:v>
                </c:pt>
                <c:pt idx="39">
                  <c:v>324</c:v>
                </c:pt>
                <c:pt idx="40">
                  <c:v>325</c:v>
                </c:pt>
                <c:pt idx="41">
                  <c:v>326</c:v>
                </c:pt>
                <c:pt idx="42">
                  <c:v>327</c:v>
                </c:pt>
                <c:pt idx="43">
                  <c:v>328</c:v>
                </c:pt>
                <c:pt idx="44">
                  <c:v>329</c:v>
                </c:pt>
                <c:pt idx="45">
                  <c:v>330</c:v>
                </c:pt>
                <c:pt idx="46">
                  <c:v>331</c:v>
                </c:pt>
                <c:pt idx="47">
                  <c:v>332</c:v>
                </c:pt>
                <c:pt idx="48">
                  <c:v>333</c:v>
                </c:pt>
                <c:pt idx="49">
                  <c:v>334</c:v>
                </c:pt>
                <c:pt idx="50">
                  <c:v>335</c:v>
                </c:pt>
                <c:pt idx="51">
                  <c:v>336</c:v>
                </c:pt>
                <c:pt idx="52">
                  <c:v>337</c:v>
                </c:pt>
                <c:pt idx="53">
                  <c:v>338</c:v>
                </c:pt>
                <c:pt idx="54">
                  <c:v>339</c:v>
                </c:pt>
                <c:pt idx="55">
                  <c:v>340</c:v>
                </c:pt>
                <c:pt idx="56">
                  <c:v>341</c:v>
                </c:pt>
                <c:pt idx="57">
                  <c:v>342</c:v>
                </c:pt>
                <c:pt idx="58">
                  <c:v>343</c:v>
                </c:pt>
                <c:pt idx="59">
                  <c:v>344</c:v>
                </c:pt>
                <c:pt idx="60">
                  <c:v>345</c:v>
                </c:pt>
                <c:pt idx="61">
                  <c:v>346</c:v>
                </c:pt>
                <c:pt idx="62">
                  <c:v>347</c:v>
                </c:pt>
                <c:pt idx="63">
                  <c:v>348</c:v>
                </c:pt>
                <c:pt idx="64">
                  <c:v>349</c:v>
                </c:pt>
                <c:pt idx="65">
                  <c:v>350</c:v>
                </c:pt>
                <c:pt idx="66">
                  <c:v>351</c:v>
                </c:pt>
                <c:pt idx="67">
                  <c:v>352</c:v>
                </c:pt>
                <c:pt idx="68">
                  <c:v>353</c:v>
                </c:pt>
                <c:pt idx="69">
                  <c:v>354</c:v>
                </c:pt>
                <c:pt idx="70">
                  <c:v>355</c:v>
                </c:pt>
                <c:pt idx="71">
                  <c:v>356</c:v>
                </c:pt>
                <c:pt idx="72">
                  <c:v>357</c:v>
                </c:pt>
                <c:pt idx="73">
                  <c:v>358</c:v>
                </c:pt>
                <c:pt idx="74">
                  <c:v>359</c:v>
                </c:pt>
                <c:pt idx="75">
                  <c:v>360</c:v>
                </c:pt>
                <c:pt idx="76">
                  <c:v>361</c:v>
                </c:pt>
                <c:pt idx="77">
                  <c:v>362</c:v>
                </c:pt>
                <c:pt idx="78">
                  <c:v>363</c:v>
                </c:pt>
                <c:pt idx="79">
                  <c:v>364</c:v>
                </c:pt>
                <c:pt idx="80">
                  <c:v>365</c:v>
                </c:pt>
                <c:pt idx="81">
                  <c:v>366</c:v>
                </c:pt>
                <c:pt idx="82">
                  <c:v>367</c:v>
                </c:pt>
                <c:pt idx="83">
                  <c:v>368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06-4A5A-9850-3B1654ED7E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7575215"/>
        <c:axId val="1695638591"/>
      </c:scatterChart>
      <c:valAx>
        <c:axId val="897575215"/>
        <c:scaling>
          <c:orientation val="minMax"/>
          <c:max val="0.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638591"/>
        <c:crosses val="autoZero"/>
        <c:crossBetween val="midCat"/>
        <c:majorUnit val="2.0000000000000004E-2"/>
      </c:valAx>
      <c:valAx>
        <c:axId val="1695638591"/>
        <c:scaling>
          <c:orientation val="minMax"/>
          <c:max val="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575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r>
              <a:rPr lang="en-IN" sz="1400"/>
              <a:t>Fig 9 .Temperature vs Ø for MgSO</a:t>
            </a:r>
            <a:r>
              <a:rPr lang="en-IN" sz="1000"/>
              <a:t>4</a:t>
            </a:r>
            <a:r>
              <a:rPr lang="en-IN" sz="1400"/>
              <a:t> n=3</a:t>
            </a:r>
          </a:p>
        </c:rich>
      </c:tx>
      <c:layout>
        <c:manualLayout>
          <c:xMode val="edge"/>
          <c:yMode val="edge"/>
          <c:x val="0.20559212962962967"/>
          <c:y val="0.890763888888888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baseline="0">
              <a:solidFill>
                <a:sysClr val="windowText" lastClr="000000"/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Experimental Data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noFill/>
              <a:ln w="9525">
                <a:solidFill>
                  <a:srgbClr val="C00000"/>
                </a:solidFill>
                <a:round/>
              </a:ln>
              <a:effectLst/>
            </c:spPr>
          </c:marker>
          <c:xVal>
            <c:numRef>
              <c:f>'Comparision graph'!$A$3:$A$71</c:f>
              <c:numCache>
                <c:formatCode>General</c:formatCode>
                <c:ptCount val="69"/>
                <c:pt idx="0">
                  <c:v>3.940093261019946E-2</c:v>
                </c:pt>
                <c:pt idx="1">
                  <c:v>5.8075911624839695E-2</c:v>
                </c:pt>
                <c:pt idx="2">
                  <c:v>6.4606194837027023E-2</c:v>
                </c:pt>
                <c:pt idx="3">
                  <c:v>7.2425751990408904E-2</c:v>
                </c:pt>
                <c:pt idx="4">
                  <c:v>7.9673742064779007E-2</c:v>
                </c:pt>
                <c:pt idx="5">
                  <c:v>8.4150645386805334E-2</c:v>
                </c:pt>
                <c:pt idx="6">
                  <c:v>8.9901610308777843E-2</c:v>
                </c:pt>
                <c:pt idx="7">
                  <c:v>9.1223386184597008E-2</c:v>
                </c:pt>
                <c:pt idx="8">
                  <c:v>9.6442023145290726E-2</c:v>
                </c:pt>
                <c:pt idx="9">
                  <c:v>9.9477533598176196E-2</c:v>
                </c:pt>
                <c:pt idx="10">
                  <c:v>9.6884126112510627E-2</c:v>
                </c:pt>
                <c:pt idx="11">
                  <c:v>9.471388056444241E-2</c:v>
                </c:pt>
                <c:pt idx="12">
                  <c:v>9.254540266239869E-2</c:v>
                </c:pt>
                <c:pt idx="13">
                  <c:v>0.10289507447968271</c:v>
                </c:pt>
                <c:pt idx="14">
                  <c:v>0.10672719379747495</c:v>
                </c:pt>
                <c:pt idx="15">
                  <c:v>0.10290901110390512</c:v>
                </c:pt>
                <c:pt idx="16">
                  <c:v>0.11220286676966544</c:v>
                </c:pt>
                <c:pt idx="17">
                  <c:v>0.10968430012204518</c:v>
                </c:pt>
                <c:pt idx="18">
                  <c:v>0.11966420440438919</c:v>
                </c:pt>
                <c:pt idx="19">
                  <c:v>0.11719556472063039</c:v>
                </c:pt>
                <c:pt idx="20">
                  <c:v>0.12497342208992307</c:v>
                </c:pt>
                <c:pt idx="21">
                  <c:v>0.13022459953393611</c:v>
                </c:pt>
                <c:pt idx="22">
                  <c:v>0.1346227723613071</c:v>
                </c:pt>
                <c:pt idx="23">
                  <c:v>0.13897668870504512</c:v>
                </c:pt>
                <c:pt idx="24">
                  <c:v>0.1452254450266946</c:v>
                </c:pt>
                <c:pt idx="25">
                  <c:v>0.1517652399550746</c:v>
                </c:pt>
                <c:pt idx="26">
                  <c:v>0.14717491728440613</c:v>
                </c:pt>
                <c:pt idx="27">
                  <c:v>0.14525617175323022</c:v>
                </c:pt>
                <c:pt idx="28">
                  <c:v>0.14294006894173114</c:v>
                </c:pt>
                <c:pt idx="29">
                  <c:v>0.13983050546898024</c:v>
                </c:pt>
                <c:pt idx="30">
                  <c:v>0.13511344325649974</c:v>
                </c:pt>
                <c:pt idx="31">
                  <c:v>0.13313811864284408</c:v>
                </c:pt>
                <c:pt idx="32">
                  <c:v>0.13195790735523699</c:v>
                </c:pt>
                <c:pt idx="33">
                  <c:v>0.11409605166393115</c:v>
                </c:pt>
                <c:pt idx="34">
                  <c:v>0.10573316483687741</c:v>
                </c:pt>
                <c:pt idx="35">
                  <c:v>0.10020318391545151</c:v>
                </c:pt>
                <c:pt idx="36">
                  <c:v>8.7637920155527863E-2</c:v>
                </c:pt>
                <c:pt idx="37">
                  <c:v>6.7856844539121858E-2</c:v>
                </c:pt>
                <c:pt idx="38">
                  <c:v>5.6691101599657748E-2</c:v>
                </c:pt>
                <c:pt idx="39">
                  <c:v>4.3820512652031338E-2</c:v>
                </c:pt>
                <c:pt idx="40">
                  <c:v>3.7500188504979277E-2</c:v>
                </c:pt>
                <c:pt idx="41">
                  <c:v>2.8102218641202464E-2</c:v>
                </c:pt>
                <c:pt idx="42">
                  <c:v>2.2071139351636924E-2</c:v>
                </c:pt>
                <c:pt idx="43">
                  <c:v>2.056411522452042E-2</c:v>
                </c:pt>
                <c:pt idx="44">
                  <c:v>1.5478208863131698E-2</c:v>
                </c:pt>
                <c:pt idx="45">
                  <c:v>1.2401715239417915E-2</c:v>
                </c:pt>
                <c:pt idx="46">
                  <c:v>9.8252660039917054E-3</c:v>
                </c:pt>
                <c:pt idx="47">
                  <c:v>8.2899653283124413E-3</c:v>
                </c:pt>
                <c:pt idx="48">
                  <c:v>6.2200028955656577E-3</c:v>
                </c:pt>
                <c:pt idx="49">
                  <c:v>5.1854503313268213E-3</c:v>
                </c:pt>
                <c:pt idx="50">
                  <c:v>6.2688646389597938E-3</c:v>
                </c:pt>
                <c:pt idx="51">
                  <c:v>3.682376789907313E-3</c:v>
                </c:pt>
                <c:pt idx="52">
                  <c:v>0.16936979186525777</c:v>
                </c:pt>
                <c:pt idx="53">
                  <c:v>0.16678957932722038</c:v>
                </c:pt>
                <c:pt idx="54">
                  <c:v>0.16419674321610564</c:v>
                </c:pt>
                <c:pt idx="55">
                  <c:v>0.16270613010506427</c:v>
                </c:pt>
                <c:pt idx="56">
                  <c:v>0.16232092825340913</c:v>
                </c:pt>
                <c:pt idx="57">
                  <c:v>0.16786675620829028</c:v>
                </c:pt>
                <c:pt idx="58">
                  <c:v>0.17261374229897372</c:v>
                </c:pt>
                <c:pt idx="59">
                  <c:v>0.17694840158764344</c:v>
                </c:pt>
                <c:pt idx="60">
                  <c:v>0.17874766920552052</c:v>
                </c:pt>
                <c:pt idx="61">
                  <c:v>0.1833667199715546</c:v>
                </c:pt>
                <c:pt idx="62">
                  <c:v>0.11672681001201546</c:v>
                </c:pt>
                <c:pt idx="63">
                  <c:v>0.11296266811466504</c:v>
                </c:pt>
                <c:pt idx="64">
                  <c:v>0.10747865664497834</c:v>
                </c:pt>
                <c:pt idx="65">
                  <c:v>0.10627491799126541</c:v>
                </c:pt>
                <c:pt idx="66">
                  <c:v>0.11384746094644395</c:v>
                </c:pt>
                <c:pt idx="67">
                  <c:v>0.11386300195349584</c:v>
                </c:pt>
                <c:pt idx="68">
                  <c:v>7.789131638745278E-2</c:v>
                </c:pt>
              </c:numCache>
            </c:numRef>
          </c:xVal>
          <c:yVal>
            <c:numRef>
              <c:f>'Comparision graph'!$B$3:$B$71</c:f>
              <c:numCache>
                <c:formatCode>General</c:formatCode>
                <c:ptCount val="69"/>
                <c:pt idx="0">
                  <c:v>272.19626168224198</c:v>
                </c:pt>
                <c:pt idx="1">
                  <c:v>270.09345794392499</c:v>
                </c:pt>
                <c:pt idx="2">
                  <c:v>270.09345794392499</c:v>
                </c:pt>
                <c:pt idx="3">
                  <c:v>273.59813084112102</c:v>
                </c:pt>
                <c:pt idx="4">
                  <c:v>279.20560747663501</c:v>
                </c:pt>
                <c:pt idx="5">
                  <c:v>284.11214953271002</c:v>
                </c:pt>
                <c:pt idx="6">
                  <c:v>289.01869158878498</c:v>
                </c:pt>
                <c:pt idx="7">
                  <c:v>291.822429906541</c:v>
                </c:pt>
                <c:pt idx="8">
                  <c:v>292.52336448598101</c:v>
                </c:pt>
                <c:pt idx="9">
                  <c:v>299.53271028037301</c:v>
                </c:pt>
                <c:pt idx="10">
                  <c:v>296.02803738317698</c:v>
                </c:pt>
                <c:pt idx="11">
                  <c:v>293.92523364485902</c:v>
                </c:pt>
                <c:pt idx="12">
                  <c:v>296.02803738317698</c:v>
                </c:pt>
                <c:pt idx="13">
                  <c:v>298.130841121495</c:v>
                </c:pt>
                <c:pt idx="14">
                  <c:v>303.03738317757001</c:v>
                </c:pt>
                <c:pt idx="15">
                  <c:v>303.03738317757001</c:v>
                </c:pt>
                <c:pt idx="16">
                  <c:v>309.34579439252298</c:v>
                </c:pt>
                <c:pt idx="17">
                  <c:v>306.54205607476598</c:v>
                </c:pt>
                <c:pt idx="18">
                  <c:v>314.25233644859799</c:v>
                </c:pt>
                <c:pt idx="19">
                  <c:v>314.25233644859799</c:v>
                </c:pt>
                <c:pt idx="20">
                  <c:v>317.05607476635498</c:v>
                </c:pt>
                <c:pt idx="21">
                  <c:v>321.96261682242903</c:v>
                </c:pt>
                <c:pt idx="22">
                  <c:v>327.57009345794302</c:v>
                </c:pt>
                <c:pt idx="23">
                  <c:v>333.17757009345701</c:v>
                </c:pt>
                <c:pt idx="24">
                  <c:v>338.785046728971</c:v>
                </c:pt>
                <c:pt idx="25">
                  <c:v>344.39252336448499</c:v>
                </c:pt>
                <c:pt idx="26">
                  <c:v>346.495327102803</c:v>
                </c:pt>
                <c:pt idx="27">
                  <c:v>350.70093457943898</c:v>
                </c:pt>
                <c:pt idx="28">
                  <c:v>354.90654205607399</c:v>
                </c:pt>
                <c:pt idx="29">
                  <c:v>359.813084112149</c:v>
                </c:pt>
                <c:pt idx="30">
                  <c:v>363.31775700934497</c:v>
                </c:pt>
                <c:pt idx="31">
                  <c:v>366.822429906541</c:v>
                </c:pt>
                <c:pt idx="32">
                  <c:v>372.42990654205602</c:v>
                </c:pt>
                <c:pt idx="33">
                  <c:v>391.35514018691498</c:v>
                </c:pt>
                <c:pt idx="34">
                  <c:v>400.46728971962602</c:v>
                </c:pt>
                <c:pt idx="35">
                  <c:v>403.27102803738302</c:v>
                </c:pt>
                <c:pt idx="36">
                  <c:v>416.58878504672799</c:v>
                </c:pt>
                <c:pt idx="37">
                  <c:v>426.40186915887801</c:v>
                </c:pt>
                <c:pt idx="38">
                  <c:v>428.50467289719597</c:v>
                </c:pt>
                <c:pt idx="39">
                  <c:v>435.51401869158798</c:v>
                </c:pt>
                <c:pt idx="40">
                  <c:v>439.71962616822401</c:v>
                </c:pt>
                <c:pt idx="41">
                  <c:v>443.22429906541998</c:v>
                </c:pt>
                <c:pt idx="42">
                  <c:v>445.327102803738</c:v>
                </c:pt>
                <c:pt idx="43">
                  <c:v>449.53271028037301</c:v>
                </c:pt>
                <c:pt idx="44">
                  <c:v>455.140186915887</c:v>
                </c:pt>
                <c:pt idx="45">
                  <c:v>458.644859813084</c:v>
                </c:pt>
                <c:pt idx="46">
                  <c:v>462.14953271028003</c:v>
                </c:pt>
                <c:pt idx="47">
                  <c:v>469.15887850467197</c:v>
                </c:pt>
                <c:pt idx="48">
                  <c:v>474.06542056074699</c:v>
                </c:pt>
                <c:pt idx="49">
                  <c:v>477.57009345794302</c:v>
                </c:pt>
                <c:pt idx="50">
                  <c:v>488.08411214953202</c:v>
                </c:pt>
                <c:pt idx="51">
                  <c:v>497.89719626168198</c:v>
                </c:pt>
                <c:pt idx="52">
                  <c:v>373.83177570093397</c:v>
                </c:pt>
                <c:pt idx="53">
                  <c:v>367.52336448598101</c:v>
                </c:pt>
                <c:pt idx="54">
                  <c:v>362.61682242990599</c:v>
                </c:pt>
                <c:pt idx="55">
                  <c:v>359.11214953271002</c:v>
                </c:pt>
                <c:pt idx="56">
                  <c:v>353.50467289719597</c:v>
                </c:pt>
                <c:pt idx="57">
                  <c:v>357.71028037383098</c:v>
                </c:pt>
                <c:pt idx="58">
                  <c:v>361.21495327102798</c:v>
                </c:pt>
                <c:pt idx="59">
                  <c:v>364.71962616822401</c:v>
                </c:pt>
                <c:pt idx="60">
                  <c:v>368.92523364485902</c:v>
                </c:pt>
                <c:pt idx="61">
                  <c:v>370.327102803738</c:v>
                </c:pt>
                <c:pt idx="62">
                  <c:v>293.92523364485902</c:v>
                </c:pt>
                <c:pt idx="63">
                  <c:v>282.71028037383098</c:v>
                </c:pt>
                <c:pt idx="64">
                  <c:v>270.09345794392499</c:v>
                </c:pt>
                <c:pt idx="65">
                  <c:v>292.52336448598101</c:v>
                </c:pt>
                <c:pt idx="66">
                  <c:v>301.63551401869103</c:v>
                </c:pt>
                <c:pt idx="67">
                  <c:v>307.24299065420502</c:v>
                </c:pt>
                <c:pt idx="68">
                  <c:v>284.11214953271002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E6-40A2-861A-5A3620C60B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290335"/>
        <c:axId val="1770756463"/>
      </c:scatterChart>
      <c:scatterChart>
        <c:scatterStyle val="smoothMarker"/>
        <c:varyColors val="0"/>
        <c:ser>
          <c:idx val="1"/>
          <c:order val="1"/>
          <c:tx>
            <c:v>This Work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'Comparision graph'!$D$3:$D$354</c:f>
              <c:numCache>
                <c:formatCode>General</c:formatCode>
                <c:ptCount val="352"/>
                <c:pt idx="0">
                  <c:v>0.15084800000000001</c:v>
                </c:pt>
                <c:pt idx="1">
                  <c:v>0.15053900000000001</c:v>
                </c:pt>
                <c:pt idx="2">
                  <c:v>0.15021200000000001</c:v>
                </c:pt>
                <c:pt idx="3">
                  <c:v>0.149867</c:v>
                </c:pt>
                <c:pt idx="4">
                  <c:v>0.149504</c:v>
                </c:pt>
                <c:pt idx="5">
                  <c:v>0.14912300000000001</c:v>
                </c:pt>
                <c:pt idx="6">
                  <c:v>0.148724</c:v>
                </c:pt>
                <c:pt idx="7">
                  <c:v>0.14830699999999999</c:v>
                </c:pt>
                <c:pt idx="8">
                  <c:v>0.147872</c:v>
                </c:pt>
                <c:pt idx="9">
                  <c:v>0.14741899999999999</c:v>
                </c:pt>
                <c:pt idx="10">
                  <c:v>0.146948</c:v>
                </c:pt>
                <c:pt idx="11">
                  <c:v>0.14645900000000001</c:v>
                </c:pt>
                <c:pt idx="12">
                  <c:v>0.145952</c:v>
                </c:pt>
                <c:pt idx="13">
                  <c:v>0.145427</c:v>
                </c:pt>
                <c:pt idx="14">
                  <c:v>0.14488400000000001</c:v>
                </c:pt>
                <c:pt idx="15">
                  <c:v>0.14432300000000001</c:v>
                </c:pt>
                <c:pt idx="16">
                  <c:v>0.14374400000000001</c:v>
                </c:pt>
                <c:pt idx="17">
                  <c:v>0.143147</c:v>
                </c:pt>
                <c:pt idx="18">
                  <c:v>0.14253199999999999</c:v>
                </c:pt>
                <c:pt idx="19">
                  <c:v>0.141899</c:v>
                </c:pt>
                <c:pt idx="20">
                  <c:v>0.14124800000000001</c:v>
                </c:pt>
                <c:pt idx="21">
                  <c:v>0.14057900000000001</c:v>
                </c:pt>
                <c:pt idx="22">
                  <c:v>0.13989199999999999</c:v>
                </c:pt>
                <c:pt idx="23">
                  <c:v>0.13918700000000001</c:v>
                </c:pt>
                <c:pt idx="24">
                  <c:v>0.138464</c:v>
                </c:pt>
                <c:pt idx="25">
                  <c:v>0.13772300000000001</c:v>
                </c:pt>
                <c:pt idx="26">
                  <c:v>0.136964</c:v>
                </c:pt>
                <c:pt idx="27">
                  <c:v>0.136187</c:v>
                </c:pt>
                <c:pt idx="28">
                  <c:v>0.13539200000000001</c:v>
                </c:pt>
                <c:pt idx="29">
                  <c:v>0.134579</c:v>
                </c:pt>
                <c:pt idx="30">
                  <c:v>0.13374800000000001</c:v>
                </c:pt>
                <c:pt idx="31">
                  <c:v>0.13289899999999999</c:v>
                </c:pt>
                <c:pt idx="32">
                  <c:v>0.13203200000000001</c:v>
                </c:pt>
                <c:pt idx="33">
                  <c:v>0.13114700000000001</c:v>
                </c:pt>
                <c:pt idx="34">
                  <c:v>0.130244</c:v>
                </c:pt>
                <c:pt idx="35">
                  <c:v>0.12932299999999999</c:v>
                </c:pt>
                <c:pt idx="36">
                  <c:v>0.128384</c:v>
                </c:pt>
                <c:pt idx="37">
                  <c:v>0.12742700000000001</c:v>
                </c:pt>
                <c:pt idx="38">
                  <c:v>0.12645200000000001</c:v>
                </c:pt>
                <c:pt idx="39">
                  <c:v>0.12545899999999999</c:v>
                </c:pt>
                <c:pt idx="40">
                  <c:v>0.124448</c:v>
                </c:pt>
                <c:pt idx="41">
                  <c:v>0.123419</c:v>
                </c:pt>
                <c:pt idx="42">
                  <c:v>0.12237199999999999</c:v>
                </c:pt>
                <c:pt idx="43">
                  <c:v>0.121307</c:v>
                </c:pt>
                <c:pt idx="44">
                  <c:v>0.120224</c:v>
                </c:pt>
                <c:pt idx="45">
                  <c:v>0.11912300000000001</c:v>
                </c:pt>
                <c:pt idx="46">
                  <c:v>0.118004</c:v>
                </c:pt>
                <c:pt idx="47">
                  <c:v>0.116867</c:v>
                </c:pt>
                <c:pt idx="48">
                  <c:v>0.115712</c:v>
                </c:pt>
                <c:pt idx="49">
                  <c:v>0.114539</c:v>
                </c:pt>
                <c:pt idx="50">
                  <c:v>0.113348</c:v>
                </c:pt>
                <c:pt idx="51">
                  <c:v>0.112139</c:v>
                </c:pt>
                <c:pt idx="52">
                  <c:v>0.110912</c:v>
                </c:pt>
                <c:pt idx="53">
                  <c:v>0.109667</c:v>
                </c:pt>
                <c:pt idx="54">
                  <c:v>0.108404</c:v>
                </c:pt>
                <c:pt idx="55">
                  <c:v>0.107123</c:v>
                </c:pt>
                <c:pt idx="56">
                  <c:v>0.105824</c:v>
                </c:pt>
                <c:pt idx="57">
                  <c:v>0.104507</c:v>
                </c:pt>
                <c:pt idx="58">
                  <c:v>0.103172</c:v>
                </c:pt>
                <c:pt idx="59">
                  <c:v>0.10181900000000001</c:v>
                </c:pt>
                <c:pt idx="60">
                  <c:v>0.100448</c:v>
                </c:pt>
                <c:pt idx="61">
                  <c:v>9.9058999999999994E-2</c:v>
                </c:pt>
                <c:pt idx="62">
                  <c:v>9.7652000000000003E-2</c:v>
                </c:pt>
                <c:pt idx="63">
                  <c:v>9.6226999999999993E-2</c:v>
                </c:pt>
                <c:pt idx="64">
                  <c:v>9.4783999999999993E-2</c:v>
                </c:pt>
                <c:pt idx="65">
                  <c:v>9.3323000000000003E-2</c:v>
                </c:pt>
                <c:pt idx="66">
                  <c:v>9.1843999999999995E-2</c:v>
                </c:pt>
                <c:pt idx="67">
                  <c:v>9.0346999999999997E-2</c:v>
                </c:pt>
                <c:pt idx="68">
                  <c:v>8.8831999999999994E-2</c:v>
                </c:pt>
                <c:pt idx="69">
                  <c:v>8.7299100000000004E-2</c:v>
                </c:pt>
                <c:pt idx="70">
                  <c:v>8.5748099999999994E-2</c:v>
                </c:pt>
                <c:pt idx="71">
                  <c:v>8.4179100000000007E-2</c:v>
                </c:pt>
                <c:pt idx="72">
                  <c:v>8.2592100000000002E-2</c:v>
                </c:pt>
                <c:pt idx="73">
                  <c:v>8.0987100000000006E-2</c:v>
                </c:pt>
                <c:pt idx="74">
                  <c:v>7.9364100000000007E-2</c:v>
                </c:pt>
                <c:pt idx="75">
                  <c:v>7.7723100000000003E-2</c:v>
                </c:pt>
                <c:pt idx="76">
                  <c:v>7.6064099999999996E-2</c:v>
                </c:pt>
                <c:pt idx="77">
                  <c:v>7.4387099999999998E-2</c:v>
                </c:pt>
                <c:pt idx="78">
                  <c:v>7.2692099999999996E-2</c:v>
                </c:pt>
                <c:pt idx="79">
                  <c:v>7.0979100000000003E-2</c:v>
                </c:pt>
                <c:pt idx="80">
                  <c:v>6.9248100000000007E-2</c:v>
                </c:pt>
                <c:pt idx="81">
                  <c:v>6.7499199999999995E-2</c:v>
                </c:pt>
                <c:pt idx="82">
                  <c:v>6.5732200000000005E-2</c:v>
                </c:pt>
                <c:pt idx="83">
                  <c:v>6.3947199999999996E-2</c:v>
                </c:pt>
                <c:pt idx="84">
                  <c:v>6.2144199999999997E-2</c:v>
                </c:pt>
                <c:pt idx="85">
                  <c:v>6.03232E-2</c:v>
                </c:pt>
                <c:pt idx="86">
                  <c:v>5.84842E-2</c:v>
                </c:pt>
                <c:pt idx="87">
                  <c:v>5.6627200000000003E-2</c:v>
                </c:pt>
                <c:pt idx="88">
                  <c:v>5.4752200000000001E-2</c:v>
                </c:pt>
                <c:pt idx="89">
                  <c:v>5.2859200000000002E-2</c:v>
                </c:pt>
                <c:pt idx="90">
                  <c:v>5.0948199999999999E-2</c:v>
                </c:pt>
                <c:pt idx="91">
                  <c:v>4.9019199999999999E-2</c:v>
                </c:pt>
                <c:pt idx="92">
                  <c:v>4.7072200000000002E-2</c:v>
                </c:pt>
                <c:pt idx="93">
                  <c:v>4.5107300000000003E-2</c:v>
                </c:pt>
                <c:pt idx="94">
                  <c:v>4.3124299999999997E-2</c:v>
                </c:pt>
                <c:pt idx="95">
                  <c:v>4.1123300000000002E-2</c:v>
                </c:pt>
                <c:pt idx="96">
                  <c:v>3.9104300000000002E-2</c:v>
                </c:pt>
                <c:pt idx="97">
                  <c:v>3.7067299999999997E-2</c:v>
                </c:pt>
                <c:pt idx="98">
                  <c:v>3.5012300000000003E-2</c:v>
                </c:pt>
                <c:pt idx="99">
                  <c:v>3.2939299999999998E-2</c:v>
                </c:pt>
                <c:pt idx="100">
                  <c:v>3.0848299999999999E-2</c:v>
                </c:pt>
                <c:pt idx="101">
                  <c:v>2.8739299999999999E-2</c:v>
                </c:pt>
                <c:pt idx="102">
                  <c:v>2.6612299999999998E-2</c:v>
                </c:pt>
                <c:pt idx="103">
                  <c:v>2.4467300000000001E-2</c:v>
                </c:pt>
                <c:pt idx="104">
                  <c:v>2.2304299999999999E-2</c:v>
                </c:pt>
                <c:pt idx="105">
                  <c:v>2.01234E-2</c:v>
                </c:pt>
                <c:pt idx="106">
                  <c:v>1.79244E-2</c:v>
                </c:pt>
                <c:pt idx="107">
                  <c:v>1.57074E-2</c:v>
                </c:pt>
                <c:pt idx="108">
                  <c:v>1.3472400000000001E-2</c:v>
                </c:pt>
                <c:pt idx="109">
                  <c:v>1.1219399999999999E-2</c:v>
                </c:pt>
                <c:pt idx="110">
                  <c:v>8.9483900000000005E-3</c:v>
                </c:pt>
                <c:pt idx="111">
                  <c:v>6.6593900000000003E-3</c:v>
                </c:pt>
                <c:pt idx="112">
                  <c:v>4.3523700000000004E-3</c:v>
                </c:pt>
                <c:pt idx="113">
                  <c:v>2.0271099999999999E-3</c:v>
                </c:pt>
                <c:pt idx="117">
                  <c:v>2.65483E-2</c:v>
                </c:pt>
                <c:pt idx="118">
                  <c:v>2.84423E-2</c:v>
                </c:pt>
                <c:pt idx="119">
                  <c:v>3.0324299999999998E-2</c:v>
                </c:pt>
                <c:pt idx="120">
                  <c:v>3.2194300000000002E-2</c:v>
                </c:pt>
                <c:pt idx="121">
                  <c:v>3.4052300000000001E-2</c:v>
                </c:pt>
                <c:pt idx="122">
                  <c:v>3.5898300000000001E-2</c:v>
                </c:pt>
                <c:pt idx="123">
                  <c:v>3.7732300000000003E-2</c:v>
                </c:pt>
                <c:pt idx="124">
                  <c:v>3.9554300000000001E-2</c:v>
                </c:pt>
                <c:pt idx="125">
                  <c:v>4.13643E-2</c:v>
                </c:pt>
                <c:pt idx="126">
                  <c:v>4.3162300000000001E-2</c:v>
                </c:pt>
                <c:pt idx="127">
                  <c:v>4.4948299999999997E-2</c:v>
                </c:pt>
                <c:pt idx="128">
                  <c:v>4.6722199999999998E-2</c:v>
                </c:pt>
                <c:pt idx="129">
                  <c:v>4.8484199999999998E-2</c:v>
                </c:pt>
                <c:pt idx="130">
                  <c:v>5.02342E-2</c:v>
                </c:pt>
                <c:pt idx="131">
                  <c:v>5.1972200000000003E-2</c:v>
                </c:pt>
                <c:pt idx="132">
                  <c:v>5.3698200000000001E-2</c:v>
                </c:pt>
                <c:pt idx="133">
                  <c:v>5.5412200000000002E-2</c:v>
                </c:pt>
                <c:pt idx="134">
                  <c:v>5.7114199999999997E-2</c:v>
                </c:pt>
                <c:pt idx="135">
                  <c:v>5.8804200000000001E-2</c:v>
                </c:pt>
                <c:pt idx="136">
                  <c:v>6.04822E-2</c:v>
                </c:pt>
                <c:pt idx="137">
                  <c:v>6.2148200000000001E-2</c:v>
                </c:pt>
                <c:pt idx="138">
                  <c:v>6.3802200000000003E-2</c:v>
                </c:pt>
                <c:pt idx="139">
                  <c:v>6.5444199999999994E-2</c:v>
                </c:pt>
                <c:pt idx="140">
                  <c:v>6.70742E-2</c:v>
                </c:pt>
                <c:pt idx="141">
                  <c:v>6.8692100000000006E-2</c:v>
                </c:pt>
                <c:pt idx="142">
                  <c:v>7.0298100000000002E-2</c:v>
                </c:pt>
                <c:pt idx="143">
                  <c:v>7.18921E-2</c:v>
                </c:pt>
                <c:pt idx="144">
                  <c:v>7.3474100000000001E-2</c:v>
                </c:pt>
                <c:pt idx="145">
                  <c:v>7.5044100000000002E-2</c:v>
                </c:pt>
                <c:pt idx="146">
                  <c:v>7.6602100000000006E-2</c:v>
                </c:pt>
                <c:pt idx="147">
                  <c:v>7.8148099999999998E-2</c:v>
                </c:pt>
                <c:pt idx="148">
                  <c:v>7.9682100000000006E-2</c:v>
                </c:pt>
                <c:pt idx="149">
                  <c:v>8.1204100000000001E-2</c:v>
                </c:pt>
                <c:pt idx="150">
                  <c:v>8.2714099999999999E-2</c:v>
                </c:pt>
                <c:pt idx="151">
                  <c:v>8.4212099999999998E-2</c:v>
                </c:pt>
                <c:pt idx="152">
                  <c:v>8.5698099999999999E-2</c:v>
                </c:pt>
                <c:pt idx="153">
                  <c:v>8.7172100000000002E-2</c:v>
                </c:pt>
                <c:pt idx="154">
                  <c:v>8.8634000000000004E-2</c:v>
                </c:pt>
                <c:pt idx="155">
                  <c:v>9.0083999999999997E-2</c:v>
                </c:pt>
                <c:pt idx="156">
                  <c:v>9.1522000000000006E-2</c:v>
                </c:pt>
                <c:pt idx="157">
                  <c:v>9.2948000000000003E-2</c:v>
                </c:pt>
                <c:pt idx="158">
                  <c:v>9.4362000000000001E-2</c:v>
                </c:pt>
                <c:pt idx="159">
                  <c:v>9.5764000000000002E-2</c:v>
                </c:pt>
                <c:pt idx="160">
                  <c:v>9.7154000000000004E-2</c:v>
                </c:pt>
                <c:pt idx="161">
                  <c:v>9.8531999999999995E-2</c:v>
                </c:pt>
                <c:pt idx="162">
                  <c:v>9.9898000000000001E-2</c:v>
                </c:pt>
                <c:pt idx="163">
                  <c:v>0.10125199999999999</c:v>
                </c:pt>
                <c:pt idx="164">
                  <c:v>0.102594</c:v>
                </c:pt>
                <c:pt idx="165">
                  <c:v>0.103924</c:v>
                </c:pt>
                <c:pt idx="166">
                  <c:v>0.105242</c:v>
                </c:pt>
                <c:pt idx="167">
                  <c:v>0.106548</c:v>
                </c:pt>
                <c:pt idx="168">
                  <c:v>0.10784199999999999</c:v>
                </c:pt>
                <c:pt idx="169">
                  <c:v>0.109124</c:v>
                </c:pt>
                <c:pt idx="170">
                  <c:v>0.11039400000000001</c:v>
                </c:pt>
                <c:pt idx="171">
                  <c:v>0.111652</c:v>
                </c:pt>
                <c:pt idx="172">
                  <c:v>0.112898</c:v>
                </c:pt>
                <c:pt idx="173">
                  <c:v>0.114132</c:v>
                </c:pt>
                <c:pt idx="174">
                  <c:v>0.115354</c:v>
                </c:pt>
                <c:pt idx="175">
                  <c:v>0.116564</c:v>
                </c:pt>
                <c:pt idx="176">
                  <c:v>0.11776200000000001</c:v>
                </c:pt>
                <c:pt idx="177">
                  <c:v>0.118948</c:v>
                </c:pt>
                <c:pt idx="178">
                  <c:v>0.12012200000000001</c:v>
                </c:pt>
                <c:pt idx="179">
                  <c:v>0.121284</c:v>
                </c:pt>
                <c:pt idx="180">
                  <c:v>0.122434</c:v>
                </c:pt>
                <c:pt idx="181">
                  <c:v>0.123572</c:v>
                </c:pt>
                <c:pt idx="182">
                  <c:v>0.124698</c:v>
                </c:pt>
                <c:pt idx="183">
                  <c:v>0.12581200000000001</c:v>
                </c:pt>
                <c:pt idx="184">
                  <c:v>0.126914</c:v>
                </c:pt>
                <c:pt idx="185">
                  <c:v>0.12800400000000001</c:v>
                </c:pt>
                <c:pt idx="186">
                  <c:v>0.129082</c:v>
                </c:pt>
                <c:pt idx="187">
                  <c:v>0.13014800000000001</c:v>
                </c:pt>
                <c:pt idx="188">
                  <c:v>0.13120200000000001</c:v>
                </c:pt>
                <c:pt idx="189">
                  <c:v>0.132244</c:v>
                </c:pt>
                <c:pt idx="190">
                  <c:v>0.133274</c:v>
                </c:pt>
                <c:pt idx="191">
                  <c:v>0.13429199999999999</c:v>
                </c:pt>
                <c:pt idx="192">
                  <c:v>0.135298</c:v>
                </c:pt>
                <c:pt idx="193">
                  <c:v>0.136292</c:v>
                </c:pt>
                <c:pt idx="194">
                  <c:v>0.13727400000000001</c:v>
                </c:pt>
                <c:pt idx="195">
                  <c:v>0.13824400000000001</c:v>
                </c:pt>
                <c:pt idx="196">
                  <c:v>0.13920199999999999</c:v>
                </c:pt>
                <c:pt idx="197">
                  <c:v>0.14014799999999999</c:v>
                </c:pt>
                <c:pt idx="198">
                  <c:v>0.14108200000000001</c:v>
                </c:pt>
                <c:pt idx="199">
                  <c:v>0.14200399999999999</c:v>
                </c:pt>
                <c:pt idx="200">
                  <c:v>0.14291400000000001</c:v>
                </c:pt>
                <c:pt idx="201">
                  <c:v>0.143812</c:v>
                </c:pt>
                <c:pt idx="202">
                  <c:v>0.14469799999999999</c:v>
                </c:pt>
                <c:pt idx="203">
                  <c:v>0.14557200000000001</c:v>
                </c:pt>
                <c:pt idx="204">
                  <c:v>0.14643400000000001</c:v>
                </c:pt>
                <c:pt idx="205">
                  <c:v>0.147284</c:v>
                </c:pt>
                <c:pt idx="206">
                  <c:v>0.148122</c:v>
                </c:pt>
                <c:pt idx="207">
                  <c:v>0.148948</c:v>
                </c:pt>
                <c:pt idx="208">
                  <c:v>0.14976200000000001</c:v>
                </c:pt>
                <c:pt idx="209">
                  <c:v>0.150564</c:v>
                </c:pt>
                <c:pt idx="210">
                  <c:v>0.15135399999999999</c:v>
                </c:pt>
                <c:pt idx="211">
                  <c:v>0.15213199999999999</c:v>
                </c:pt>
                <c:pt idx="212">
                  <c:v>0.15289800000000001</c:v>
                </c:pt>
                <c:pt idx="213">
                  <c:v>0.15365200000000001</c:v>
                </c:pt>
                <c:pt idx="214">
                  <c:v>0.154394</c:v>
                </c:pt>
                <c:pt idx="215">
                  <c:v>0.15512400000000001</c:v>
                </c:pt>
                <c:pt idx="216">
                  <c:v>0.15584200000000001</c:v>
                </c:pt>
                <c:pt idx="217">
                  <c:v>0.15654799999999999</c:v>
                </c:pt>
                <c:pt idx="218">
                  <c:v>0.15724199999999999</c:v>
                </c:pt>
                <c:pt idx="219">
                  <c:v>0.15792400000000001</c:v>
                </c:pt>
                <c:pt idx="220">
                  <c:v>0.15859400000000001</c:v>
                </c:pt>
                <c:pt idx="221">
                  <c:v>0.159252</c:v>
                </c:pt>
                <c:pt idx="222">
                  <c:v>0.15989800000000001</c:v>
                </c:pt>
                <c:pt idx="223">
                  <c:v>0.16053200000000001</c:v>
                </c:pt>
                <c:pt idx="224">
                  <c:v>0.16115399999999999</c:v>
                </c:pt>
                <c:pt idx="225">
                  <c:v>0.16176399999999999</c:v>
                </c:pt>
                <c:pt idx="226">
                  <c:v>0.16236200000000001</c:v>
                </c:pt>
                <c:pt idx="227">
                  <c:v>0.16294800000000001</c:v>
                </c:pt>
                <c:pt idx="228">
                  <c:v>0.163522</c:v>
                </c:pt>
                <c:pt idx="229">
                  <c:v>0.16408400000000001</c:v>
                </c:pt>
                <c:pt idx="230">
                  <c:v>0.164634</c:v>
                </c:pt>
                <c:pt idx="231">
                  <c:v>0.16517200000000001</c:v>
                </c:pt>
                <c:pt idx="232">
                  <c:v>0.16569800000000001</c:v>
                </c:pt>
                <c:pt idx="233">
                  <c:v>0.166212</c:v>
                </c:pt>
                <c:pt idx="234">
                  <c:v>0.166714</c:v>
                </c:pt>
                <c:pt idx="235">
                  <c:v>0.16720399999999999</c:v>
                </c:pt>
                <c:pt idx="236">
                  <c:v>0.167682</c:v>
                </c:pt>
                <c:pt idx="237">
                  <c:v>0.16814799999999999</c:v>
                </c:pt>
                <c:pt idx="238">
                  <c:v>0.168602</c:v>
                </c:pt>
                <c:pt idx="239">
                  <c:v>0.169044</c:v>
                </c:pt>
                <c:pt idx="240">
                  <c:v>0.16947400000000001</c:v>
                </c:pt>
                <c:pt idx="241">
                  <c:v>0.16989099999999999</c:v>
                </c:pt>
                <c:pt idx="242">
                  <c:v>0.170297</c:v>
                </c:pt>
                <c:pt idx="243">
                  <c:v>0.17069100000000001</c:v>
                </c:pt>
                <c:pt idx="244">
                  <c:v>0.171073</c:v>
                </c:pt>
                <c:pt idx="245">
                  <c:v>0.17144300000000001</c:v>
                </c:pt>
                <c:pt idx="246">
                  <c:v>0.17180100000000001</c:v>
                </c:pt>
                <c:pt idx="247">
                  <c:v>0.17214699999999999</c:v>
                </c:pt>
                <c:pt idx="248">
                  <c:v>0.172481</c:v>
                </c:pt>
                <c:pt idx="249">
                  <c:v>0.17280300000000001</c:v>
                </c:pt>
                <c:pt idx="250">
                  <c:v>0.17311299999999999</c:v>
                </c:pt>
                <c:pt idx="251">
                  <c:v>0.17341100000000001</c:v>
                </c:pt>
                <c:pt idx="252">
                  <c:v>0.17369699999999999</c:v>
                </c:pt>
                <c:pt idx="253">
                  <c:v>0.17397099999999999</c:v>
                </c:pt>
                <c:pt idx="254">
                  <c:v>0.174233</c:v>
                </c:pt>
                <c:pt idx="255">
                  <c:v>0.174483</c:v>
                </c:pt>
                <c:pt idx="256">
                  <c:v>0.17472099999999999</c:v>
                </c:pt>
                <c:pt idx="257">
                  <c:v>0.17494699999999999</c:v>
                </c:pt>
                <c:pt idx="258">
                  <c:v>0.17516100000000001</c:v>
                </c:pt>
                <c:pt idx="259">
                  <c:v>0.17536299999999999</c:v>
                </c:pt>
                <c:pt idx="260">
                  <c:v>0.17555299999999999</c:v>
                </c:pt>
                <c:pt idx="261">
                  <c:v>0.175731</c:v>
                </c:pt>
                <c:pt idx="262">
                  <c:v>0.175897</c:v>
                </c:pt>
                <c:pt idx="263">
                  <c:v>0.17605100000000001</c:v>
                </c:pt>
                <c:pt idx="264">
                  <c:v>0.17619299999999999</c:v>
                </c:pt>
                <c:pt idx="265">
                  <c:v>0.17632300000000001</c:v>
                </c:pt>
                <c:pt idx="266">
                  <c:v>0.17644099999999999</c:v>
                </c:pt>
                <c:pt idx="268">
                  <c:v>0.13967299999999999</c:v>
                </c:pt>
                <c:pt idx="269">
                  <c:v>0.13952800000000001</c:v>
                </c:pt>
                <c:pt idx="270">
                  <c:v>0.13939299999999999</c:v>
                </c:pt>
                <c:pt idx="271">
                  <c:v>0.139268</c:v>
                </c:pt>
                <c:pt idx="272">
                  <c:v>0.139153</c:v>
                </c:pt>
                <c:pt idx="273">
                  <c:v>0.139048</c:v>
                </c:pt>
                <c:pt idx="274">
                  <c:v>0.13895299999999999</c:v>
                </c:pt>
                <c:pt idx="275">
                  <c:v>0.13886799999999999</c:v>
                </c:pt>
                <c:pt idx="276">
                  <c:v>0.138793</c:v>
                </c:pt>
                <c:pt idx="277">
                  <c:v>0.13872799999999999</c:v>
                </c:pt>
                <c:pt idx="278">
                  <c:v>0.13867299999999999</c:v>
                </c:pt>
                <c:pt idx="279">
                  <c:v>0.138628</c:v>
                </c:pt>
                <c:pt idx="280">
                  <c:v>0.13859299999999999</c:v>
                </c:pt>
                <c:pt idx="281">
                  <c:v>0.138568</c:v>
                </c:pt>
                <c:pt idx="282">
                  <c:v>0.13855300000000001</c:v>
                </c:pt>
                <c:pt idx="283">
                  <c:v>0.138548</c:v>
                </c:pt>
                <c:pt idx="284">
                  <c:v>0.13855300000000001</c:v>
                </c:pt>
                <c:pt idx="285">
                  <c:v>0.138568</c:v>
                </c:pt>
                <c:pt idx="286">
                  <c:v>0.13859299999999999</c:v>
                </c:pt>
                <c:pt idx="287">
                  <c:v>0.138628</c:v>
                </c:pt>
                <c:pt idx="288">
                  <c:v>0.13867299999999999</c:v>
                </c:pt>
                <c:pt idx="289">
                  <c:v>0.13872799999999999</c:v>
                </c:pt>
                <c:pt idx="290">
                  <c:v>0.138793</c:v>
                </c:pt>
                <c:pt idx="291">
                  <c:v>0.13886799999999999</c:v>
                </c:pt>
                <c:pt idx="292">
                  <c:v>0.13895299999999999</c:v>
                </c:pt>
                <c:pt idx="293">
                  <c:v>0.139048</c:v>
                </c:pt>
                <c:pt idx="294">
                  <c:v>0.139153</c:v>
                </c:pt>
                <c:pt idx="295">
                  <c:v>0.139268</c:v>
                </c:pt>
                <c:pt idx="296">
                  <c:v>0.13939299999999999</c:v>
                </c:pt>
                <c:pt idx="297">
                  <c:v>0.13952800000000001</c:v>
                </c:pt>
                <c:pt idx="298">
                  <c:v>0.13967299999999999</c:v>
                </c:pt>
                <c:pt idx="299">
                  <c:v>0.13982800000000001</c:v>
                </c:pt>
                <c:pt idx="300">
                  <c:v>0.13999300000000001</c:v>
                </c:pt>
                <c:pt idx="301">
                  <c:v>0.14016799999999999</c:v>
                </c:pt>
                <c:pt idx="302">
                  <c:v>0.14035300000000001</c:v>
                </c:pt>
                <c:pt idx="303">
                  <c:v>0.14054800000000001</c:v>
                </c:pt>
                <c:pt idx="304">
                  <c:v>0.14075299999999999</c:v>
                </c:pt>
                <c:pt idx="305">
                  <c:v>0.14096800000000001</c:v>
                </c:pt>
                <c:pt idx="306">
                  <c:v>0.14119300000000001</c:v>
                </c:pt>
                <c:pt idx="307">
                  <c:v>0.141428</c:v>
                </c:pt>
                <c:pt idx="308">
                  <c:v>0.14167299999999999</c:v>
                </c:pt>
                <c:pt idx="309">
                  <c:v>0.141928</c:v>
                </c:pt>
                <c:pt idx="310">
                  <c:v>0.14219300000000001</c:v>
                </c:pt>
                <c:pt idx="311">
                  <c:v>0.14246800000000001</c:v>
                </c:pt>
                <c:pt idx="312">
                  <c:v>0.14275299999999999</c:v>
                </c:pt>
                <c:pt idx="313">
                  <c:v>0.14304800000000001</c:v>
                </c:pt>
                <c:pt idx="314">
                  <c:v>0.14335300000000001</c:v>
                </c:pt>
                <c:pt idx="315">
                  <c:v>0.14366799999999999</c:v>
                </c:pt>
                <c:pt idx="316">
                  <c:v>0.14399300000000001</c:v>
                </c:pt>
                <c:pt idx="317">
                  <c:v>0.14432800000000001</c:v>
                </c:pt>
                <c:pt idx="318">
                  <c:v>0.144673</c:v>
                </c:pt>
                <c:pt idx="319">
                  <c:v>0.14502799999999999</c:v>
                </c:pt>
                <c:pt idx="320">
                  <c:v>0.14539299999999999</c:v>
                </c:pt>
                <c:pt idx="321">
                  <c:v>0.14576800000000001</c:v>
                </c:pt>
                <c:pt idx="322">
                  <c:v>0.14615300000000001</c:v>
                </c:pt>
                <c:pt idx="323">
                  <c:v>0.14654800000000001</c:v>
                </c:pt>
                <c:pt idx="324">
                  <c:v>0.146953</c:v>
                </c:pt>
                <c:pt idx="325">
                  <c:v>0.147368</c:v>
                </c:pt>
                <c:pt idx="326">
                  <c:v>0.14779300000000001</c:v>
                </c:pt>
                <c:pt idx="327">
                  <c:v>0.148228</c:v>
                </c:pt>
                <c:pt idx="328">
                  <c:v>0.148673</c:v>
                </c:pt>
                <c:pt idx="329">
                  <c:v>0.14912800000000001</c:v>
                </c:pt>
                <c:pt idx="330">
                  <c:v>0.149593</c:v>
                </c:pt>
                <c:pt idx="331">
                  <c:v>0.15006800000000001</c:v>
                </c:pt>
                <c:pt idx="332">
                  <c:v>0.15055299999999999</c:v>
                </c:pt>
                <c:pt idx="333">
                  <c:v>0.15104799999999999</c:v>
                </c:pt>
                <c:pt idx="334">
                  <c:v>0.15155299999999999</c:v>
                </c:pt>
                <c:pt idx="335">
                  <c:v>0.15206800000000001</c:v>
                </c:pt>
                <c:pt idx="336">
                  <c:v>0.15259300000000001</c:v>
                </c:pt>
                <c:pt idx="337">
                  <c:v>0.15312799999999999</c:v>
                </c:pt>
                <c:pt idx="338">
                  <c:v>0.153673</c:v>
                </c:pt>
                <c:pt idx="339">
                  <c:v>0.154228</c:v>
                </c:pt>
                <c:pt idx="340">
                  <c:v>0.15479299999999999</c:v>
                </c:pt>
                <c:pt idx="341">
                  <c:v>0.15536800000000001</c:v>
                </c:pt>
                <c:pt idx="342">
                  <c:v>0.15595300000000001</c:v>
                </c:pt>
                <c:pt idx="343">
                  <c:v>0.15654799999999999</c:v>
                </c:pt>
                <c:pt idx="344">
                  <c:v>0.15715299999999999</c:v>
                </c:pt>
                <c:pt idx="345">
                  <c:v>0.15776799999999999</c:v>
                </c:pt>
                <c:pt idx="346">
                  <c:v>0.15839300000000001</c:v>
                </c:pt>
                <c:pt idx="347">
                  <c:v>0.159028</c:v>
                </c:pt>
                <c:pt idx="348">
                  <c:v>0.15967300000000001</c:v>
                </c:pt>
                <c:pt idx="349">
                  <c:v>0.160328</c:v>
                </c:pt>
                <c:pt idx="350">
                  <c:v>0.160993</c:v>
                </c:pt>
                <c:pt idx="351">
                  <c:v>0.16166800000000001</c:v>
                </c:pt>
              </c:numCache>
            </c:numRef>
          </c:xVal>
          <c:yVal>
            <c:numRef>
              <c:f>'Comparision graph'!$E$3:$E$354</c:f>
              <c:numCache>
                <c:formatCode>General</c:formatCode>
                <c:ptCount val="352"/>
                <c:pt idx="0">
                  <c:v>350</c:v>
                </c:pt>
                <c:pt idx="1">
                  <c:v>351</c:v>
                </c:pt>
                <c:pt idx="2">
                  <c:v>352</c:v>
                </c:pt>
                <c:pt idx="3">
                  <c:v>353</c:v>
                </c:pt>
                <c:pt idx="4">
                  <c:v>354</c:v>
                </c:pt>
                <c:pt idx="5">
                  <c:v>355</c:v>
                </c:pt>
                <c:pt idx="6">
                  <c:v>356</c:v>
                </c:pt>
                <c:pt idx="7">
                  <c:v>357</c:v>
                </c:pt>
                <c:pt idx="8">
                  <c:v>358</c:v>
                </c:pt>
                <c:pt idx="9">
                  <c:v>359</c:v>
                </c:pt>
                <c:pt idx="10">
                  <c:v>360</c:v>
                </c:pt>
                <c:pt idx="11">
                  <c:v>361</c:v>
                </c:pt>
                <c:pt idx="12">
                  <c:v>362</c:v>
                </c:pt>
                <c:pt idx="13">
                  <c:v>363</c:v>
                </c:pt>
                <c:pt idx="14">
                  <c:v>364</c:v>
                </c:pt>
                <c:pt idx="15">
                  <c:v>365</c:v>
                </c:pt>
                <c:pt idx="16">
                  <c:v>366</c:v>
                </c:pt>
                <c:pt idx="17">
                  <c:v>367</c:v>
                </c:pt>
                <c:pt idx="18">
                  <c:v>368</c:v>
                </c:pt>
                <c:pt idx="19">
                  <c:v>369</c:v>
                </c:pt>
                <c:pt idx="20">
                  <c:v>370</c:v>
                </c:pt>
                <c:pt idx="21">
                  <c:v>371</c:v>
                </c:pt>
                <c:pt idx="22">
                  <c:v>372</c:v>
                </c:pt>
                <c:pt idx="23">
                  <c:v>373</c:v>
                </c:pt>
                <c:pt idx="24">
                  <c:v>374</c:v>
                </c:pt>
                <c:pt idx="25">
                  <c:v>375</c:v>
                </c:pt>
                <c:pt idx="26">
                  <c:v>376</c:v>
                </c:pt>
                <c:pt idx="27">
                  <c:v>377</c:v>
                </c:pt>
                <c:pt idx="28">
                  <c:v>378</c:v>
                </c:pt>
                <c:pt idx="29">
                  <c:v>379</c:v>
                </c:pt>
                <c:pt idx="30">
                  <c:v>380</c:v>
                </c:pt>
                <c:pt idx="31">
                  <c:v>381</c:v>
                </c:pt>
                <c:pt idx="32">
                  <c:v>382</c:v>
                </c:pt>
                <c:pt idx="33">
                  <c:v>383</c:v>
                </c:pt>
                <c:pt idx="34">
                  <c:v>384</c:v>
                </c:pt>
                <c:pt idx="35">
                  <c:v>385</c:v>
                </c:pt>
                <c:pt idx="36">
                  <c:v>386</c:v>
                </c:pt>
                <c:pt idx="37">
                  <c:v>387</c:v>
                </c:pt>
                <c:pt idx="38">
                  <c:v>388</c:v>
                </c:pt>
                <c:pt idx="39">
                  <c:v>389</c:v>
                </c:pt>
                <c:pt idx="40">
                  <c:v>390</c:v>
                </c:pt>
                <c:pt idx="41">
                  <c:v>391</c:v>
                </c:pt>
                <c:pt idx="42">
                  <c:v>392</c:v>
                </c:pt>
                <c:pt idx="43">
                  <c:v>393</c:v>
                </c:pt>
                <c:pt idx="44">
                  <c:v>394</c:v>
                </c:pt>
                <c:pt idx="45">
                  <c:v>395</c:v>
                </c:pt>
                <c:pt idx="46">
                  <c:v>396</c:v>
                </c:pt>
                <c:pt idx="47">
                  <c:v>397</c:v>
                </c:pt>
                <c:pt idx="48">
                  <c:v>398</c:v>
                </c:pt>
                <c:pt idx="49">
                  <c:v>399</c:v>
                </c:pt>
                <c:pt idx="50">
                  <c:v>400</c:v>
                </c:pt>
                <c:pt idx="51">
                  <c:v>401</c:v>
                </c:pt>
                <c:pt idx="52">
                  <c:v>402</c:v>
                </c:pt>
                <c:pt idx="53">
                  <c:v>403</c:v>
                </c:pt>
                <c:pt idx="54">
                  <c:v>404</c:v>
                </c:pt>
                <c:pt idx="55">
                  <c:v>405</c:v>
                </c:pt>
                <c:pt idx="56">
                  <c:v>406</c:v>
                </c:pt>
                <c:pt idx="57">
                  <c:v>407</c:v>
                </c:pt>
                <c:pt idx="58">
                  <c:v>408</c:v>
                </c:pt>
                <c:pt idx="59">
                  <c:v>409</c:v>
                </c:pt>
                <c:pt idx="60">
                  <c:v>410</c:v>
                </c:pt>
                <c:pt idx="61">
                  <c:v>411</c:v>
                </c:pt>
                <c:pt idx="62">
                  <c:v>412</c:v>
                </c:pt>
                <c:pt idx="63">
                  <c:v>413</c:v>
                </c:pt>
                <c:pt idx="64">
                  <c:v>414</c:v>
                </c:pt>
                <c:pt idx="65">
                  <c:v>415</c:v>
                </c:pt>
                <c:pt idx="66">
                  <c:v>416</c:v>
                </c:pt>
                <c:pt idx="67">
                  <c:v>417</c:v>
                </c:pt>
                <c:pt idx="68">
                  <c:v>418</c:v>
                </c:pt>
                <c:pt idx="69">
                  <c:v>419</c:v>
                </c:pt>
                <c:pt idx="70">
                  <c:v>420</c:v>
                </c:pt>
                <c:pt idx="71">
                  <c:v>421</c:v>
                </c:pt>
                <c:pt idx="72">
                  <c:v>422</c:v>
                </c:pt>
                <c:pt idx="73">
                  <c:v>423</c:v>
                </c:pt>
                <c:pt idx="74">
                  <c:v>424</c:v>
                </c:pt>
                <c:pt idx="75">
                  <c:v>425</c:v>
                </c:pt>
                <c:pt idx="76">
                  <c:v>426</c:v>
                </c:pt>
                <c:pt idx="77">
                  <c:v>427</c:v>
                </c:pt>
                <c:pt idx="78">
                  <c:v>428</c:v>
                </c:pt>
                <c:pt idx="79">
                  <c:v>429</c:v>
                </c:pt>
                <c:pt idx="80">
                  <c:v>430</c:v>
                </c:pt>
                <c:pt idx="81">
                  <c:v>431</c:v>
                </c:pt>
                <c:pt idx="82">
                  <c:v>432</c:v>
                </c:pt>
                <c:pt idx="83">
                  <c:v>433</c:v>
                </c:pt>
                <c:pt idx="84">
                  <c:v>434</c:v>
                </c:pt>
                <c:pt idx="85">
                  <c:v>435</c:v>
                </c:pt>
                <c:pt idx="86">
                  <c:v>436</c:v>
                </c:pt>
                <c:pt idx="87">
                  <c:v>437</c:v>
                </c:pt>
                <c:pt idx="88">
                  <c:v>438</c:v>
                </c:pt>
                <c:pt idx="89">
                  <c:v>439</c:v>
                </c:pt>
                <c:pt idx="90">
                  <c:v>440</c:v>
                </c:pt>
                <c:pt idx="91">
                  <c:v>441</c:v>
                </c:pt>
                <c:pt idx="92">
                  <c:v>442</c:v>
                </c:pt>
                <c:pt idx="93">
                  <c:v>443</c:v>
                </c:pt>
                <c:pt idx="94">
                  <c:v>444</c:v>
                </c:pt>
                <c:pt idx="95">
                  <c:v>445</c:v>
                </c:pt>
                <c:pt idx="96">
                  <c:v>446</c:v>
                </c:pt>
                <c:pt idx="97">
                  <c:v>447</c:v>
                </c:pt>
                <c:pt idx="98">
                  <c:v>448</c:v>
                </c:pt>
                <c:pt idx="99">
                  <c:v>449</c:v>
                </c:pt>
                <c:pt idx="100">
                  <c:v>450</c:v>
                </c:pt>
                <c:pt idx="101">
                  <c:v>451</c:v>
                </c:pt>
                <c:pt idx="102">
                  <c:v>452</c:v>
                </c:pt>
                <c:pt idx="103">
                  <c:v>453</c:v>
                </c:pt>
                <c:pt idx="104">
                  <c:v>454</c:v>
                </c:pt>
                <c:pt idx="105">
                  <c:v>455</c:v>
                </c:pt>
                <c:pt idx="106">
                  <c:v>456</c:v>
                </c:pt>
                <c:pt idx="107">
                  <c:v>457</c:v>
                </c:pt>
                <c:pt idx="108">
                  <c:v>458</c:v>
                </c:pt>
                <c:pt idx="109">
                  <c:v>459</c:v>
                </c:pt>
                <c:pt idx="110">
                  <c:v>460</c:v>
                </c:pt>
                <c:pt idx="111">
                  <c:v>461</c:v>
                </c:pt>
                <c:pt idx="112">
                  <c:v>462</c:v>
                </c:pt>
                <c:pt idx="113">
                  <c:v>463</c:v>
                </c:pt>
                <c:pt idx="117">
                  <c:v>250</c:v>
                </c:pt>
                <c:pt idx="118">
                  <c:v>251</c:v>
                </c:pt>
                <c:pt idx="119">
                  <c:v>252</c:v>
                </c:pt>
                <c:pt idx="120">
                  <c:v>253</c:v>
                </c:pt>
                <c:pt idx="121">
                  <c:v>254</c:v>
                </c:pt>
                <c:pt idx="122">
                  <c:v>255</c:v>
                </c:pt>
                <c:pt idx="123">
                  <c:v>256</c:v>
                </c:pt>
                <c:pt idx="124">
                  <c:v>257</c:v>
                </c:pt>
                <c:pt idx="125">
                  <c:v>258</c:v>
                </c:pt>
                <c:pt idx="126">
                  <c:v>259</c:v>
                </c:pt>
                <c:pt idx="127">
                  <c:v>260</c:v>
                </c:pt>
                <c:pt idx="128">
                  <c:v>261</c:v>
                </c:pt>
                <c:pt idx="129">
                  <c:v>262</c:v>
                </c:pt>
                <c:pt idx="130">
                  <c:v>263</c:v>
                </c:pt>
                <c:pt idx="131">
                  <c:v>264</c:v>
                </c:pt>
                <c:pt idx="132">
                  <c:v>265</c:v>
                </c:pt>
                <c:pt idx="133">
                  <c:v>266</c:v>
                </c:pt>
                <c:pt idx="134">
                  <c:v>267</c:v>
                </c:pt>
                <c:pt idx="135">
                  <c:v>268</c:v>
                </c:pt>
                <c:pt idx="136">
                  <c:v>269</c:v>
                </c:pt>
                <c:pt idx="137">
                  <c:v>270</c:v>
                </c:pt>
                <c:pt idx="138">
                  <c:v>271</c:v>
                </c:pt>
                <c:pt idx="139">
                  <c:v>272</c:v>
                </c:pt>
                <c:pt idx="140">
                  <c:v>273</c:v>
                </c:pt>
                <c:pt idx="141">
                  <c:v>274</c:v>
                </c:pt>
                <c:pt idx="142">
                  <c:v>275</c:v>
                </c:pt>
                <c:pt idx="143">
                  <c:v>276</c:v>
                </c:pt>
                <c:pt idx="144">
                  <c:v>277</c:v>
                </c:pt>
                <c:pt idx="145">
                  <c:v>278</c:v>
                </c:pt>
                <c:pt idx="146">
                  <c:v>279</c:v>
                </c:pt>
                <c:pt idx="147">
                  <c:v>280</c:v>
                </c:pt>
                <c:pt idx="148">
                  <c:v>281</c:v>
                </c:pt>
                <c:pt idx="149">
                  <c:v>282</c:v>
                </c:pt>
                <c:pt idx="150">
                  <c:v>283</c:v>
                </c:pt>
                <c:pt idx="151">
                  <c:v>284</c:v>
                </c:pt>
                <c:pt idx="152">
                  <c:v>285</c:v>
                </c:pt>
                <c:pt idx="153">
                  <c:v>286</c:v>
                </c:pt>
                <c:pt idx="154">
                  <c:v>287</c:v>
                </c:pt>
                <c:pt idx="155">
                  <c:v>288</c:v>
                </c:pt>
                <c:pt idx="156">
                  <c:v>289</c:v>
                </c:pt>
                <c:pt idx="157">
                  <c:v>290</c:v>
                </c:pt>
                <c:pt idx="158">
                  <c:v>291</c:v>
                </c:pt>
                <c:pt idx="159">
                  <c:v>292</c:v>
                </c:pt>
                <c:pt idx="160">
                  <c:v>293</c:v>
                </c:pt>
                <c:pt idx="161">
                  <c:v>294</c:v>
                </c:pt>
                <c:pt idx="162">
                  <c:v>295</c:v>
                </c:pt>
                <c:pt idx="163">
                  <c:v>296</c:v>
                </c:pt>
                <c:pt idx="164">
                  <c:v>297</c:v>
                </c:pt>
                <c:pt idx="165">
                  <c:v>298</c:v>
                </c:pt>
                <c:pt idx="166">
                  <c:v>299</c:v>
                </c:pt>
                <c:pt idx="167">
                  <c:v>300</c:v>
                </c:pt>
                <c:pt idx="168">
                  <c:v>301</c:v>
                </c:pt>
                <c:pt idx="169">
                  <c:v>302</c:v>
                </c:pt>
                <c:pt idx="170">
                  <c:v>303</c:v>
                </c:pt>
                <c:pt idx="171">
                  <c:v>304</c:v>
                </c:pt>
                <c:pt idx="172">
                  <c:v>305</c:v>
                </c:pt>
                <c:pt idx="173">
                  <c:v>306</c:v>
                </c:pt>
                <c:pt idx="174">
                  <c:v>307</c:v>
                </c:pt>
                <c:pt idx="175">
                  <c:v>308</c:v>
                </c:pt>
                <c:pt idx="176">
                  <c:v>309</c:v>
                </c:pt>
                <c:pt idx="177">
                  <c:v>310</c:v>
                </c:pt>
                <c:pt idx="178">
                  <c:v>311</c:v>
                </c:pt>
                <c:pt idx="179">
                  <c:v>312</c:v>
                </c:pt>
                <c:pt idx="180">
                  <c:v>313</c:v>
                </c:pt>
                <c:pt idx="181">
                  <c:v>314</c:v>
                </c:pt>
                <c:pt idx="182">
                  <c:v>315</c:v>
                </c:pt>
                <c:pt idx="183">
                  <c:v>316</c:v>
                </c:pt>
                <c:pt idx="184">
                  <c:v>317</c:v>
                </c:pt>
                <c:pt idx="185">
                  <c:v>318</c:v>
                </c:pt>
                <c:pt idx="186">
                  <c:v>319</c:v>
                </c:pt>
                <c:pt idx="187">
                  <c:v>320</c:v>
                </c:pt>
                <c:pt idx="188">
                  <c:v>321</c:v>
                </c:pt>
                <c:pt idx="189">
                  <c:v>322</c:v>
                </c:pt>
                <c:pt idx="190">
                  <c:v>323</c:v>
                </c:pt>
                <c:pt idx="191">
                  <c:v>324</c:v>
                </c:pt>
                <c:pt idx="192">
                  <c:v>325</c:v>
                </c:pt>
                <c:pt idx="193">
                  <c:v>326</c:v>
                </c:pt>
                <c:pt idx="194">
                  <c:v>327</c:v>
                </c:pt>
                <c:pt idx="195">
                  <c:v>328</c:v>
                </c:pt>
                <c:pt idx="196">
                  <c:v>329</c:v>
                </c:pt>
                <c:pt idx="197">
                  <c:v>330</c:v>
                </c:pt>
                <c:pt idx="198">
                  <c:v>331</c:v>
                </c:pt>
                <c:pt idx="199">
                  <c:v>332</c:v>
                </c:pt>
                <c:pt idx="200">
                  <c:v>333</c:v>
                </c:pt>
                <c:pt idx="201">
                  <c:v>334</c:v>
                </c:pt>
                <c:pt idx="202">
                  <c:v>335</c:v>
                </c:pt>
                <c:pt idx="203">
                  <c:v>336</c:v>
                </c:pt>
                <c:pt idx="204">
                  <c:v>337</c:v>
                </c:pt>
                <c:pt idx="205">
                  <c:v>338</c:v>
                </c:pt>
                <c:pt idx="206">
                  <c:v>339</c:v>
                </c:pt>
                <c:pt idx="207">
                  <c:v>340</c:v>
                </c:pt>
                <c:pt idx="208">
                  <c:v>341</c:v>
                </c:pt>
                <c:pt idx="209">
                  <c:v>342</c:v>
                </c:pt>
                <c:pt idx="210">
                  <c:v>343</c:v>
                </c:pt>
                <c:pt idx="211">
                  <c:v>344</c:v>
                </c:pt>
                <c:pt idx="212">
                  <c:v>345</c:v>
                </c:pt>
                <c:pt idx="213">
                  <c:v>346</c:v>
                </c:pt>
                <c:pt idx="214">
                  <c:v>347</c:v>
                </c:pt>
                <c:pt idx="215">
                  <c:v>348</c:v>
                </c:pt>
                <c:pt idx="216">
                  <c:v>349</c:v>
                </c:pt>
                <c:pt idx="217">
                  <c:v>350</c:v>
                </c:pt>
                <c:pt idx="218">
                  <c:v>351</c:v>
                </c:pt>
                <c:pt idx="219">
                  <c:v>352</c:v>
                </c:pt>
                <c:pt idx="220">
                  <c:v>353</c:v>
                </c:pt>
                <c:pt idx="221">
                  <c:v>354</c:v>
                </c:pt>
                <c:pt idx="222">
                  <c:v>355</c:v>
                </c:pt>
                <c:pt idx="223">
                  <c:v>356</c:v>
                </c:pt>
                <c:pt idx="224">
                  <c:v>357</c:v>
                </c:pt>
                <c:pt idx="225">
                  <c:v>358</c:v>
                </c:pt>
                <c:pt idx="226">
                  <c:v>359</c:v>
                </c:pt>
                <c:pt idx="227">
                  <c:v>360</c:v>
                </c:pt>
                <c:pt idx="228">
                  <c:v>361</c:v>
                </c:pt>
                <c:pt idx="229">
                  <c:v>362</c:v>
                </c:pt>
                <c:pt idx="230">
                  <c:v>363</c:v>
                </c:pt>
                <c:pt idx="231">
                  <c:v>364</c:v>
                </c:pt>
                <c:pt idx="232">
                  <c:v>365</c:v>
                </c:pt>
                <c:pt idx="233">
                  <c:v>366</c:v>
                </c:pt>
                <c:pt idx="234">
                  <c:v>367</c:v>
                </c:pt>
                <c:pt idx="235">
                  <c:v>368</c:v>
                </c:pt>
                <c:pt idx="236">
                  <c:v>369</c:v>
                </c:pt>
                <c:pt idx="237">
                  <c:v>370</c:v>
                </c:pt>
                <c:pt idx="238">
                  <c:v>371</c:v>
                </c:pt>
                <c:pt idx="239">
                  <c:v>372</c:v>
                </c:pt>
                <c:pt idx="240">
                  <c:v>373</c:v>
                </c:pt>
                <c:pt idx="241">
                  <c:v>374</c:v>
                </c:pt>
                <c:pt idx="242">
                  <c:v>375</c:v>
                </c:pt>
                <c:pt idx="243">
                  <c:v>376</c:v>
                </c:pt>
                <c:pt idx="244">
                  <c:v>377</c:v>
                </c:pt>
                <c:pt idx="245">
                  <c:v>378</c:v>
                </c:pt>
                <c:pt idx="246">
                  <c:v>379</c:v>
                </c:pt>
                <c:pt idx="247">
                  <c:v>380</c:v>
                </c:pt>
                <c:pt idx="248">
                  <c:v>381</c:v>
                </c:pt>
                <c:pt idx="249">
                  <c:v>382</c:v>
                </c:pt>
                <c:pt idx="250">
                  <c:v>383</c:v>
                </c:pt>
                <c:pt idx="251">
                  <c:v>384</c:v>
                </c:pt>
                <c:pt idx="252">
                  <c:v>385</c:v>
                </c:pt>
                <c:pt idx="253">
                  <c:v>386</c:v>
                </c:pt>
                <c:pt idx="254">
                  <c:v>387</c:v>
                </c:pt>
                <c:pt idx="255">
                  <c:v>388</c:v>
                </c:pt>
                <c:pt idx="256">
                  <c:v>389</c:v>
                </c:pt>
                <c:pt idx="257">
                  <c:v>390</c:v>
                </c:pt>
                <c:pt idx="258">
                  <c:v>391</c:v>
                </c:pt>
                <c:pt idx="259">
                  <c:v>392</c:v>
                </c:pt>
                <c:pt idx="260">
                  <c:v>393</c:v>
                </c:pt>
                <c:pt idx="261">
                  <c:v>394</c:v>
                </c:pt>
                <c:pt idx="262">
                  <c:v>395</c:v>
                </c:pt>
                <c:pt idx="263">
                  <c:v>396</c:v>
                </c:pt>
                <c:pt idx="264">
                  <c:v>397</c:v>
                </c:pt>
                <c:pt idx="265">
                  <c:v>398</c:v>
                </c:pt>
                <c:pt idx="266">
                  <c:v>399</c:v>
                </c:pt>
                <c:pt idx="268">
                  <c:v>285</c:v>
                </c:pt>
                <c:pt idx="269">
                  <c:v>286</c:v>
                </c:pt>
                <c:pt idx="270">
                  <c:v>287</c:v>
                </c:pt>
                <c:pt idx="271">
                  <c:v>288</c:v>
                </c:pt>
                <c:pt idx="272">
                  <c:v>289</c:v>
                </c:pt>
                <c:pt idx="273">
                  <c:v>290</c:v>
                </c:pt>
                <c:pt idx="274">
                  <c:v>291</c:v>
                </c:pt>
                <c:pt idx="275">
                  <c:v>292</c:v>
                </c:pt>
                <c:pt idx="276">
                  <c:v>293</c:v>
                </c:pt>
                <c:pt idx="277">
                  <c:v>294</c:v>
                </c:pt>
                <c:pt idx="278">
                  <c:v>295</c:v>
                </c:pt>
                <c:pt idx="279">
                  <c:v>296</c:v>
                </c:pt>
                <c:pt idx="280">
                  <c:v>297</c:v>
                </c:pt>
                <c:pt idx="281">
                  <c:v>298</c:v>
                </c:pt>
                <c:pt idx="282">
                  <c:v>299</c:v>
                </c:pt>
                <c:pt idx="283">
                  <c:v>300</c:v>
                </c:pt>
                <c:pt idx="284">
                  <c:v>301</c:v>
                </c:pt>
                <c:pt idx="285">
                  <c:v>302</c:v>
                </c:pt>
                <c:pt idx="286">
                  <c:v>303</c:v>
                </c:pt>
                <c:pt idx="287">
                  <c:v>304</c:v>
                </c:pt>
                <c:pt idx="288">
                  <c:v>305</c:v>
                </c:pt>
                <c:pt idx="289">
                  <c:v>306</c:v>
                </c:pt>
                <c:pt idx="290">
                  <c:v>307</c:v>
                </c:pt>
                <c:pt idx="291">
                  <c:v>308</c:v>
                </c:pt>
                <c:pt idx="292">
                  <c:v>309</c:v>
                </c:pt>
                <c:pt idx="293">
                  <c:v>310</c:v>
                </c:pt>
                <c:pt idx="294">
                  <c:v>311</c:v>
                </c:pt>
                <c:pt idx="295">
                  <c:v>312</c:v>
                </c:pt>
                <c:pt idx="296">
                  <c:v>313</c:v>
                </c:pt>
                <c:pt idx="297">
                  <c:v>314</c:v>
                </c:pt>
                <c:pt idx="298">
                  <c:v>315</c:v>
                </c:pt>
                <c:pt idx="299">
                  <c:v>316</c:v>
                </c:pt>
                <c:pt idx="300">
                  <c:v>317</c:v>
                </c:pt>
                <c:pt idx="301">
                  <c:v>318</c:v>
                </c:pt>
                <c:pt idx="302">
                  <c:v>319</c:v>
                </c:pt>
                <c:pt idx="303">
                  <c:v>320</c:v>
                </c:pt>
                <c:pt idx="304">
                  <c:v>321</c:v>
                </c:pt>
                <c:pt idx="305">
                  <c:v>322</c:v>
                </c:pt>
                <c:pt idx="306">
                  <c:v>323</c:v>
                </c:pt>
                <c:pt idx="307">
                  <c:v>324</c:v>
                </c:pt>
                <c:pt idx="308">
                  <c:v>325</c:v>
                </c:pt>
                <c:pt idx="309">
                  <c:v>326</c:v>
                </c:pt>
                <c:pt idx="310">
                  <c:v>327</c:v>
                </c:pt>
                <c:pt idx="311">
                  <c:v>328</c:v>
                </c:pt>
                <c:pt idx="312">
                  <c:v>329</c:v>
                </c:pt>
                <c:pt idx="313">
                  <c:v>330</c:v>
                </c:pt>
                <c:pt idx="314">
                  <c:v>331</c:v>
                </c:pt>
                <c:pt idx="315">
                  <c:v>332</c:v>
                </c:pt>
                <c:pt idx="316">
                  <c:v>333</c:v>
                </c:pt>
                <c:pt idx="317">
                  <c:v>334</c:v>
                </c:pt>
                <c:pt idx="318">
                  <c:v>335</c:v>
                </c:pt>
                <c:pt idx="319">
                  <c:v>336</c:v>
                </c:pt>
                <c:pt idx="320">
                  <c:v>337</c:v>
                </c:pt>
                <c:pt idx="321">
                  <c:v>338</c:v>
                </c:pt>
                <c:pt idx="322">
                  <c:v>339</c:v>
                </c:pt>
                <c:pt idx="323">
                  <c:v>340</c:v>
                </c:pt>
                <c:pt idx="324">
                  <c:v>341</c:v>
                </c:pt>
                <c:pt idx="325">
                  <c:v>342</c:v>
                </c:pt>
                <c:pt idx="326">
                  <c:v>343</c:v>
                </c:pt>
                <c:pt idx="327">
                  <c:v>344</c:v>
                </c:pt>
                <c:pt idx="328">
                  <c:v>345</c:v>
                </c:pt>
                <c:pt idx="329">
                  <c:v>346</c:v>
                </c:pt>
                <c:pt idx="330">
                  <c:v>347</c:v>
                </c:pt>
                <c:pt idx="331">
                  <c:v>348</c:v>
                </c:pt>
                <c:pt idx="332">
                  <c:v>349</c:v>
                </c:pt>
                <c:pt idx="333">
                  <c:v>350</c:v>
                </c:pt>
                <c:pt idx="334">
                  <c:v>351</c:v>
                </c:pt>
                <c:pt idx="335">
                  <c:v>352</c:v>
                </c:pt>
                <c:pt idx="336">
                  <c:v>353</c:v>
                </c:pt>
                <c:pt idx="337">
                  <c:v>354</c:v>
                </c:pt>
                <c:pt idx="338">
                  <c:v>355</c:v>
                </c:pt>
                <c:pt idx="339">
                  <c:v>356</c:v>
                </c:pt>
                <c:pt idx="340">
                  <c:v>357</c:v>
                </c:pt>
                <c:pt idx="341">
                  <c:v>358</c:v>
                </c:pt>
                <c:pt idx="342">
                  <c:v>359</c:v>
                </c:pt>
                <c:pt idx="343">
                  <c:v>360</c:v>
                </c:pt>
                <c:pt idx="344">
                  <c:v>361</c:v>
                </c:pt>
                <c:pt idx="345">
                  <c:v>362</c:v>
                </c:pt>
                <c:pt idx="346">
                  <c:v>363</c:v>
                </c:pt>
                <c:pt idx="347">
                  <c:v>364</c:v>
                </c:pt>
                <c:pt idx="348">
                  <c:v>365</c:v>
                </c:pt>
                <c:pt idx="349">
                  <c:v>366</c:v>
                </c:pt>
                <c:pt idx="350">
                  <c:v>367</c:v>
                </c:pt>
                <c:pt idx="351">
                  <c:v>368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0E6-40A2-861A-5A3620C60B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290335"/>
        <c:axId val="1770756463"/>
      </c:scatterChart>
      <c:valAx>
        <c:axId val="15932903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en-IN"/>
                  <a:t>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1770756463"/>
        <c:crosses val="autoZero"/>
        <c:crossBetween val="midCat"/>
      </c:valAx>
      <c:valAx>
        <c:axId val="1770756463"/>
        <c:scaling>
          <c:orientation val="minMax"/>
          <c:max val="7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1593290335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18102453703703703"/>
          <c:y val="0.12228240740740741"/>
          <c:w val="0.36810925925925925"/>
          <c:h val="0.13293009259259259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Palatino Linotype" panose="0204050205050503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18</xdr:col>
      <xdr:colOff>53340</xdr:colOff>
      <xdr:row>4</xdr:row>
      <xdr:rowOff>179070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9E37281-D812-4E73-805F-AA007936A891}"/>
            </a:ext>
          </a:extLst>
        </xdr:cNvPr>
        <xdr:cNvSpPr txBox="1"/>
      </xdr:nvSpPr>
      <xdr:spPr>
        <a:xfrm>
          <a:off x="13495020" y="10248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14</xdr:col>
      <xdr:colOff>15240</xdr:colOff>
      <xdr:row>1</xdr:row>
      <xdr:rowOff>3810</xdr:rowOff>
    </xdr:from>
    <xdr:ext cx="914400" cy="31842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A4A13C27-EA85-4F51-B933-855D41E2D3F1}"/>
                </a:ext>
              </a:extLst>
            </xdr:cNvPr>
            <xdr:cNvSpPr txBox="1"/>
          </xdr:nvSpPr>
          <xdr:spPr>
            <a:xfrm>
              <a:off x="10005060" y="300990"/>
              <a:ext cx="914400" cy="3184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IN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IN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IN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𝑤</m:t>
                            </m:r>
                          </m:sub>
                        </m:sSub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  18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𝑚</m:t>
                    </m:r>
                  </m:oMath>
                </m:oMathPara>
              </a14:m>
              <a:endParaRPr lang="en-IN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A4A13C27-EA85-4F51-B933-855D41E2D3F1}"/>
                </a:ext>
              </a:extLst>
            </xdr:cNvPr>
            <xdr:cNvSpPr txBox="1"/>
          </xdr:nvSpPr>
          <xdr:spPr>
            <a:xfrm>
              <a:off x="10005060" y="300990"/>
              <a:ext cx="914400" cy="3184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𝑛</a:t>
              </a:r>
              <a:r>
                <a:rPr lang="en-IN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𝑠</a:t>
              </a:r>
              <a:r>
                <a:rPr lang="en-IN" sz="1100" b="0" i="0">
                  <a:latin typeface="Cambria Math" panose="02040503050406030204" pitchFamily="18" charset="0"/>
                </a:rPr>
                <a:t>/</a:t>
              </a:r>
              <a:r>
                <a:rPr lang="en-US" sz="1100" b="0" i="0">
                  <a:latin typeface="Cambria Math" panose="02040503050406030204" pitchFamily="18" charset="0"/>
                </a:rPr>
                <a:t>𝑛</a:t>
              </a:r>
              <a:r>
                <a:rPr lang="en-IN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𝑤   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  18𝑚</a:t>
              </a:r>
              <a:endParaRPr lang="en-IN" sz="1100"/>
            </a:p>
          </xdr:txBody>
        </xdr:sp>
      </mc:Fallback>
    </mc:AlternateContent>
    <xdr:clientData/>
  </xdr:oneCellAnchor>
  <xdr:oneCellAnchor>
    <xdr:from>
      <xdr:col>13</xdr:col>
      <xdr:colOff>144780</xdr:colOff>
      <xdr:row>1</xdr:row>
      <xdr:rowOff>11430</xdr:rowOff>
    </xdr:from>
    <xdr:ext cx="47237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F900ADF5-3797-414D-93A7-470870DCE1D1}"/>
                </a:ext>
              </a:extLst>
            </xdr:cNvPr>
            <xdr:cNvSpPr txBox="1"/>
          </xdr:nvSpPr>
          <xdr:spPr>
            <a:xfrm>
              <a:off x="9319260" y="308610"/>
              <a:ext cx="47237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𝐼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=4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𝑚</m:t>
                    </m:r>
                  </m:oMath>
                </m:oMathPara>
              </a14:m>
              <a:endParaRPr lang="en-IN" sz="11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F900ADF5-3797-414D-93A7-470870DCE1D1}"/>
                </a:ext>
              </a:extLst>
            </xdr:cNvPr>
            <xdr:cNvSpPr txBox="1"/>
          </xdr:nvSpPr>
          <xdr:spPr>
            <a:xfrm>
              <a:off x="9319260" y="308610"/>
              <a:ext cx="47237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𝐼=4𝑚</a:t>
              </a:r>
              <a:endParaRPr lang="en-IN" sz="1100"/>
            </a:p>
          </xdr:txBody>
        </xdr:sp>
      </mc:Fallback>
    </mc:AlternateContent>
    <xdr:clientData/>
  </xdr:oneCellAnchor>
  <xdr:oneCellAnchor>
    <xdr:from>
      <xdr:col>38</xdr:col>
      <xdr:colOff>205739</xdr:colOff>
      <xdr:row>1</xdr:row>
      <xdr:rowOff>26670</xdr:rowOff>
    </xdr:from>
    <xdr:ext cx="3105331" cy="5905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DAA7A4BA-D371-4BDD-94A4-52B594B8CCB5}"/>
                </a:ext>
              </a:extLst>
            </xdr:cNvPr>
            <xdr:cNvSpPr txBox="1"/>
          </xdr:nvSpPr>
          <xdr:spPr>
            <a:xfrm>
              <a:off x="27797759" y="323850"/>
              <a:ext cx="3105331" cy="5905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IN" sz="16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∅</m:t>
                    </m:r>
                    <m:r>
                      <a:rPr lang="en-US" sz="16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=(</m:t>
                    </m:r>
                    <m:f>
                      <m:fPr>
                        <m:ctrlP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−1</m:t>
                        </m:r>
                      </m:num>
                      <m:den>
                        <m:sSub>
                          <m:sSubPr>
                            <m:ctrlPr>
                              <a:rPr lang="en-US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𝑀</m:t>
                            </m:r>
                          </m:e>
                          <m:sub>
                            <m:r>
                              <a:rPr lang="en-US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𝑤</m:t>
                            </m:r>
                          </m:sub>
                        </m:sSub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 ×</m:t>
                        </m:r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𝑣</m:t>
                        </m:r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×</m:t>
                        </m:r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𝑚</m:t>
                        </m:r>
                      </m:den>
                    </m:f>
                    <m:r>
                      <a:rPr lang="en-US" sz="16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)×(</m:t>
                    </m:r>
                    <m:func>
                      <m:funcPr>
                        <m:ctrlP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US" sz="1600" b="0" i="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ln</m:t>
                        </m:r>
                      </m:fName>
                      <m:e>
                        <m:sSub>
                          <m:sSubPr>
                            <m:ctrlPr>
                              <a:rPr lang="en-US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𝑎</m:t>
                            </m:r>
                          </m:e>
                          <m:sub>
                            <m:r>
                              <a:rPr lang="en-US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𝑤</m:t>
                            </m:r>
                          </m:sub>
                        </m:sSub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)</m:t>
                        </m:r>
                      </m:e>
                    </m:func>
                  </m:oMath>
                </m:oMathPara>
              </a14:m>
              <a:endParaRPr lang="en-IN" sz="16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DAA7A4BA-D371-4BDD-94A4-52B594B8CCB5}"/>
                </a:ext>
              </a:extLst>
            </xdr:cNvPr>
            <xdr:cNvSpPr txBox="1"/>
          </xdr:nvSpPr>
          <xdr:spPr>
            <a:xfrm>
              <a:off x="27797759" y="323850"/>
              <a:ext cx="3105331" cy="5905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IN" sz="16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∅</a:t>
              </a:r>
              <a:r>
                <a:rPr lang="en-US" sz="1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=((−1)/(𝑀_𝑤  ×𝑣×𝑚))×(ln⁡〖𝑎_𝑤)〗</a:t>
              </a:r>
              <a:endParaRPr lang="en-IN" sz="1600"/>
            </a:p>
          </xdr:txBody>
        </xdr:sp>
      </mc:Fallback>
    </mc:AlternateContent>
    <xdr:clientData/>
  </xdr:oneCellAnchor>
  <xdr:twoCellAnchor>
    <xdr:from>
      <xdr:col>47</xdr:col>
      <xdr:colOff>516856</xdr:colOff>
      <xdr:row>7</xdr:row>
      <xdr:rowOff>14032</xdr:rowOff>
    </xdr:from>
    <xdr:to>
      <xdr:col>54</xdr:col>
      <xdr:colOff>569656</xdr:colOff>
      <xdr:row>30</xdr:row>
      <xdr:rowOff>135412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EF1F61C-A1B8-ADE9-2918-C56DC5DAA1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49</xdr:col>
      <xdr:colOff>45720</xdr:colOff>
      <xdr:row>8</xdr:row>
      <xdr:rowOff>91440</xdr:rowOff>
    </xdr:from>
    <xdr:to>
      <xdr:col>51</xdr:col>
      <xdr:colOff>137160</xdr:colOff>
      <xdr:row>10</xdr:row>
      <xdr:rowOff>144780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6AD36C36-2688-408C-8FDF-EE186870F52F}"/>
            </a:ext>
          </a:extLst>
        </xdr:cNvPr>
        <xdr:cNvSpPr txBox="1"/>
      </xdr:nvSpPr>
      <xdr:spPr>
        <a:xfrm>
          <a:off x="37261800" y="2019300"/>
          <a:ext cx="1310640" cy="4191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000">
              <a:latin typeface="Abadi" panose="020B0604020104020204" pitchFamily="34" charset="0"/>
            </a:rPr>
            <a:t>          Data Points</a:t>
          </a:r>
        </a:p>
        <a:p>
          <a:r>
            <a:rPr lang="en-IN" sz="1000">
              <a:latin typeface="Abadi" panose="020B0604020104020204" pitchFamily="34" charset="0"/>
            </a:rPr>
            <a:t>          Parity</a:t>
          </a:r>
          <a:r>
            <a:rPr lang="en-IN" sz="1000" baseline="0">
              <a:latin typeface="Abadi" panose="020B0604020104020204" pitchFamily="34" charset="0"/>
            </a:rPr>
            <a:t> line</a:t>
          </a:r>
          <a:endParaRPr lang="en-IN" sz="1000">
            <a:latin typeface="Abadi" panose="020B0604020104020204" pitchFamily="34" charset="0"/>
          </a:endParaRPr>
        </a:p>
      </xdr:txBody>
    </xdr:sp>
    <xdr:clientData/>
  </xdr:twoCellAnchor>
  <xdr:twoCellAnchor>
    <xdr:from>
      <xdr:col>49</xdr:col>
      <xdr:colOff>182880</xdr:colOff>
      <xdr:row>8</xdr:row>
      <xdr:rowOff>144780</xdr:rowOff>
    </xdr:from>
    <xdr:to>
      <xdr:col>49</xdr:col>
      <xdr:colOff>297180</xdr:colOff>
      <xdr:row>9</xdr:row>
      <xdr:rowOff>83820</xdr:rowOff>
    </xdr:to>
    <xdr:sp macro="" textlink="">
      <xdr:nvSpPr>
        <xdr:cNvPr id="9" name="Flowchart: Connector 8">
          <a:extLst>
            <a:ext uri="{FF2B5EF4-FFF2-40B4-BE49-F238E27FC236}">
              <a16:creationId xmlns:a16="http://schemas.microsoft.com/office/drawing/2014/main" id="{3A948245-57F8-4E7D-AD65-B1D3241C0275}"/>
            </a:ext>
          </a:extLst>
        </xdr:cNvPr>
        <xdr:cNvSpPr/>
      </xdr:nvSpPr>
      <xdr:spPr>
        <a:xfrm>
          <a:off x="37398960" y="2072640"/>
          <a:ext cx="114300" cy="121920"/>
        </a:xfrm>
        <a:prstGeom prst="flowChartConnector">
          <a:avLst/>
        </a:prstGeom>
        <a:ln>
          <a:solidFill>
            <a:srgbClr val="C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49</xdr:col>
      <xdr:colOff>121920</xdr:colOff>
      <xdr:row>10</xdr:row>
      <xdr:rowOff>15240</xdr:rowOff>
    </xdr:from>
    <xdr:to>
      <xdr:col>49</xdr:col>
      <xdr:colOff>388620</xdr:colOff>
      <xdr:row>10</xdr:row>
      <xdr:rowOff>15240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B4BB4C71-0B4B-49CD-A103-E59F98AE8902}"/>
            </a:ext>
          </a:extLst>
        </xdr:cNvPr>
        <xdr:cNvCxnSpPr/>
      </xdr:nvCxnSpPr>
      <xdr:spPr>
        <a:xfrm>
          <a:off x="37338000" y="2308860"/>
          <a:ext cx="266700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0.17669</cdr:x>
      <cdr:y>0.0638</cdr:y>
    </cdr:from>
    <cdr:to>
      <cdr:x>0.9506</cdr:x>
      <cdr:y>0.77463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3E1D867C-CA09-DA2C-47BA-8FD241010119}"/>
            </a:ext>
          </a:extLst>
        </cdr:cNvPr>
        <cdr:cNvCxnSpPr/>
      </cdr:nvCxnSpPr>
      <cdr:spPr>
        <a:xfrm xmlns:a="http://schemas.openxmlformats.org/drawingml/2006/main" flipV="1">
          <a:off x="763304" y="275616"/>
          <a:ext cx="3343298" cy="3070772"/>
        </a:xfrm>
        <a:prstGeom xmlns:a="http://schemas.openxmlformats.org/drawingml/2006/main" prst="line">
          <a:avLst/>
        </a:prstGeom>
        <a:ln xmlns:a="http://schemas.openxmlformats.org/drawingml/2006/main"/>
      </cdr:spPr>
      <cdr:style>
        <a:lnRef xmlns:a="http://schemas.openxmlformats.org/drawingml/2006/main" idx="2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1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533400</xdr:colOff>
      <xdr:row>1</xdr:row>
      <xdr:rowOff>34290</xdr:rowOff>
    </xdr:from>
    <xdr:to>
      <xdr:col>10</xdr:col>
      <xdr:colOff>228600</xdr:colOff>
      <xdr:row>16</xdr:row>
      <xdr:rowOff>34290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0B2C8E-4998-A5A3-B0C4-125011C167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169333</xdr:colOff>
      <xdr:row>0</xdr:row>
      <xdr:rowOff>33866</xdr:rowOff>
    </xdr:from>
    <xdr:to>
      <xdr:col>30</xdr:col>
      <xdr:colOff>474133</xdr:colOff>
      <xdr:row>14</xdr:row>
      <xdr:rowOff>169333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AC8EC4E-042F-E108-DC72-BDE45B93D8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482598</xdr:colOff>
      <xdr:row>0</xdr:row>
      <xdr:rowOff>25399</xdr:rowOff>
    </xdr:from>
    <xdr:to>
      <xdr:col>23</xdr:col>
      <xdr:colOff>177798</xdr:colOff>
      <xdr:row>14</xdr:row>
      <xdr:rowOff>160866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2CC4653-572F-6165-F678-7F0743C9F7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482599</xdr:colOff>
      <xdr:row>0</xdr:row>
      <xdr:rowOff>67733</xdr:rowOff>
    </xdr:from>
    <xdr:to>
      <xdr:col>38</xdr:col>
      <xdr:colOff>177799</xdr:colOff>
      <xdr:row>15</xdr:row>
      <xdr:rowOff>16933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EF3FBF2-E38D-DC5D-4199-82832D8AFA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169332</xdr:colOff>
      <xdr:row>14</xdr:row>
      <xdr:rowOff>169333</xdr:rowOff>
    </xdr:from>
    <xdr:to>
      <xdr:col>30</xdr:col>
      <xdr:colOff>474132</xdr:colOff>
      <xdr:row>29</xdr:row>
      <xdr:rowOff>118533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E8EC866-DFAB-626D-EA63-A8DB2B29B1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448733</xdr:colOff>
      <xdr:row>14</xdr:row>
      <xdr:rowOff>177800</xdr:rowOff>
    </xdr:from>
    <xdr:to>
      <xdr:col>23</xdr:col>
      <xdr:colOff>143933</xdr:colOff>
      <xdr:row>29</xdr:row>
      <xdr:rowOff>127000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50FA541-044A-B57D-A25B-1FF717E8E5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</xdr:row>
      <xdr:rowOff>0</xdr:rowOff>
    </xdr:from>
    <xdr:to>
      <xdr:col>15</xdr:col>
      <xdr:colOff>52800</xdr:colOff>
      <xdr:row>25</xdr:row>
      <xdr:rowOff>113760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E34359F-3FFF-4841-84C5-7B0BA39574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richData/_rels/richValueRel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23">
  <rv s="0">
    <v>0</v>
    <v>5</v>
  </rv>
  <rv s="0">
    <v>1</v>
    <v>5</v>
  </rv>
  <rv s="0">
    <v>2</v>
    <v>5</v>
  </rv>
  <rv s="0">
    <v>3</v>
    <v>5</v>
  </rv>
  <rv s="0">
    <v>4</v>
    <v>5</v>
  </rv>
  <rv s="0">
    <v>5</v>
    <v>5</v>
  </rv>
  <rv s="0">
    <v>6</v>
    <v>5</v>
  </rv>
  <rv s="0">
    <v>7</v>
    <v>5</v>
  </rv>
  <rv s="0">
    <v>8</v>
    <v>5</v>
  </rv>
  <rv s="0">
    <v>9</v>
    <v>5</v>
  </rv>
  <rv s="0">
    <v>10</v>
    <v>5</v>
  </rv>
  <rv s="0">
    <v>11</v>
    <v>5</v>
  </rv>
  <rv s="0">
    <v>12</v>
    <v>5</v>
  </rv>
  <rv s="0">
    <v>13</v>
    <v>5</v>
  </rv>
  <rv s="0">
    <v>14</v>
    <v>5</v>
  </rv>
  <rv s="0">
    <v>15</v>
    <v>5</v>
  </rv>
  <rv s="0">
    <v>16</v>
    <v>5</v>
  </rv>
  <rv s="0">
    <v>17</v>
    <v>5</v>
  </rv>
  <rv s="0">
    <v>18</v>
    <v>5</v>
  </rv>
  <rv s="0">
    <v>19</v>
    <v>5</v>
  </rv>
  <rv s="0">
    <v>20</v>
    <v>5</v>
  </rv>
  <rv s="0">
    <v>21</v>
    <v>5</v>
  </rv>
  <rv s="0">
    <v>22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  <rel r:id="rId3"/>
  <rel r:id="rId4"/>
  <rel r:id="rId5"/>
  <rel r:id="rId6"/>
  <rel r:id="rId7"/>
  <rel r:id="rId8"/>
  <rel r:id="rId9"/>
  <rel r:id="rId10"/>
  <rel r:id="rId11"/>
  <rel r:id="rId12"/>
  <rel r:id="rId13"/>
  <rel r:id="rId14"/>
  <rel r:id="rId15"/>
  <rel r:id="rId16"/>
  <rel r:id="rId17"/>
  <rel r:id="rId18"/>
  <rel r:id="rId19"/>
  <rel r:id="rId20"/>
  <rel r:id="rId21"/>
  <rel r:id="rId22"/>
  <rel r:id="rId23"/>
</richValueRel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09FCD-2382-4B3C-B267-91C2B6BD4709}">
  <dimension ref="A1:L56"/>
  <sheetViews>
    <sheetView topLeftCell="A14" zoomScale="60" zoomScaleNormal="100" workbookViewId="0">
      <selection activeCell="E5" sqref="E5:G28"/>
    </sheetView>
  </sheetViews>
  <sheetFormatPr defaultRowHeight="14.5" x14ac:dyDescent="0.35"/>
  <cols>
    <col min="1" max="1" width="13.08984375" style="1" customWidth="1"/>
    <col min="2" max="2" width="15" style="1" customWidth="1"/>
    <col min="3" max="3" width="17.81640625" style="1" customWidth="1"/>
    <col min="5" max="5" width="13.08984375" style="1" customWidth="1"/>
    <col min="6" max="6" width="15" style="1" customWidth="1"/>
    <col min="7" max="7" width="17.81640625" style="1" customWidth="1"/>
    <col min="9" max="9" width="13.08984375" style="1" customWidth="1"/>
    <col min="10" max="10" width="15" style="1" customWidth="1"/>
    <col min="11" max="11" width="18.36328125" style="1" customWidth="1"/>
    <col min="12" max="12" width="22.36328125" style="1" customWidth="1"/>
  </cols>
  <sheetData>
    <row r="1" spans="1:12" x14ac:dyDescent="0.35">
      <c r="A1" s="1" t="s">
        <v>3</v>
      </c>
      <c r="E1" s="1" t="s">
        <v>4</v>
      </c>
      <c r="I1" s="1" t="s">
        <v>5</v>
      </c>
    </row>
    <row r="2" spans="1:12" x14ac:dyDescent="0.35">
      <c r="A2" s="2" t="s">
        <v>6</v>
      </c>
      <c r="E2" s="2" t="s">
        <v>7</v>
      </c>
      <c r="I2" s="2" t="s">
        <v>8</v>
      </c>
    </row>
    <row r="3" spans="1:12" s="4" customFormat="1" ht="29" x14ac:dyDescent="0.35">
      <c r="A3" s="3"/>
      <c r="B3" s="3"/>
      <c r="C3" s="3"/>
      <c r="E3" s="3"/>
      <c r="F3" s="3"/>
      <c r="G3" s="3"/>
      <c r="I3" s="5"/>
      <c r="J3" s="3"/>
      <c r="K3" s="3" t="s">
        <v>9</v>
      </c>
      <c r="L3" s="3" t="s">
        <v>10</v>
      </c>
    </row>
    <row r="4" spans="1:12" x14ac:dyDescent="0.35">
      <c r="A4" s="1" t="s">
        <v>0</v>
      </c>
      <c r="B4" s="1" t="s">
        <v>1</v>
      </c>
      <c r="C4" s="1" t="s">
        <v>2</v>
      </c>
      <c r="E4" s="1" t="s">
        <v>0</v>
      </c>
      <c r="F4" s="1" t="s">
        <v>1</v>
      </c>
      <c r="G4" s="1" t="s">
        <v>2</v>
      </c>
      <c r="I4" s="1" t="s">
        <v>0</v>
      </c>
      <c r="J4" s="1" t="s">
        <v>1</v>
      </c>
      <c r="K4" s="1" t="s">
        <v>2</v>
      </c>
      <c r="L4" s="1" t="s">
        <v>2</v>
      </c>
    </row>
    <row r="5" spans="1:12" x14ac:dyDescent="0.35">
      <c r="A5" s="1">
        <v>0.2</v>
      </c>
      <c r="B5" s="1">
        <v>298.14999999999998</v>
      </c>
      <c r="C5" s="1">
        <v>0.55600000000000005</v>
      </c>
      <c r="E5" s="1">
        <v>0.1</v>
      </c>
      <c r="F5" s="1">
        <v>298.14999999999998</v>
      </c>
      <c r="G5" s="1">
        <v>0.59340000000000004</v>
      </c>
      <c r="I5" s="1">
        <v>1E-3</v>
      </c>
      <c r="J5" s="1">
        <v>273.14999999999998</v>
      </c>
      <c r="K5" s="1">
        <v>0.8992</v>
      </c>
      <c r="L5" s="1">
        <v>0.89070000000000005</v>
      </c>
    </row>
    <row r="6" spans="1:12" x14ac:dyDescent="0.35">
      <c r="A6" s="1">
        <v>0.3</v>
      </c>
      <c r="B6" s="1">
        <v>298.14999999999998</v>
      </c>
      <c r="C6" s="1">
        <v>0.54700000000000004</v>
      </c>
      <c r="E6" s="1">
        <v>0.2</v>
      </c>
      <c r="F6" s="1">
        <v>298.14999999999998</v>
      </c>
      <c r="G6" s="1">
        <v>0.55779999999999996</v>
      </c>
      <c r="I6" s="1">
        <v>1E-3</v>
      </c>
      <c r="J6" s="1">
        <f>J5+25</f>
        <v>298.14999999999998</v>
      </c>
      <c r="K6" s="1">
        <v>0.89280000000000004</v>
      </c>
      <c r="L6" s="1">
        <v>0.88539999999999996</v>
      </c>
    </row>
    <row r="7" spans="1:12" x14ac:dyDescent="0.35">
      <c r="A7" s="1">
        <v>0.4</v>
      </c>
      <c r="B7" s="1">
        <v>298.14999999999998</v>
      </c>
      <c r="C7" s="1">
        <v>0.52900000000000003</v>
      </c>
      <c r="E7" s="1">
        <v>0.3</v>
      </c>
      <c r="F7" s="1">
        <v>298.14999999999998</v>
      </c>
      <c r="G7" s="1">
        <v>0.53959999999999997</v>
      </c>
      <c r="I7" s="1">
        <v>1E-3</v>
      </c>
      <c r="J7" s="1">
        <f t="shared" ref="J7:J11" si="0">J6+25</f>
        <v>323.14999999999998</v>
      </c>
      <c r="K7" s="1">
        <v>0.8851</v>
      </c>
      <c r="L7" s="1">
        <v>0.87590000000000001</v>
      </c>
    </row>
    <row r="8" spans="1:12" x14ac:dyDescent="0.35">
      <c r="A8" s="1">
        <v>0.5</v>
      </c>
      <c r="B8" s="1">
        <v>298.14999999999998</v>
      </c>
      <c r="C8" s="1">
        <v>0.52400000000000002</v>
      </c>
      <c r="E8" s="1">
        <v>0.4</v>
      </c>
      <c r="F8" s="1">
        <v>298.14999999999998</v>
      </c>
      <c r="G8" s="1">
        <v>0.52859999999999996</v>
      </c>
      <c r="I8" s="1">
        <v>1E-3</v>
      </c>
      <c r="J8" s="1">
        <f t="shared" si="0"/>
        <v>348.15</v>
      </c>
      <c r="K8" s="1">
        <v>0.87439999999999996</v>
      </c>
      <c r="L8" s="1">
        <v>0.86209999999999998</v>
      </c>
    </row>
    <row r="9" spans="1:12" x14ac:dyDescent="0.35">
      <c r="A9" s="1">
        <v>0.6</v>
      </c>
      <c r="B9" s="1">
        <v>298.14999999999998</v>
      </c>
      <c r="C9" s="1">
        <v>0.52100000000000002</v>
      </c>
      <c r="E9" s="1">
        <v>0.5</v>
      </c>
      <c r="F9" s="1">
        <v>298.14999999999998</v>
      </c>
      <c r="G9" s="1">
        <v>0.52210000000000001</v>
      </c>
      <c r="I9" s="1">
        <v>1E-3</v>
      </c>
      <c r="J9" s="1">
        <f t="shared" si="0"/>
        <v>373.15</v>
      </c>
      <c r="K9" s="1">
        <v>0.85880000000000001</v>
      </c>
      <c r="L9" s="1">
        <v>0.84289999999999998</v>
      </c>
    </row>
    <row r="10" spans="1:12" x14ac:dyDescent="0.35">
      <c r="A10" s="1">
        <v>0.7</v>
      </c>
      <c r="B10" s="1">
        <v>298.14999999999998</v>
      </c>
      <c r="C10" s="1">
        <v>0.51900000000000002</v>
      </c>
      <c r="E10" s="1">
        <v>0.6</v>
      </c>
      <c r="F10" s="1">
        <v>298.14999999999998</v>
      </c>
      <c r="G10" s="1">
        <v>0.51880000000000004</v>
      </c>
      <c r="I10" s="1">
        <v>1E-3</v>
      </c>
      <c r="J10" s="1">
        <f t="shared" si="0"/>
        <v>398.15</v>
      </c>
      <c r="K10" s="1">
        <v>0.8367</v>
      </c>
      <c r="L10" s="1">
        <v>0.81669999999999998</v>
      </c>
    </row>
    <row r="11" spans="1:12" x14ac:dyDescent="0.35">
      <c r="A11" s="1">
        <v>0.8</v>
      </c>
      <c r="B11" s="1">
        <v>298.14999999999998</v>
      </c>
      <c r="C11" s="1">
        <v>0.52100000000000002</v>
      </c>
      <c r="E11" s="1">
        <v>0.7</v>
      </c>
      <c r="F11" s="1">
        <v>298.14999999999998</v>
      </c>
      <c r="G11" s="1">
        <v>0.51829999999999998</v>
      </c>
      <c r="I11" s="1">
        <v>1E-3</v>
      </c>
      <c r="J11" s="1">
        <f t="shared" si="0"/>
        <v>423.15</v>
      </c>
      <c r="K11" s="1">
        <v>0.80610000000000004</v>
      </c>
      <c r="L11" s="1">
        <v>0.78169999999999995</v>
      </c>
    </row>
    <row r="12" spans="1:12" x14ac:dyDescent="0.35">
      <c r="A12" s="1">
        <v>0.9</v>
      </c>
      <c r="B12" s="1">
        <v>298.14999999999998</v>
      </c>
      <c r="C12" s="1">
        <v>0.52300000000000002</v>
      </c>
      <c r="E12" s="1">
        <v>0.8</v>
      </c>
      <c r="F12" s="1">
        <v>298.14999999999998</v>
      </c>
      <c r="G12" s="1">
        <v>0.51990000000000003</v>
      </c>
      <c r="I12" s="1">
        <v>0.01</v>
      </c>
      <c r="J12" s="1">
        <v>273.14999999999998</v>
      </c>
      <c r="K12" s="1">
        <v>0.75149999999999995</v>
      </c>
      <c r="L12" s="1">
        <v>0.74619999999999997</v>
      </c>
    </row>
    <row r="13" spans="1:12" x14ac:dyDescent="0.35">
      <c r="A13" s="1">
        <v>1</v>
      </c>
      <c r="B13" s="1">
        <v>298.14999999999998</v>
      </c>
      <c r="C13" s="1">
        <v>0.52700000000000002</v>
      </c>
      <c r="E13" s="1">
        <v>0.9</v>
      </c>
      <c r="F13" s="1">
        <v>298.14999999999998</v>
      </c>
      <c r="G13" s="1">
        <v>0.52359999999999995</v>
      </c>
      <c r="I13" s="1">
        <v>0.01</v>
      </c>
      <c r="J13" s="1">
        <f>J12+25</f>
        <v>298.14999999999998</v>
      </c>
      <c r="K13" s="1">
        <v>0.73970000000000002</v>
      </c>
      <c r="L13" s="1">
        <v>0.73799999999999999</v>
      </c>
    </row>
    <row r="14" spans="1:12" x14ac:dyDescent="0.35">
      <c r="A14" s="1">
        <v>1.2</v>
      </c>
      <c r="B14" s="1">
        <v>298.14999999999998</v>
      </c>
      <c r="C14" s="1">
        <v>0.54300000000000004</v>
      </c>
      <c r="E14" s="1">
        <v>1</v>
      </c>
      <c r="F14" s="1">
        <v>298.14999999999998</v>
      </c>
      <c r="G14" s="1">
        <v>0.52910000000000001</v>
      </c>
      <c r="I14" s="1">
        <v>0.01</v>
      </c>
      <c r="J14" s="1">
        <f t="shared" ref="J14:J18" si="1">J13+25</f>
        <v>323.14999999999998</v>
      </c>
      <c r="K14" s="1">
        <v>0.72540000000000004</v>
      </c>
      <c r="L14" s="1">
        <v>0.72309999999999997</v>
      </c>
    </row>
    <row r="15" spans="1:12" x14ac:dyDescent="0.35">
      <c r="A15" s="1">
        <v>1.4</v>
      </c>
      <c r="B15" s="1">
        <v>298.14999999999998</v>
      </c>
      <c r="C15" s="1">
        <v>0.56899999999999995</v>
      </c>
      <c r="E15" s="1">
        <v>1.2</v>
      </c>
      <c r="F15" s="1">
        <v>298.14999999999998</v>
      </c>
      <c r="G15" s="1">
        <v>0.54479999999999995</v>
      </c>
      <c r="I15" s="1">
        <v>0.01</v>
      </c>
      <c r="J15" s="1">
        <f t="shared" si="1"/>
        <v>348.15</v>
      </c>
      <c r="K15" s="1">
        <v>0.70679999999999998</v>
      </c>
      <c r="L15" s="1">
        <v>0.70269999999999999</v>
      </c>
    </row>
    <row r="16" spans="1:12" x14ac:dyDescent="0.35">
      <c r="A16" s="1">
        <v>1.6</v>
      </c>
      <c r="B16" s="1">
        <v>298.14999999999998</v>
      </c>
      <c r="C16" s="1">
        <v>0.6</v>
      </c>
      <c r="E16" s="1">
        <v>1.4</v>
      </c>
      <c r="F16" s="1">
        <v>298.14999999999998</v>
      </c>
      <c r="G16" s="1">
        <v>0.56630000000000003</v>
      </c>
      <c r="I16" s="1">
        <v>0.01</v>
      </c>
      <c r="J16" s="1">
        <f t="shared" si="1"/>
        <v>373.15</v>
      </c>
      <c r="K16" s="1">
        <v>0.68269999999999997</v>
      </c>
      <c r="L16" s="1">
        <v>0.67730000000000001</v>
      </c>
    </row>
    <row r="17" spans="1:12" x14ac:dyDescent="0.35">
      <c r="A17" s="1">
        <v>1.8</v>
      </c>
      <c r="B17" s="1">
        <v>298.14999999999998</v>
      </c>
      <c r="C17" s="1">
        <v>0.63200000000000001</v>
      </c>
      <c r="E17" s="1">
        <v>1.6</v>
      </c>
      <c r="F17" s="1">
        <v>298.14999999999998</v>
      </c>
      <c r="G17" s="1">
        <v>0.59309999999999996</v>
      </c>
      <c r="I17" s="1">
        <v>0.01</v>
      </c>
      <c r="J17" s="1">
        <f t="shared" si="1"/>
        <v>398.15</v>
      </c>
      <c r="K17" s="1">
        <v>0.65310000000000001</v>
      </c>
      <c r="L17" s="1">
        <v>0.64759999999999995</v>
      </c>
    </row>
    <row r="18" spans="1:12" x14ac:dyDescent="0.35">
      <c r="A18" s="1">
        <v>2</v>
      </c>
      <c r="B18" s="1">
        <v>298.14999999999998</v>
      </c>
      <c r="C18" s="1">
        <v>0.67</v>
      </c>
      <c r="E18" s="1">
        <v>1.8</v>
      </c>
      <c r="F18" s="1">
        <v>298.14999999999998</v>
      </c>
      <c r="G18" s="1">
        <v>0.62490000000000001</v>
      </c>
      <c r="I18" s="1">
        <v>0.01</v>
      </c>
      <c r="J18" s="1">
        <f t="shared" si="1"/>
        <v>423.15</v>
      </c>
      <c r="K18" s="1">
        <v>0.61870000000000003</v>
      </c>
      <c r="L18" s="1">
        <v>0.61499999999999999</v>
      </c>
    </row>
    <row r="19" spans="1:12" x14ac:dyDescent="0.35">
      <c r="A19" s="1">
        <v>2.5</v>
      </c>
      <c r="B19" s="1">
        <v>298.14999999999998</v>
      </c>
      <c r="C19" s="1">
        <v>0.78200000000000003</v>
      </c>
      <c r="E19" s="1">
        <v>2</v>
      </c>
      <c r="F19" s="1">
        <v>298.14999999999998</v>
      </c>
      <c r="G19" s="1">
        <v>0.66159999999999997</v>
      </c>
      <c r="I19" s="1">
        <v>0.1</v>
      </c>
      <c r="J19" s="1">
        <v>273.14999999999998</v>
      </c>
      <c r="K19" s="1">
        <v>0.60050000000000003</v>
      </c>
      <c r="L19" s="1">
        <v>0.60250000000000004</v>
      </c>
    </row>
    <row r="20" spans="1:12" x14ac:dyDescent="0.35">
      <c r="A20" s="1">
        <v>3</v>
      </c>
      <c r="B20" s="1">
        <v>298.14999999999998</v>
      </c>
      <c r="C20" s="1">
        <v>0.92300000000000004</v>
      </c>
      <c r="E20" s="1">
        <v>2.2000000000000002</v>
      </c>
      <c r="F20" s="1">
        <v>298.14999999999998</v>
      </c>
      <c r="G20" s="1">
        <v>0.70320000000000005</v>
      </c>
      <c r="I20" s="1">
        <v>0.1</v>
      </c>
      <c r="J20" s="1">
        <f>J19+25</f>
        <v>298.14999999999998</v>
      </c>
      <c r="K20" s="1">
        <v>0.59550000000000003</v>
      </c>
      <c r="L20" s="1">
        <v>0.59550000000000003</v>
      </c>
    </row>
    <row r="21" spans="1:12" x14ac:dyDescent="0.35">
      <c r="E21" s="1">
        <v>2.4</v>
      </c>
      <c r="F21" s="1">
        <v>298.14999999999998</v>
      </c>
      <c r="G21" s="1">
        <v>0.74960000000000004</v>
      </c>
      <c r="I21" s="1">
        <v>0.1</v>
      </c>
      <c r="J21" s="1">
        <f t="shared" ref="J21:J25" si="2">J20+25</f>
        <v>323.14999999999998</v>
      </c>
      <c r="K21" s="1">
        <v>0.57840000000000003</v>
      </c>
      <c r="L21" s="1">
        <v>0.57889999999999997</v>
      </c>
    </row>
    <row r="22" spans="1:12" x14ac:dyDescent="0.35">
      <c r="E22" s="1">
        <v>2.6</v>
      </c>
      <c r="F22" s="1">
        <v>298.14999999999998</v>
      </c>
      <c r="G22" s="1">
        <v>0.80100000000000005</v>
      </c>
      <c r="I22" s="1">
        <v>0.1</v>
      </c>
      <c r="J22" s="1">
        <f t="shared" si="2"/>
        <v>348.15</v>
      </c>
      <c r="K22" s="1">
        <v>0.55569999999999997</v>
      </c>
      <c r="L22" s="1">
        <v>0.5554</v>
      </c>
    </row>
    <row r="23" spans="1:12" x14ac:dyDescent="0.35">
      <c r="E23" s="1">
        <v>2.8</v>
      </c>
      <c r="F23" s="1">
        <v>298.14999999999998</v>
      </c>
      <c r="G23" s="1">
        <v>0.85750000000000004</v>
      </c>
      <c r="I23" s="1">
        <v>0.1</v>
      </c>
      <c r="J23" s="1">
        <f t="shared" si="2"/>
        <v>373.15</v>
      </c>
      <c r="K23" s="1">
        <v>0.52980000000000005</v>
      </c>
      <c r="L23" s="1">
        <v>0.52690000000000003</v>
      </c>
    </row>
    <row r="24" spans="1:12" x14ac:dyDescent="0.35">
      <c r="E24" s="1">
        <v>3</v>
      </c>
      <c r="F24" s="1">
        <v>298.14999999999998</v>
      </c>
      <c r="G24" s="1">
        <v>0.91930000000000001</v>
      </c>
      <c r="I24" s="1">
        <v>0.1</v>
      </c>
      <c r="J24" s="1">
        <f t="shared" si="2"/>
        <v>398.15</v>
      </c>
      <c r="K24" s="1">
        <v>0.50129999999999997</v>
      </c>
      <c r="L24" s="1">
        <v>0.49530000000000002</v>
      </c>
    </row>
    <row r="25" spans="1:12" x14ac:dyDescent="0.35">
      <c r="E25" s="1">
        <v>3.2</v>
      </c>
      <c r="F25" s="1">
        <v>298.14999999999998</v>
      </c>
      <c r="G25" s="1">
        <v>0.98660000000000003</v>
      </c>
      <c r="I25" s="1">
        <v>0.1</v>
      </c>
      <c r="J25" s="1">
        <f t="shared" si="2"/>
        <v>423.15</v>
      </c>
      <c r="K25" s="1">
        <v>0.47010000000000002</v>
      </c>
      <c r="L25" s="1">
        <v>0.4622</v>
      </c>
    </row>
    <row r="26" spans="1:12" x14ac:dyDescent="0.35">
      <c r="E26" s="1">
        <v>3.4</v>
      </c>
      <c r="F26" s="1">
        <v>298.14999999999998</v>
      </c>
      <c r="G26" s="1">
        <v>1.0596000000000001</v>
      </c>
      <c r="I26" s="1">
        <v>0.5</v>
      </c>
      <c r="J26" s="1">
        <v>273.14999999999998</v>
      </c>
      <c r="K26" s="1">
        <v>0.51680000000000004</v>
      </c>
      <c r="L26" s="1">
        <v>0.52400000000000002</v>
      </c>
    </row>
    <row r="27" spans="1:12" x14ac:dyDescent="0.35">
      <c r="E27" s="1">
        <v>3.6</v>
      </c>
      <c r="F27" s="1">
        <v>298.14999999999998</v>
      </c>
      <c r="G27" s="1">
        <v>1.1384000000000001</v>
      </c>
      <c r="I27" s="1">
        <v>0.5</v>
      </c>
      <c r="J27" s="1">
        <f>J26+25</f>
        <v>298.14999999999998</v>
      </c>
      <c r="K27" s="1">
        <v>0.52439999999999998</v>
      </c>
      <c r="L27" s="1">
        <v>0.52290000000000003</v>
      </c>
    </row>
    <row r="28" spans="1:12" x14ac:dyDescent="0.35">
      <c r="E28" s="1">
        <v>3.6175999999999999</v>
      </c>
      <c r="F28" s="1">
        <v>298.14999999999998</v>
      </c>
      <c r="G28" s="1">
        <v>1.1456</v>
      </c>
      <c r="I28" s="1">
        <v>0.5</v>
      </c>
      <c r="J28" s="1">
        <f t="shared" ref="J28:J32" si="3">J27+25</f>
        <v>323.14999999999998</v>
      </c>
      <c r="K28" s="1">
        <v>0.50670000000000004</v>
      </c>
      <c r="L28" s="1">
        <v>0.50470000000000004</v>
      </c>
    </row>
    <row r="29" spans="1:12" x14ac:dyDescent="0.35">
      <c r="I29" s="1">
        <v>0.5</v>
      </c>
      <c r="J29" s="1">
        <f t="shared" si="3"/>
        <v>348.15</v>
      </c>
      <c r="K29" s="1">
        <v>0.47789999999999999</v>
      </c>
      <c r="L29" s="1">
        <v>0.47570000000000001</v>
      </c>
    </row>
    <row r="30" spans="1:12" x14ac:dyDescent="0.35">
      <c r="I30" s="1">
        <v>0.5</v>
      </c>
      <c r="J30" s="1">
        <f t="shared" si="3"/>
        <v>373.15</v>
      </c>
      <c r="K30" s="1">
        <v>0.44280000000000003</v>
      </c>
      <c r="L30" s="1">
        <v>0.439</v>
      </c>
    </row>
    <row r="31" spans="1:12" x14ac:dyDescent="0.35">
      <c r="I31" s="1">
        <v>0.5</v>
      </c>
      <c r="J31" s="1">
        <f t="shared" si="3"/>
        <v>398.15</v>
      </c>
      <c r="K31" s="1">
        <v>0.40350000000000003</v>
      </c>
      <c r="L31" s="1">
        <v>0.3967</v>
      </c>
    </row>
    <row r="32" spans="1:12" x14ac:dyDescent="0.35">
      <c r="I32" s="1">
        <v>0.5</v>
      </c>
      <c r="J32" s="1">
        <f t="shared" si="3"/>
        <v>423.15</v>
      </c>
      <c r="K32" s="1">
        <v>0.36070000000000002</v>
      </c>
      <c r="L32" s="1">
        <v>0.35249999999999998</v>
      </c>
    </row>
    <row r="33" spans="9:12" x14ac:dyDescent="0.35">
      <c r="I33" s="1">
        <v>1</v>
      </c>
      <c r="J33" s="1">
        <v>273.14999999999998</v>
      </c>
      <c r="K33" s="1">
        <v>0.52459999999999996</v>
      </c>
      <c r="L33" s="1">
        <v>0.52890000000000004</v>
      </c>
    </row>
    <row r="34" spans="9:12" x14ac:dyDescent="0.35">
      <c r="I34" s="1">
        <v>1</v>
      </c>
      <c r="J34" s="1">
        <f>J33+25</f>
        <v>298.14999999999998</v>
      </c>
      <c r="K34" s="1">
        <v>0.52990000000000004</v>
      </c>
      <c r="L34" s="1">
        <v>0.5292</v>
      </c>
    </row>
    <row r="35" spans="9:12" x14ac:dyDescent="0.35">
      <c r="I35" s="1">
        <v>1</v>
      </c>
      <c r="J35" s="1">
        <f t="shared" ref="J35:J39" si="4">J34+25</f>
        <v>323.14999999999998</v>
      </c>
      <c r="K35" s="1">
        <v>0.505</v>
      </c>
      <c r="L35" s="1">
        <v>0.5071</v>
      </c>
    </row>
    <row r="36" spans="9:12" x14ac:dyDescent="0.35">
      <c r="I36" s="1">
        <v>1</v>
      </c>
      <c r="J36" s="1">
        <f t="shared" si="4"/>
        <v>348.15</v>
      </c>
      <c r="K36" s="1">
        <v>0.46679999999999999</v>
      </c>
      <c r="L36" s="1">
        <v>0.47099999999999997</v>
      </c>
    </row>
    <row r="37" spans="9:12" x14ac:dyDescent="0.35">
      <c r="I37" s="1">
        <v>1</v>
      </c>
      <c r="J37" s="1">
        <f t="shared" si="4"/>
        <v>373.15</v>
      </c>
      <c r="K37" s="1">
        <v>0.42130000000000001</v>
      </c>
      <c r="L37" s="1">
        <v>0.42559999999999998</v>
      </c>
    </row>
    <row r="38" spans="9:12" x14ac:dyDescent="0.35">
      <c r="I38" s="1">
        <v>1</v>
      </c>
      <c r="J38" s="1">
        <f t="shared" si="4"/>
        <v>398.15</v>
      </c>
      <c r="K38" s="1">
        <v>0.37169999999999997</v>
      </c>
      <c r="L38" s="1">
        <v>0.37490000000000001</v>
      </c>
    </row>
    <row r="39" spans="9:12" x14ac:dyDescent="0.35">
      <c r="I39" s="1">
        <v>1</v>
      </c>
      <c r="J39" s="1">
        <f t="shared" si="4"/>
        <v>423.15</v>
      </c>
      <c r="K39" s="1">
        <v>0.31979999999999997</v>
      </c>
      <c r="L39" s="1">
        <v>0.32369999999999999</v>
      </c>
    </row>
    <row r="40" spans="9:12" x14ac:dyDescent="0.35">
      <c r="I40" s="1">
        <v>2</v>
      </c>
      <c r="J40" s="1">
        <v>273.14999999999998</v>
      </c>
      <c r="K40" s="1">
        <v>0.67179999999999995</v>
      </c>
      <c r="L40" s="1">
        <v>0.67910000000000004</v>
      </c>
    </row>
    <row r="41" spans="9:12" x14ac:dyDescent="0.35">
      <c r="I41" s="1">
        <v>2</v>
      </c>
      <c r="J41" s="1">
        <f>J40+25</f>
        <v>298.14999999999998</v>
      </c>
      <c r="K41" s="1">
        <v>0.66320000000000001</v>
      </c>
      <c r="L41" s="1">
        <v>0.66269999999999996</v>
      </c>
    </row>
    <row r="42" spans="9:12" x14ac:dyDescent="0.35">
      <c r="I42" s="1">
        <v>2</v>
      </c>
      <c r="J42" s="1">
        <f t="shared" ref="J42:J46" si="5">J41+25</f>
        <v>323.14999999999998</v>
      </c>
      <c r="K42" s="1">
        <v>0.61760000000000004</v>
      </c>
      <c r="L42" s="1">
        <v>0.61980000000000002</v>
      </c>
    </row>
    <row r="43" spans="9:12" x14ac:dyDescent="0.35">
      <c r="I43" s="1">
        <v>2</v>
      </c>
      <c r="J43" s="1">
        <f t="shared" si="5"/>
        <v>348.15</v>
      </c>
      <c r="K43" s="1">
        <v>0.55449999999999999</v>
      </c>
      <c r="L43" s="1">
        <v>0.55940000000000001</v>
      </c>
    </row>
    <row r="44" spans="9:12" x14ac:dyDescent="0.35">
      <c r="I44" s="1">
        <v>2</v>
      </c>
      <c r="J44" s="1">
        <f t="shared" si="5"/>
        <v>373.15</v>
      </c>
      <c r="K44" s="1">
        <v>0.48220000000000002</v>
      </c>
      <c r="L44" s="1">
        <v>0.48780000000000001</v>
      </c>
    </row>
    <row r="45" spans="9:12" x14ac:dyDescent="0.35">
      <c r="I45" s="1">
        <v>2</v>
      </c>
      <c r="J45" s="1">
        <f t="shared" si="5"/>
        <v>398.15</v>
      </c>
      <c r="K45" s="1">
        <v>0.40620000000000001</v>
      </c>
      <c r="L45" s="1">
        <v>0.41020000000000001</v>
      </c>
    </row>
    <row r="46" spans="9:12" x14ac:dyDescent="0.35">
      <c r="I46" s="1">
        <v>2</v>
      </c>
      <c r="J46" s="1">
        <f t="shared" si="5"/>
        <v>423.15</v>
      </c>
      <c r="K46" s="1">
        <v>0.33119999999999999</v>
      </c>
      <c r="L46" s="1">
        <v>0.33160000000000001</v>
      </c>
    </row>
    <row r="47" spans="9:12" x14ac:dyDescent="0.35">
      <c r="I47" s="1">
        <v>3</v>
      </c>
      <c r="J47" s="1">
        <v>273.14999999999998</v>
      </c>
      <c r="K47" s="1">
        <v>0.97589999999999999</v>
      </c>
      <c r="L47" s="1">
        <v>0.97799999999999998</v>
      </c>
    </row>
    <row r="48" spans="9:12" x14ac:dyDescent="0.35">
      <c r="I48" s="1">
        <v>3</v>
      </c>
      <c r="J48" s="1">
        <f>J47+25</f>
        <v>298.14999999999998</v>
      </c>
      <c r="K48" s="1">
        <v>0.92400000000000004</v>
      </c>
      <c r="L48" s="1">
        <v>0.92579999999999996</v>
      </c>
    </row>
    <row r="49" spans="9:12" x14ac:dyDescent="0.35">
      <c r="I49" s="1">
        <v>3</v>
      </c>
      <c r="J49" s="1">
        <f t="shared" ref="J49:J53" si="6">J48+25</f>
        <v>323.14999999999998</v>
      </c>
      <c r="K49" s="1">
        <v>0.83540000000000003</v>
      </c>
      <c r="L49" s="1">
        <v>0.84470000000000001</v>
      </c>
    </row>
    <row r="50" spans="9:12" x14ac:dyDescent="0.35">
      <c r="I50" s="1">
        <v>3</v>
      </c>
      <c r="J50" s="1">
        <f t="shared" si="6"/>
        <v>348.15</v>
      </c>
      <c r="K50" s="1">
        <v>0.73170000000000002</v>
      </c>
      <c r="L50" s="1">
        <v>0.74299999999999999</v>
      </c>
    </row>
    <row r="51" spans="9:12" x14ac:dyDescent="0.35">
      <c r="I51" s="1">
        <v>3</v>
      </c>
      <c r="J51" s="1">
        <f t="shared" si="6"/>
        <v>373.15</v>
      </c>
      <c r="K51" s="1">
        <v>0.62429999999999997</v>
      </c>
      <c r="L51" s="1">
        <v>0.62719999999999998</v>
      </c>
    </row>
    <row r="52" spans="9:12" x14ac:dyDescent="0.35">
      <c r="I52" s="1">
        <v>3</v>
      </c>
      <c r="J52" s="1">
        <f t="shared" si="6"/>
        <v>398.15</v>
      </c>
      <c r="K52" s="1">
        <v>0.52170000000000005</v>
      </c>
      <c r="L52" s="1">
        <v>0.50309999999999999</v>
      </c>
    </row>
    <row r="53" spans="9:12" x14ac:dyDescent="0.35">
      <c r="I53" s="1">
        <v>3</v>
      </c>
      <c r="J53" s="1">
        <f t="shared" si="6"/>
        <v>423.15</v>
      </c>
      <c r="K53" s="1">
        <v>0.43290000000000001</v>
      </c>
      <c r="L53" s="1">
        <v>0.37540000000000001</v>
      </c>
    </row>
    <row r="54" spans="9:12" x14ac:dyDescent="0.35">
      <c r="I54" s="1">
        <v>5</v>
      </c>
      <c r="J54" s="1">
        <v>348.15</v>
      </c>
      <c r="K54" s="1">
        <v>1.2314000000000001</v>
      </c>
      <c r="L54" s="1">
        <v>1.3436999999999999</v>
      </c>
    </row>
    <row r="55" spans="9:12" x14ac:dyDescent="0.35">
      <c r="I55" s="1">
        <v>5</v>
      </c>
      <c r="J55" s="1">
        <v>373.15</v>
      </c>
      <c r="K55" s="1">
        <v>1.034</v>
      </c>
      <c r="L55" s="1">
        <v>1.0866</v>
      </c>
    </row>
    <row r="56" spans="9:12" x14ac:dyDescent="0.35">
      <c r="I56" s="1">
        <v>5</v>
      </c>
      <c r="J56" s="1">
        <v>398.15</v>
      </c>
      <c r="K56" s="1">
        <v>0.92359999999999998</v>
      </c>
      <c r="L56" s="1">
        <v>0.81340000000000001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F3460-0F13-4869-941B-1FBF8E166A15}">
  <dimension ref="A1:AU72"/>
  <sheetViews>
    <sheetView topLeftCell="AO10" zoomScaleNormal="100" workbookViewId="0">
      <selection activeCell="BD14" sqref="BD14"/>
    </sheetView>
  </sheetViews>
  <sheetFormatPr defaultRowHeight="14.5" x14ac:dyDescent="0.35"/>
  <cols>
    <col min="1" max="1" width="12.36328125" customWidth="1"/>
    <col min="2" max="2" width="12" customWidth="1"/>
    <col min="3" max="3" width="9.08984375" customWidth="1"/>
    <col min="4" max="4" width="13.08984375" customWidth="1"/>
    <col min="5" max="5" width="13.08984375" style="1" customWidth="1"/>
    <col min="6" max="6" width="11.36328125" customWidth="1"/>
    <col min="7" max="7" width="11.1796875" customWidth="1"/>
    <col min="8" max="8" width="8.90625" style="9"/>
    <col min="10" max="11" width="8.90625" style="1"/>
    <col min="12" max="12" width="7.08984375" style="1" customWidth="1"/>
    <col min="13" max="13" width="8.90625" style="1"/>
    <col min="14" max="14" width="11.90625" style="1" customWidth="1"/>
    <col min="15" max="15" width="13.453125" style="1" customWidth="1"/>
    <col min="16" max="16" width="12.453125" style="1" customWidth="1"/>
    <col min="17" max="17" width="15.54296875" style="1" customWidth="1"/>
    <col min="18" max="18" width="8.90625" style="9"/>
    <col min="19" max="19" width="9.08984375" customWidth="1"/>
    <col min="21" max="21" width="14.1796875" customWidth="1"/>
    <col min="22" max="22" width="8.90625" style="9"/>
    <col min="25" max="25" width="8.90625" style="9"/>
    <col min="28" max="28" width="12" bestFit="1" customWidth="1"/>
    <col min="30" max="30" width="12" style="9" customWidth="1"/>
    <col min="31" max="32" width="12" customWidth="1"/>
    <col min="33" max="33" width="12" style="11" customWidth="1"/>
    <col min="35" max="35" width="12" bestFit="1" customWidth="1"/>
    <col min="37" max="37" width="13.1796875" customWidth="1"/>
    <col min="38" max="38" width="8.90625" style="9"/>
    <col min="40" max="42" width="21.54296875" style="1" customWidth="1"/>
    <col min="44" max="44" width="13.453125" style="1" customWidth="1"/>
  </cols>
  <sheetData>
    <row r="1" spans="1:46" ht="23.5" x14ac:dyDescent="0.55000000000000004">
      <c r="B1" s="6" t="s">
        <v>38</v>
      </c>
      <c r="C1" s="6"/>
      <c r="D1" s="6"/>
      <c r="E1" s="7"/>
      <c r="F1" s="6"/>
      <c r="G1" s="6"/>
      <c r="H1" t="s">
        <v>11</v>
      </c>
      <c r="R1"/>
      <c r="V1"/>
      <c r="Y1"/>
      <c r="AD1"/>
      <c r="AG1"/>
      <c r="AL1"/>
    </row>
    <row r="2" spans="1:46" x14ac:dyDescent="0.35">
      <c r="H2"/>
      <c r="K2" s="8" t="s">
        <v>12</v>
      </c>
      <c r="L2" s="8">
        <v>2</v>
      </c>
      <c r="R2"/>
      <c r="V2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L2"/>
    </row>
    <row r="3" spans="1:46" x14ac:dyDescent="0.35">
      <c r="H3"/>
      <c r="K3" s="8" t="s">
        <v>13</v>
      </c>
      <c r="L3" s="8">
        <v>1.7999999999999999E-2</v>
      </c>
      <c r="R3"/>
      <c r="V3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L3"/>
    </row>
    <row r="4" spans="1:46" x14ac:dyDescent="0.35">
      <c r="H4"/>
      <c r="R4"/>
      <c r="V4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L4"/>
    </row>
    <row r="5" spans="1:46" x14ac:dyDescent="0.35">
      <c r="H5"/>
      <c r="R5"/>
      <c r="V5"/>
      <c r="Y5"/>
      <c r="AD5"/>
      <c r="AG5"/>
      <c r="AL5"/>
    </row>
    <row r="6" spans="1:46" ht="42" customHeight="1" x14ac:dyDescent="0.45">
      <c r="A6" t="s">
        <v>14</v>
      </c>
      <c r="B6" t="s">
        <v>1</v>
      </c>
      <c r="C6" t="s">
        <v>15</v>
      </c>
      <c r="D6" t="s">
        <v>16</v>
      </c>
      <c r="E6" s="1" t="s">
        <v>17</v>
      </c>
      <c r="F6" s="1" t="s">
        <v>18</v>
      </c>
      <c r="G6" s="1" t="s">
        <v>19</v>
      </c>
      <c r="I6" t="e" vm="1">
        <v>#VALUE!</v>
      </c>
      <c r="J6" s="1" t="e" vm="2">
        <v>#VALUE!</v>
      </c>
      <c r="K6" s="1" t="e" vm="3">
        <v>#VALUE!</v>
      </c>
      <c r="L6" s="10" t="e" vm="4">
        <v>#VALUE!</v>
      </c>
      <c r="M6" s="1" t="e" vm="5">
        <v>#VALUE!</v>
      </c>
      <c r="N6" s="1" t="e" vm="6">
        <v>#VALUE!</v>
      </c>
      <c r="O6" s="1" t="e" vm="7">
        <v>#VALUE!</v>
      </c>
      <c r="P6" s="1" t="e" vm="8">
        <v>#VALUE!</v>
      </c>
      <c r="Q6" s="1" t="e" vm="9">
        <v>#VALUE!</v>
      </c>
      <c r="S6" s="1" t="e" vm="10">
        <v>#VALUE!</v>
      </c>
      <c r="T6" t="e" vm="11">
        <v>#VALUE!</v>
      </c>
      <c r="U6" t="e" vm="12">
        <v>#VALUE!</v>
      </c>
      <c r="W6" t="e" vm="13">
        <v>#VALUE!</v>
      </c>
      <c r="X6" t="e" vm="14">
        <v>#VALUE!</v>
      </c>
      <c r="Z6" t="e" vm="15">
        <v>#VALUE!</v>
      </c>
      <c r="AA6" t="e" vm="16">
        <v>#VALUE!</v>
      </c>
      <c r="AB6" t="e" vm="17">
        <v>#VALUE!</v>
      </c>
      <c r="AC6" t="e" vm="18">
        <v>#VALUE!</v>
      </c>
      <c r="AH6" t="e" vm="19">
        <v>#VALUE!</v>
      </c>
      <c r="AI6" t="e" vm="20">
        <v>#VALUE!</v>
      </c>
      <c r="AJ6" t="e" vm="21">
        <v>#VALUE!</v>
      </c>
      <c r="AK6" t="e" vm="22">
        <v>#VALUE!</v>
      </c>
      <c r="AM6" t="e" vm="23">
        <v>#VALUE!</v>
      </c>
      <c r="AN6" s="3" t="s">
        <v>20</v>
      </c>
      <c r="AO6" s="3" t="s">
        <v>21</v>
      </c>
      <c r="AP6" s="3" t="s">
        <v>22</v>
      </c>
      <c r="AQ6" s="12" t="s">
        <v>23</v>
      </c>
      <c r="AR6" s="13" t="s">
        <v>24</v>
      </c>
      <c r="AT6" t="s">
        <v>25</v>
      </c>
    </row>
    <row r="7" spans="1:46" x14ac:dyDescent="0.35">
      <c r="A7" s="1">
        <v>0.1</v>
      </c>
      <c r="B7" s="1">
        <v>273.14999999999998</v>
      </c>
      <c r="C7">
        <v>120.366</v>
      </c>
      <c r="D7">
        <f>C7*A7</f>
        <v>12.0366</v>
      </c>
      <c r="E7" s="1">
        <v>1.7999999999999999E-2</v>
      </c>
      <c r="F7">
        <f>1/B7</f>
        <v>3.6609921288669233E-3</v>
      </c>
      <c r="G7">
        <f>LN(B7)</f>
        <v>5.6100210948417262</v>
      </c>
      <c r="I7">
        <f>18*A7</f>
        <v>1.8</v>
      </c>
      <c r="J7" s="1">
        <f>A7*4</f>
        <v>0.4</v>
      </c>
      <c r="K7" s="1">
        <f>POWER(J7,0.5)</f>
        <v>0.63245553203367588</v>
      </c>
      <c r="L7" s="1">
        <v>0.2</v>
      </c>
      <c r="M7" s="1">
        <f>1 + (L7*K7)</f>
        <v>1.1264911064067351</v>
      </c>
      <c r="N7" s="1">
        <f>LN(M7)</f>
        <v>0.11910758596928143</v>
      </c>
      <c r="O7" s="1">
        <f>J7*N7</f>
        <v>4.7643034387712578E-2</v>
      </c>
      <c r="P7" s="1">
        <f xml:space="preserve"> -$L$2 * I7</f>
        <v>-3.6</v>
      </c>
      <c r="Q7" s="1">
        <f>O7*P7</f>
        <v>-0.17151492379576527</v>
      </c>
      <c r="S7">
        <f>POWER(J7, -0.5)</f>
        <v>1.5811388300841895</v>
      </c>
      <c r="T7">
        <f>2*M7</f>
        <v>2.2529822128134702</v>
      </c>
      <c r="U7">
        <f>(S7/T7)*(1+(2*I7))</f>
        <v>3.2282716556845896</v>
      </c>
      <c r="W7">
        <f>1-AA7</f>
        <v>0.98810655662058067</v>
      </c>
      <c r="X7">
        <f>LN(W7)</f>
        <v>-1.1964736219204696E-2</v>
      </c>
      <c r="Z7">
        <f>($AF$9+($AF$10*F7)+($AF$11*G7)) + (($AF$12+($AF$13*F7)+($AF$14*G7))*AA7) + (($AF$15 + ($AF$16*F7) + ($AF$17*G7))*AB7) + (($AF$18 + ($AF$19*F7) + ($AF$20*G7))*AA7*AB7)</f>
        <v>-656201.05668261345</v>
      </c>
      <c r="AA7">
        <f t="shared" ref="AA7:AA60" si="0">D7/(1000+D7)</f>
        <v>1.1893443379419281E-2</v>
      </c>
      <c r="AB7">
        <f>AA7*AA7</f>
        <v>1.4145399541945231E-4</v>
      </c>
      <c r="AC7">
        <f>Z7*AB7</f>
        <v>-92.822261266222171</v>
      </c>
      <c r="AH7">
        <f>($AF$12+($AF$13*F7)+($AF$14*G7)) + (2*($AF$15 + ($AF$16*F7) + ($AF$17*G7))*AA7) + (3*($AF$18 + ($AF$19*F7)+($AF$20*G7))*AB7)</f>
        <v>662335.86334726878</v>
      </c>
      <c r="AI7">
        <f>AB7</f>
        <v>1.4145399541945231E-4</v>
      </c>
      <c r="AJ7">
        <f>1-AA7</f>
        <v>0.98810655662058067</v>
      </c>
      <c r="AK7">
        <f>AH7*AI7*AJ7</f>
        <v>92.575756825458242</v>
      </c>
      <c r="AM7">
        <f t="shared" ref="AM7:AM60" si="1">(Q7-U7)+X7-AC7-AK7</f>
        <v>-3.1652468749356331</v>
      </c>
      <c r="AN7" s="1">
        <f>-AR7*A7*18*$L$2</f>
        <v>-2.1618000000000004</v>
      </c>
      <c r="AO7" s="1">
        <f>(AN7-AM7)^2</f>
        <v>1.0069056308180873</v>
      </c>
      <c r="AP7" s="1">
        <f>STDEV(AO7:AO60)</f>
        <v>1.9710581632795083</v>
      </c>
      <c r="AQ7">
        <f>-AM7/(A7*18*$L$2)</f>
        <v>0.87923524303767586</v>
      </c>
      <c r="AR7" s="1">
        <v>0.60050000000000003</v>
      </c>
    </row>
    <row r="8" spans="1:46" x14ac:dyDescent="0.35">
      <c r="A8" s="1">
        <v>0.1</v>
      </c>
      <c r="B8" s="1">
        <f>B7+25</f>
        <v>298.14999999999998</v>
      </c>
      <c r="C8">
        <v>120.366</v>
      </c>
      <c r="D8">
        <f t="shared" ref="D8:D60" si="2">C8*A8</f>
        <v>12.0366</v>
      </c>
      <c r="E8" s="1">
        <v>1.7999999999999999E-2</v>
      </c>
      <c r="F8">
        <f t="shared" ref="F8:F60" si="3">1/B8</f>
        <v>3.3540164346805303E-3</v>
      </c>
      <c r="G8">
        <f t="shared" ref="G8:G60" si="4">LN(B8)</f>
        <v>5.697596715569115</v>
      </c>
      <c r="I8">
        <f t="shared" ref="I8:I60" si="5">18*A8</f>
        <v>1.8</v>
      </c>
      <c r="J8" s="1">
        <f t="shared" ref="J8:J60" si="6">A8*4</f>
        <v>0.4</v>
      </c>
      <c r="K8" s="1">
        <f t="shared" ref="K8:K60" si="7">POWER(J8,0.5)</f>
        <v>0.63245553203367588</v>
      </c>
      <c r="L8" s="1">
        <v>0.2</v>
      </c>
      <c r="M8" s="1">
        <f t="shared" ref="M8:M60" si="8">1 + (L8*K8)</f>
        <v>1.1264911064067351</v>
      </c>
      <c r="N8" s="1">
        <f t="shared" ref="N8:N60" si="9">LN(M8)</f>
        <v>0.11910758596928143</v>
      </c>
      <c r="O8" s="1">
        <f t="shared" ref="O8:O60" si="10">J8*N8</f>
        <v>4.7643034387712578E-2</v>
      </c>
      <c r="P8" s="1">
        <f t="shared" ref="P8:P60" si="11" xml:space="preserve"> -$L$2 * I8</f>
        <v>-3.6</v>
      </c>
      <c r="Q8" s="1">
        <f t="shared" ref="Q8:Q60" si="12">O8*P8</f>
        <v>-0.17151492379576527</v>
      </c>
      <c r="S8">
        <f t="shared" ref="S8:S60" si="13">POWER(J8, -0.5)</f>
        <v>1.5811388300841895</v>
      </c>
      <c r="T8">
        <f t="shared" ref="T8:T60" si="14">2*M8</f>
        <v>2.2529822128134702</v>
      </c>
      <c r="U8">
        <f t="shared" ref="U8:U60" si="15">(S8/T8)*(1+(2*I8))</f>
        <v>3.2282716556845896</v>
      </c>
      <c r="W8">
        <f t="shared" ref="W8:W60" si="16">1-AA8</f>
        <v>0.98810655662058067</v>
      </c>
      <c r="X8">
        <f t="shared" ref="X8:X60" si="17">LN(W8)</f>
        <v>-1.1964736219204696E-2</v>
      </c>
      <c r="Z8">
        <f t="shared" ref="Z8:Z60" si="18">($AF$9+($AF$10*F8)+($AF$11*G8)) + (($AF$12+($AF$13*F8)+($AF$14*G8))*AA8) + (($AF$15 + ($AF$16*F8) + ($AF$17*G8))*AB8) + (($AF$18 + ($AF$19*F8) + ($AF$20*G8))*AA8*AB8)</f>
        <v>-666472.12764871889</v>
      </c>
      <c r="AA8">
        <f t="shared" si="0"/>
        <v>1.1893443379419281E-2</v>
      </c>
      <c r="AB8">
        <f t="shared" ref="AB8:AB60" si="19">AA8*AA8</f>
        <v>1.4145399541945231E-4</v>
      </c>
      <c r="AC8">
        <f t="shared" ref="AC8:AC60" si="20">Z8*AB8</f>
        <v>-94.275145291614521</v>
      </c>
      <c r="AH8">
        <f t="shared" ref="AH8:AH60" si="21">($AF$12+($AF$13*F8)+($AF$14*G8)) + (2*($AF$15 + ($AF$16*F8) + ($AF$17*G8))*AA8) + (3*($AF$18 + ($AF$19*F8)+($AF$20*G8))*AB8)</f>
        <v>672879.58980778279</v>
      </c>
      <c r="AI8">
        <f t="shared" ref="AI8:AI60" si="22">AB8</f>
        <v>1.4145399541945231E-4</v>
      </c>
      <c r="AJ8">
        <f t="shared" ref="AJ8:AJ60" si="23">1-AA8</f>
        <v>0.98810655662058067</v>
      </c>
      <c r="AK8">
        <f t="shared" ref="AK8:AK60" si="24">AH8*AI8*AJ8</f>
        <v>94.049470557204202</v>
      </c>
      <c r="AM8">
        <f t="shared" si="1"/>
        <v>-3.1860765812892424</v>
      </c>
      <c r="AN8" s="1">
        <f t="shared" ref="AN8:AN60" si="25">-AR8*A8*18*$L$2</f>
        <v>-2.1438000000000001</v>
      </c>
      <c r="AO8" s="1">
        <f t="shared" ref="AO8:AO60" si="26">(AN8-AM8)^2</f>
        <v>1.0863404719039904</v>
      </c>
      <c r="AQ8">
        <f t="shared" ref="AQ8:AQ60" si="27">-AM8/(A8*18*$L$2)</f>
        <v>0.88502127258034513</v>
      </c>
      <c r="AR8" s="1">
        <v>0.59550000000000003</v>
      </c>
    </row>
    <row r="9" spans="1:46" x14ac:dyDescent="0.35">
      <c r="A9" s="1">
        <v>0.1</v>
      </c>
      <c r="B9" s="1">
        <f t="shared" ref="B9:B13" si="28">B8+25</f>
        <v>323.14999999999998</v>
      </c>
      <c r="C9">
        <v>120.366</v>
      </c>
      <c r="D9">
        <f t="shared" si="2"/>
        <v>12.0366</v>
      </c>
      <c r="E9" s="1">
        <v>1.7999999999999999E-2</v>
      </c>
      <c r="F9">
        <f t="shared" si="3"/>
        <v>3.0945381401825778E-3</v>
      </c>
      <c r="G9">
        <f t="shared" si="4"/>
        <v>5.7781166117089047</v>
      </c>
      <c r="I9">
        <f t="shared" si="5"/>
        <v>1.8</v>
      </c>
      <c r="J9" s="1">
        <f t="shared" si="6"/>
        <v>0.4</v>
      </c>
      <c r="K9" s="1">
        <f t="shared" si="7"/>
        <v>0.63245553203367588</v>
      </c>
      <c r="L9" s="1">
        <v>0.2</v>
      </c>
      <c r="M9" s="1">
        <f t="shared" si="8"/>
        <v>1.1264911064067351</v>
      </c>
      <c r="N9" s="1">
        <f t="shared" si="9"/>
        <v>0.11910758596928143</v>
      </c>
      <c r="O9" s="1">
        <f t="shared" si="10"/>
        <v>4.7643034387712578E-2</v>
      </c>
      <c r="P9" s="1">
        <f t="shared" si="11"/>
        <v>-3.6</v>
      </c>
      <c r="Q9" s="1">
        <f t="shared" si="12"/>
        <v>-0.17151492379576527</v>
      </c>
      <c r="S9">
        <f t="shared" si="13"/>
        <v>1.5811388300841895</v>
      </c>
      <c r="T9">
        <f t="shared" si="14"/>
        <v>2.2529822128134702</v>
      </c>
      <c r="U9">
        <f t="shared" si="15"/>
        <v>3.2282716556845896</v>
      </c>
      <c r="W9">
        <f t="shared" si="16"/>
        <v>0.98810655662058067</v>
      </c>
      <c r="X9">
        <f t="shared" si="17"/>
        <v>-1.1964736219204696E-2</v>
      </c>
      <c r="Z9">
        <f t="shared" si="18"/>
        <v>-675955.07053154334</v>
      </c>
      <c r="AA9">
        <f t="shared" si="0"/>
        <v>1.1893443379419281E-2</v>
      </c>
      <c r="AB9">
        <f t="shared" si="19"/>
        <v>1.4145399541945231E-4</v>
      </c>
      <c r="AC9">
        <f t="shared" si="20"/>
        <v>-95.616545450724502</v>
      </c>
      <c r="AE9" s="14" t="s">
        <v>26</v>
      </c>
      <c r="AF9">
        <v>41812.722323949194</v>
      </c>
      <c r="AH9">
        <f t="shared" si="21"/>
        <v>682537.40560682141</v>
      </c>
      <c r="AI9">
        <f t="shared" si="22"/>
        <v>1.4145399541945231E-4</v>
      </c>
      <c r="AJ9">
        <f t="shared" si="23"/>
        <v>0.98810655662058067</v>
      </c>
      <c r="AK9">
        <f t="shared" si="24"/>
        <v>95.399359120324476</v>
      </c>
      <c r="AM9">
        <f t="shared" si="1"/>
        <v>-3.1945649852995359</v>
      </c>
      <c r="AN9" s="1">
        <f t="shared" si="25"/>
        <v>-2.0822400000000001</v>
      </c>
      <c r="AO9" s="1">
        <f t="shared" si="26"/>
        <v>1.2372668729216125</v>
      </c>
      <c r="AQ9">
        <f t="shared" si="27"/>
        <v>0.88737916258320437</v>
      </c>
      <c r="AR9" s="1">
        <v>0.57840000000000003</v>
      </c>
    </row>
    <row r="10" spans="1:46" x14ac:dyDescent="0.35">
      <c r="A10" s="1">
        <v>0.1</v>
      </c>
      <c r="B10" s="1">
        <f t="shared" si="28"/>
        <v>348.15</v>
      </c>
      <c r="C10">
        <v>120.366</v>
      </c>
      <c r="D10">
        <f t="shared" si="2"/>
        <v>12.0366</v>
      </c>
      <c r="E10" s="1">
        <v>1.7999999999999999E-2</v>
      </c>
      <c r="F10">
        <f t="shared" si="3"/>
        <v>2.8723251472066642E-3</v>
      </c>
      <c r="G10">
        <f t="shared" si="4"/>
        <v>5.852633421388556</v>
      </c>
      <c r="I10">
        <f t="shared" si="5"/>
        <v>1.8</v>
      </c>
      <c r="J10" s="1">
        <f t="shared" si="6"/>
        <v>0.4</v>
      </c>
      <c r="K10" s="1">
        <f t="shared" si="7"/>
        <v>0.63245553203367588</v>
      </c>
      <c r="L10" s="1">
        <v>0.2</v>
      </c>
      <c r="M10" s="1">
        <f t="shared" si="8"/>
        <v>1.1264911064067351</v>
      </c>
      <c r="N10" s="1">
        <f t="shared" si="9"/>
        <v>0.11910758596928143</v>
      </c>
      <c r="O10" s="1">
        <f t="shared" si="10"/>
        <v>4.7643034387712578E-2</v>
      </c>
      <c r="P10" s="1">
        <f t="shared" si="11"/>
        <v>-3.6</v>
      </c>
      <c r="Q10" s="1">
        <f t="shared" si="12"/>
        <v>-0.17151492379576527</v>
      </c>
      <c r="S10">
        <f t="shared" si="13"/>
        <v>1.5811388300841895</v>
      </c>
      <c r="T10">
        <f t="shared" si="14"/>
        <v>2.2529822128134702</v>
      </c>
      <c r="U10">
        <f t="shared" si="15"/>
        <v>3.2282716556845896</v>
      </c>
      <c r="W10">
        <f t="shared" si="16"/>
        <v>0.98810655662058067</v>
      </c>
      <c r="X10">
        <f t="shared" si="17"/>
        <v>-1.1964736219204696E-2</v>
      </c>
      <c r="Z10">
        <f t="shared" si="18"/>
        <v>-684762.02301223285</v>
      </c>
      <c r="AA10">
        <f t="shared" si="0"/>
        <v>1.1893443379419281E-2</v>
      </c>
      <c r="AB10">
        <f t="shared" si="19"/>
        <v>1.4145399541945231E-4</v>
      </c>
      <c r="AC10">
        <f t="shared" si="20"/>
        <v>-96.862324066587291</v>
      </c>
      <c r="AE10" s="14" t="s">
        <v>27</v>
      </c>
      <c r="AF10">
        <v>-1710403.7587340041</v>
      </c>
      <c r="AH10">
        <f t="shared" si="21"/>
        <v>691446.51371383248</v>
      </c>
      <c r="AI10">
        <f t="shared" si="22"/>
        <v>1.4145399541945231E-4</v>
      </c>
      <c r="AJ10">
        <f t="shared" si="23"/>
        <v>0.98810655662058067</v>
      </c>
      <c r="AK10">
        <f t="shared" si="24"/>
        <v>96.644599596173421</v>
      </c>
      <c r="AM10">
        <f t="shared" si="1"/>
        <v>-3.1940268452856913</v>
      </c>
      <c r="AN10" s="1">
        <f t="shared" si="25"/>
        <v>-2.0005199999999999</v>
      </c>
      <c r="AO10" s="1">
        <f t="shared" si="26"/>
        <v>1.4244585897438033</v>
      </c>
      <c r="AQ10">
        <f t="shared" si="27"/>
        <v>0.88722967924602536</v>
      </c>
      <c r="AR10" s="1">
        <v>0.55569999999999997</v>
      </c>
    </row>
    <row r="11" spans="1:46" x14ac:dyDescent="0.35">
      <c r="A11" s="1">
        <v>0.1</v>
      </c>
      <c r="B11" s="1">
        <f t="shared" si="28"/>
        <v>373.15</v>
      </c>
      <c r="C11">
        <v>120.366</v>
      </c>
      <c r="D11">
        <f t="shared" si="2"/>
        <v>12.0366</v>
      </c>
      <c r="E11" s="1">
        <v>1.7999999999999999E-2</v>
      </c>
      <c r="F11">
        <f t="shared" si="3"/>
        <v>2.6798874447273215E-3</v>
      </c>
      <c r="G11">
        <f t="shared" si="4"/>
        <v>5.9219804835773964</v>
      </c>
      <c r="I11">
        <f t="shared" si="5"/>
        <v>1.8</v>
      </c>
      <c r="J11" s="1">
        <f t="shared" si="6"/>
        <v>0.4</v>
      </c>
      <c r="K11" s="1">
        <f t="shared" si="7"/>
        <v>0.63245553203367588</v>
      </c>
      <c r="L11" s="1">
        <v>0.2</v>
      </c>
      <c r="M11" s="1">
        <f t="shared" si="8"/>
        <v>1.1264911064067351</v>
      </c>
      <c r="N11" s="1">
        <f t="shared" si="9"/>
        <v>0.11910758596928143</v>
      </c>
      <c r="O11" s="1">
        <f t="shared" si="10"/>
        <v>4.7643034387712578E-2</v>
      </c>
      <c r="P11" s="1">
        <f t="shared" si="11"/>
        <v>-3.6</v>
      </c>
      <c r="Q11" s="1">
        <f t="shared" si="12"/>
        <v>-0.17151492379576527</v>
      </c>
      <c r="S11">
        <f t="shared" si="13"/>
        <v>1.5811388300841895</v>
      </c>
      <c r="T11">
        <f t="shared" si="14"/>
        <v>2.2529822128134702</v>
      </c>
      <c r="U11">
        <f t="shared" si="15"/>
        <v>3.2282716556845896</v>
      </c>
      <c r="W11">
        <f t="shared" si="16"/>
        <v>0.98810655662058067</v>
      </c>
      <c r="X11">
        <f t="shared" si="17"/>
        <v>-1.1964736219204696E-2</v>
      </c>
      <c r="Z11">
        <f t="shared" si="18"/>
        <v>-692982.81679616985</v>
      </c>
      <c r="AA11">
        <f t="shared" si="0"/>
        <v>1.1893443379419281E-2</v>
      </c>
      <c r="AB11">
        <f t="shared" si="19"/>
        <v>1.4145399541945231E-4</v>
      </c>
      <c r="AC11">
        <f t="shared" si="20"/>
        <v>-98.025188192844567</v>
      </c>
      <c r="AE11" s="14" t="s">
        <v>28</v>
      </c>
      <c r="AF11">
        <v>-124710.76062321351</v>
      </c>
      <c r="AH11">
        <f t="shared" si="21"/>
        <v>699714.55635580956</v>
      </c>
      <c r="AI11">
        <f t="shared" si="22"/>
        <v>1.4145399541945231E-4</v>
      </c>
      <c r="AJ11">
        <f t="shared" si="23"/>
        <v>0.98810655662058067</v>
      </c>
      <c r="AK11">
        <f t="shared" si="24"/>
        <v>97.800237313234319</v>
      </c>
      <c r="AM11">
        <f t="shared" si="1"/>
        <v>-3.1868004360893138</v>
      </c>
      <c r="AN11" s="1">
        <f t="shared" si="25"/>
        <v>-1.9072800000000003</v>
      </c>
      <c r="AO11" s="1">
        <f t="shared" si="26"/>
        <v>1.6371725463701872</v>
      </c>
      <c r="AQ11">
        <f t="shared" si="27"/>
        <v>0.88522234335814276</v>
      </c>
      <c r="AR11" s="1">
        <v>0.52980000000000005</v>
      </c>
    </row>
    <row r="12" spans="1:46" x14ac:dyDescent="0.35">
      <c r="A12" s="1">
        <v>0.1</v>
      </c>
      <c r="B12" s="1">
        <f t="shared" si="28"/>
        <v>398.15</v>
      </c>
      <c r="C12">
        <v>120.366</v>
      </c>
      <c r="D12">
        <f t="shared" si="2"/>
        <v>12.0366</v>
      </c>
      <c r="E12" s="1">
        <v>1.7999999999999999E-2</v>
      </c>
      <c r="F12">
        <f t="shared" si="3"/>
        <v>2.511616225040814E-3</v>
      </c>
      <c r="G12">
        <f t="shared" si="4"/>
        <v>5.9868288187034535</v>
      </c>
      <c r="I12">
        <f t="shared" si="5"/>
        <v>1.8</v>
      </c>
      <c r="J12" s="1">
        <f t="shared" si="6"/>
        <v>0.4</v>
      </c>
      <c r="K12" s="1">
        <f t="shared" si="7"/>
        <v>0.63245553203367588</v>
      </c>
      <c r="L12" s="1">
        <v>0.2</v>
      </c>
      <c r="M12" s="1">
        <f t="shared" si="8"/>
        <v>1.1264911064067351</v>
      </c>
      <c r="N12" s="1">
        <f t="shared" si="9"/>
        <v>0.11910758596928143</v>
      </c>
      <c r="O12" s="1">
        <f t="shared" si="10"/>
        <v>4.7643034387712578E-2</v>
      </c>
      <c r="P12" s="1">
        <f t="shared" si="11"/>
        <v>-3.6</v>
      </c>
      <c r="Q12" s="1">
        <f t="shared" si="12"/>
        <v>-0.17151492379576527</v>
      </c>
      <c r="S12">
        <f t="shared" si="13"/>
        <v>1.5811388300841895</v>
      </c>
      <c r="T12">
        <f t="shared" si="14"/>
        <v>2.2529822128134702</v>
      </c>
      <c r="U12">
        <f t="shared" si="15"/>
        <v>3.2282716556845896</v>
      </c>
      <c r="W12">
        <f t="shared" si="16"/>
        <v>0.98810655662058067</v>
      </c>
      <c r="X12">
        <f t="shared" si="17"/>
        <v>-1.1964736219204696E-2</v>
      </c>
      <c r="Z12">
        <f t="shared" si="18"/>
        <v>-700690.51664598635</v>
      </c>
      <c r="AA12">
        <f t="shared" si="0"/>
        <v>1.1893443379419281E-2</v>
      </c>
      <c r="AB12">
        <f t="shared" si="19"/>
        <v>1.4145399541945231E-4</v>
      </c>
      <c r="AC12">
        <f t="shared" si="20"/>
        <v>-99.115473132095033</v>
      </c>
      <c r="AE12" s="14" t="s">
        <v>29</v>
      </c>
      <c r="AF12">
        <v>25437.186586070955</v>
      </c>
      <c r="AH12">
        <f t="shared" si="21"/>
        <v>707427.53329927893</v>
      </c>
      <c r="AI12">
        <f t="shared" si="22"/>
        <v>1.4145399541945231E-4</v>
      </c>
      <c r="AJ12">
        <f t="shared" si="23"/>
        <v>0.98810655662058067</v>
      </c>
      <c r="AK12">
        <f t="shared" si="24"/>
        <v>98.878292598222885</v>
      </c>
      <c r="AM12">
        <f t="shared" si="1"/>
        <v>-3.1745707818274127</v>
      </c>
      <c r="AN12" s="1">
        <f t="shared" si="25"/>
        <v>-1.8046800000000001</v>
      </c>
      <c r="AO12" s="1">
        <f t="shared" si="26"/>
        <v>1.8766007541357199</v>
      </c>
      <c r="AQ12">
        <f t="shared" si="27"/>
        <v>0.88182521717428131</v>
      </c>
      <c r="AR12" s="1">
        <v>0.50129999999999997</v>
      </c>
    </row>
    <row r="13" spans="1:46" x14ac:dyDescent="0.35">
      <c r="A13" s="1">
        <v>0.1</v>
      </c>
      <c r="B13" s="1">
        <f t="shared" si="28"/>
        <v>423.15</v>
      </c>
      <c r="C13">
        <v>120.366</v>
      </c>
      <c r="D13">
        <f t="shared" si="2"/>
        <v>12.0366</v>
      </c>
      <c r="E13" s="1">
        <v>1.7999999999999999E-2</v>
      </c>
      <c r="F13">
        <f t="shared" si="3"/>
        <v>2.3632281696797826E-3</v>
      </c>
      <c r="G13">
        <f t="shared" si="4"/>
        <v>6.0477267261161147</v>
      </c>
      <c r="I13">
        <f t="shared" si="5"/>
        <v>1.8</v>
      </c>
      <c r="J13" s="1">
        <f t="shared" si="6"/>
        <v>0.4</v>
      </c>
      <c r="K13" s="1">
        <f t="shared" si="7"/>
        <v>0.63245553203367588</v>
      </c>
      <c r="L13" s="1">
        <v>0.2</v>
      </c>
      <c r="M13" s="1">
        <f t="shared" si="8"/>
        <v>1.1264911064067351</v>
      </c>
      <c r="N13" s="1">
        <f t="shared" si="9"/>
        <v>0.11910758596928143</v>
      </c>
      <c r="O13" s="1">
        <f t="shared" si="10"/>
        <v>4.7643034387712578E-2</v>
      </c>
      <c r="P13" s="1">
        <f t="shared" si="11"/>
        <v>-3.6</v>
      </c>
      <c r="Q13" s="1">
        <f t="shared" si="12"/>
        <v>-0.17151492379576527</v>
      </c>
      <c r="S13">
        <f t="shared" si="13"/>
        <v>1.5811388300841895</v>
      </c>
      <c r="T13">
        <f t="shared" si="14"/>
        <v>2.2529822128134702</v>
      </c>
      <c r="U13">
        <f t="shared" si="15"/>
        <v>3.2282716556845896</v>
      </c>
      <c r="W13">
        <f t="shared" si="16"/>
        <v>0.98810655662058067</v>
      </c>
      <c r="X13">
        <f t="shared" si="17"/>
        <v>-1.1964736219204696E-2</v>
      </c>
      <c r="Z13">
        <f t="shared" si="18"/>
        <v>-707945.3432058054</v>
      </c>
      <c r="AA13">
        <f t="shared" si="0"/>
        <v>1.1893443379419281E-2</v>
      </c>
      <c r="AB13">
        <f t="shared" si="19"/>
        <v>1.4145399541945231E-4</v>
      </c>
      <c r="AC13">
        <f t="shared" si="20"/>
        <v>-100.14169733505659</v>
      </c>
      <c r="AE13" s="14" t="s">
        <v>30</v>
      </c>
      <c r="AF13">
        <v>-1693135.7578239923</v>
      </c>
      <c r="AH13">
        <f t="shared" si="21"/>
        <v>714655.2364151678</v>
      </c>
      <c r="AI13">
        <f t="shared" si="22"/>
        <v>1.4145399541945231E-4</v>
      </c>
      <c r="AJ13">
        <f t="shared" si="23"/>
        <v>0.98810655662058067</v>
      </c>
      <c r="AK13">
        <f t="shared" si="24"/>
        <v>99.888520374024765</v>
      </c>
      <c r="AM13">
        <f t="shared" si="1"/>
        <v>-3.158574354667735</v>
      </c>
      <c r="AN13" s="1">
        <f t="shared" si="25"/>
        <v>-1.6923600000000001</v>
      </c>
      <c r="AO13" s="1">
        <f t="shared" si="26"/>
        <v>2.149784533833722</v>
      </c>
      <c r="AQ13">
        <f t="shared" si="27"/>
        <v>0.87738176518548194</v>
      </c>
      <c r="AR13" s="1">
        <v>0.47010000000000002</v>
      </c>
    </row>
    <row r="14" spans="1:46" x14ac:dyDescent="0.35">
      <c r="A14" s="1">
        <v>0.5</v>
      </c>
      <c r="B14" s="1">
        <v>273.14999999999998</v>
      </c>
      <c r="C14">
        <v>120.366</v>
      </c>
      <c r="D14">
        <f t="shared" si="2"/>
        <v>60.183</v>
      </c>
      <c r="E14" s="1">
        <v>1.7999999999999999E-2</v>
      </c>
      <c r="F14">
        <f t="shared" si="3"/>
        <v>3.6609921288669233E-3</v>
      </c>
      <c r="G14">
        <f t="shared" si="4"/>
        <v>5.6100210948417262</v>
      </c>
      <c r="I14">
        <f t="shared" si="5"/>
        <v>9</v>
      </c>
      <c r="J14" s="1">
        <f t="shared" si="6"/>
        <v>2</v>
      </c>
      <c r="K14" s="1">
        <f t="shared" si="7"/>
        <v>1.4142135623730951</v>
      </c>
      <c r="L14" s="1">
        <v>0.2</v>
      </c>
      <c r="M14" s="1">
        <f t="shared" si="8"/>
        <v>1.2828427124746191</v>
      </c>
      <c r="N14" s="1">
        <f t="shared" si="9"/>
        <v>0.24907848456772616</v>
      </c>
      <c r="O14" s="1">
        <f t="shared" si="10"/>
        <v>0.49815696913545232</v>
      </c>
      <c r="P14" s="1">
        <f t="shared" si="11"/>
        <v>-18</v>
      </c>
      <c r="Q14" s="1">
        <f t="shared" si="12"/>
        <v>-8.9668254444381414</v>
      </c>
      <c r="S14">
        <f t="shared" si="13"/>
        <v>0.70710678118654746</v>
      </c>
      <c r="T14">
        <f t="shared" si="14"/>
        <v>2.5656854249492382</v>
      </c>
      <c r="U14">
        <f t="shared" si="15"/>
        <v>5.236428718774131</v>
      </c>
      <c r="W14">
        <f t="shared" si="16"/>
        <v>0.94323338517972843</v>
      </c>
      <c r="X14">
        <f t="shared" si="17"/>
        <v>-5.8441534732579292E-2</v>
      </c>
      <c r="Z14">
        <f t="shared" si="18"/>
        <v>-626491.09931124945</v>
      </c>
      <c r="AA14">
        <f t="shared" si="0"/>
        <v>5.6766614820271594E-2</v>
      </c>
      <c r="AB14">
        <f t="shared" si="19"/>
        <v>3.2224485581530786E-3</v>
      </c>
      <c r="AC14">
        <f t="shared" si="20"/>
        <v>-2018.835339671273</v>
      </c>
      <c r="AE14" s="14" t="s">
        <v>31</v>
      </c>
      <c r="AF14">
        <v>114649.06056564055</v>
      </c>
      <c r="AH14">
        <f t="shared" si="21"/>
        <v>661777.55425002309</v>
      </c>
      <c r="AI14">
        <f t="shared" si="22"/>
        <v>3.2224485581530786E-3</v>
      </c>
      <c r="AJ14">
        <f t="shared" si="23"/>
        <v>0.94323338517972843</v>
      </c>
      <c r="AK14">
        <f t="shared" si="24"/>
        <v>2011.4868145509386</v>
      </c>
      <c r="AM14">
        <f t="shared" si="1"/>
        <v>-6.9131705776103445</v>
      </c>
      <c r="AN14" s="1">
        <f t="shared" si="25"/>
        <v>-9.3024000000000004</v>
      </c>
      <c r="AO14" s="1">
        <f t="shared" si="26"/>
        <v>5.7084172328124092</v>
      </c>
      <c r="AQ14">
        <f t="shared" si="27"/>
        <v>0.38406503208946358</v>
      </c>
      <c r="AR14" s="1">
        <v>0.51680000000000004</v>
      </c>
    </row>
    <row r="15" spans="1:46" x14ac:dyDescent="0.35">
      <c r="A15" s="1">
        <v>0.5</v>
      </c>
      <c r="B15" s="1">
        <f>B14+25</f>
        <v>298.14999999999998</v>
      </c>
      <c r="C15">
        <v>120.366</v>
      </c>
      <c r="D15">
        <f t="shared" si="2"/>
        <v>60.183</v>
      </c>
      <c r="E15" s="1">
        <v>1.7999999999999999E-2</v>
      </c>
      <c r="F15">
        <f t="shared" si="3"/>
        <v>3.3540164346805303E-3</v>
      </c>
      <c r="G15">
        <f t="shared" si="4"/>
        <v>5.697596715569115</v>
      </c>
      <c r="I15">
        <f t="shared" si="5"/>
        <v>9</v>
      </c>
      <c r="J15" s="1">
        <f t="shared" si="6"/>
        <v>2</v>
      </c>
      <c r="K15" s="1">
        <f t="shared" si="7"/>
        <v>1.4142135623730951</v>
      </c>
      <c r="L15" s="1">
        <v>0.2</v>
      </c>
      <c r="M15" s="1">
        <f t="shared" si="8"/>
        <v>1.2828427124746191</v>
      </c>
      <c r="N15" s="1">
        <f t="shared" si="9"/>
        <v>0.24907848456772616</v>
      </c>
      <c r="O15" s="1">
        <f t="shared" si="10"/>
        <v>0.49815696913545232</v>
      </c>
      <c r="P15" s="1">
        <f t="shared" si="11"/>
        <v>-18</v>
      </c>
      <c r="Q15" s="1">
        <f t="shared" si="12"/>
        <v>-8.9668254444381414</v>
      </c>
      <c r="S15">
        <f t="shared" si="13"/>
        <v>0.70710678118654746</v>
      </c>
      <c r="T15">
        <f t="shared" si="14"/>
        <v>2.5656854249492382</v>
      </c>
      <c r="U15">
        <f t="shared" si="15"/>
        <v>5.236428718774131</v>
      </c>
      <c r="W15">
        <f t="shared" si="16"/>
        <v>0.94323338517972843</v>
      </c>
      <c r="X15">
        <f t="shared" si="17"/>
        <v>-5.8441534732579292E-2</v>
      </c>
      <c r="Z15">
        <f t="shared" si="18"/>
        <v>-636290.38513484178</v>
      </c>
      <c r="AA15">
        <f t="shared" si="0"/>
        <v>5.6766614820271594E-2</v>
      </c>
      <c r="AB15">
        <f t="shared" si="19"/>
        <v>3.2224485581530786E-3</v>
      </c>
      <c r="AC15">
        <f t="shared" si="20"/>
        <v>-2050.4130341444379</v>
      </c>
      <c r="AE15" s="14" t="s">
        <v>32</v>
      </c>
      <c r="AF15">
        <v>-49205.426779003428</v>
      </c>
      <c r="AH15">
        <f t="shared" si="21"/>
        <v>672262.12432118692</v>
      </c>
      <c r="AI15">
        <f t="shared" si="22"/>
        <v>3.2224485581530786E-3</v>
      </c>
      <c r="AJ15">
        <f t="shared" si="23"/>
        <v>0.94323338517972843</v>
      </c>
      <c r="AK15">
        <f t="shared" si="24"/>
        <v>2043.3548861090344</v>
      </c>
      <c r="AM15">
        <f t="shared" si="1"/>
        <v>-7.2035476625412684</v>
      </c>
      <c r="AN15" s="1">
        <f t="shared" si="25"/>
        <v>-9.4391999999999996</v>
      </c>
      <c r="AO15" s="1">
        <f t="shared" si="26"/>
        <v>4.9981413739846881</v>
      </c>
      <c r="AQ15">
        <f t="shared" si="27"/>
        <v>0.40019709236340378</v>
      </c>
      <c r="AR15" s="1">
        <v>0.52439999999999998</v>
      </c>
    </row>
    <row r="16" spans="1:46" x14ac:dyDescent="0.35">
      <c r="A16" s="1">
        <v>0.5</v>
      </c>
      <c r="B16" s="1">
        <f t="shared" ref="B16:B20" si="29">B15+25</f>
        <v>323.14999999999998</v>
      </c>
      <c r="C16">
        <v>120.366</v>
      </c>
      <c r="D16">
        <f t="shared" si="2"/>
        <v>60.183</v>
      </c>
      <c r="E16" s="1">
        <v>1.7999999999999999E-2</v>
      </c>
      <c r="F16">
        <f t="shared" si="3"/>
        <v>3.0945381401825778E-3</v>
      </c>
      <c r="G16">
        <f t="shared" si="4"/>
        <v>5.7781166117089047</v>
      </c>
      <c r="I16">
        <f t="shared" si="5"/>
        <v>9</v>
      </c>
      <c r="J16" s="1">
        <f t="shared" si="6"/>
        <v>2</v>
      </c>
      <c r="K16" s="1">
        <f t="shared" si="7"/>
        <v>1.4142135623730951</v>
      </c>
      <c r="L16" s="1">
        <v>0.2</v>
      </c>
      <c r="M16" s="1">
        <f t="shared" si="8"/>
        <v>1.2828427124746191</v>
      </c>
      <c r="N16" s="1">
        <f t="shared" si="9"/>
        <v>0.24907848456772616</v>
      </c>
      <c r="O16" s="1">
        <f t="shared" si="10"/>
        <v>0.49815696913545232</v>
      </c>
      <c r="P16" s="1">
        <f t="shared" si="11"/>
        <v>-18</v>
      </c>
      <c r="Q16" s="1">
        <f t="shared" si="12"/>
        <v>-8.9668254444381414</v>
      </c>
      <c r="S16">
        <f t="shared" si="13"/>
        <v>0.70710678118654746</v>
      </c>
      <c r="T16">
        <f t="shared" si="14"/>
        <v>2.5656854249492382</v>
      </c>
      <c r="U16">
        <f t="shared" si="15"/>
        <v>5.236428718774131</v>
      </c>
      <c r="W16">
        <f t="shared" si="16"/>
        <v>0.94323338517972843</v>
      </c>
      <c r="X16">
        <f t="shared" si="17"/>
        <v>-5.8441534732579292E-2</v>
      </c>
      <c r="Z16">
        <f t="shared" si="18"/>
        <v>-645341.00904683827</v>
      </c>
      <c r="AA16">
        <f t="shared" si="0"/>
        <v>5.6766614820271594E-2</v>
      </c>
      <c r="AB16">
        <f t="shared" si="19"/>
        <v>3.2224485581530786E-3</v>
      </c>
      <c r="AC16">
        <f t="shared" si="20"/>
        <v>-2079.5782041200368</v>
      </c>
      <c r="AE16" s="14" t="s">
        <v>33</v>
      </c>
      <c r="AF16">
        <v>3900142.4071520655</v>
      </c>
      <c r="AH16">
        <f t="shared" si="21"/>
        <v>681873.53406752495</v>
      </c>
      <c r="AI16">
        <f t="shared" si="22"/>
        <v>3.2224485581530786E-3</v>
      </c>
      <c r="AJ16">
        <f t="shared" si="23"/>
        <v>0.94323338517972843</v>
      </c>
      <c r="AK16">
        <f t="shared" si="24"/>
        <v>2072.5689684692547</v>
      </c>
      <c r="AM16">
        <f t="shared" si="1"/>
        <v>-7.2524600471629128</v>
      </c>
      <c r="AN16" s="1">
        <f t="shared" si="25"/>
        <v>-9.1206000000000014</v>
      </c>
      <c r="AO16" s="1">
        <f t="shared" si="26"/>
        <v>3.4899468833861595</v>
      </c>
      <c r="AQ16">
        <f t="shared" si="27"/>
        <v>0.40291444706460627</v>
      </c>
      <c r="AR16" s="1">
        <v>0.50670000000000004</v>
      </c>
    </row>
    <row r="17" spans="1:47" x14ac:dyDescent="0.35">
      <c r="A17" s="1">
        <v>0.5</v>
      </c>
      <c r="B17" s="1">
        <f t="shared" si="29"/>
        <v>348.15</v>
      </c>
      <c r="C17">
        <v>120.366</v>
      </c>
      <c r="D17">
        <f t="shared" si="2"/>
        <v>60.183</v>
      </c>
      <c r="E17" s="1">
        <v>1.7999999999999999E-2</v>
      </c>
      <c r="F17">
        <f t="shared" si="3"/>
        <v>2.8723251472066642E-3</v>
      </c>
      <c r="G17">
        <f t="shared" si="4"/>
        <v>5.852633421388556</v>
      </c>
      <c r="I17">
        <f t="shared" si="5"/>
        <v>9</v>
      </c>
      <c r="J17" s="1">
        <f t="shared" si="6"/>
        <v>2</v>
      </c>
      <c r="K17" s="1">
        <f t="shared" si="7"/>
        <v>1.4142135623730951</v>
      </c>
      <c r="L17" s="1">
        <v>0.2</v>
      </c>
      <c r="M17" s="1">
        <f t="shared" si="8"/>
        <v>1.2828427124746191</v>
      </c>
      <c r="N17" s="1">
        <f t="shared" si="9"/>
        <v>0.24907848456772616</v>
      </c>
      <c r="O17" s="1">
        <f t="shared" si="10"/>
        <v>0.49815696913545232</v>
      </c>
      <c r="P17" s="1">
        <f t="shared" si="11"/>
        <v>-18</v>
      </c>
      <c r="Q17" s="1">
        <f t="shared" si="12"/>
        <v>-8.9668254444381414</v>
      </c>
      <c r="S17">
        <f t="shared" si="13"/>
        <v>0.70710678118654746</v>
      </c>
      <c r="T17">
        <f t="shared" si="14"/>
        <v>2.5656854249492382</v>
      </c>
      <c r="U17">
        <f t="shared" si="15"/>
        <v>5.236428718774131</v>
      </c>
      <c r="W17">
        <f t="shared" si="16"/>
        <v>0.94323338517972843</v>
      </c>
      <c r="X17">
        <f t="shared" si="17"/>
        <v>-5.8441534732579292E-2</v>
      </c>
      <c r="Z17">
        <f t="shared" si="18"/>
        <v>-653749.01962550043</v>
      </c>
      <c r="AA17">
        <f t="shared" si="0"/>
        <v>5.6766614820271594E-2</v>
      </c>
      <c r="AB17">
        <f t="shared" si="19"/>
        <v>3.2224485581530786E-3</v>
      </c>
      <c r="AC17">
        <f t="shared" si="20"/>
        <v>-2106.6725856861826</v>
      </c>
      <c r="AE17" s="14" t="s">
        <v>34</v>
      </c>
      <c r="AF17">
        <v>5674.9166878110536</v>
      </c>
      <c r="AH17">
        <f t="shared" si="21"/>
        <v>690745.98087401851</v>
      </c>
      <c r="AI17">
        <f t="shared" si="22"/>
        <v>3.2224485581530786E-3</v>
      </c>
      <c r="AJ17">
        <f t="shared" si="23"/>
        <v>0.94323338517972843</v>
      </c>
      <c r="AK17">
        <f t="shared" si="24"/>
        <v>2099.5369574097258</v>
      </c>
      <c r="AM17">
        <f t="shared" si="1"/>
        <v>-7.1260674214881874</v>
      </c>
      <c r="AN17" s="1">
        <f t="shared" si="25"/>
        <v>-8.6021999999999998</v>
      </c>
      <c r="AO17" s="1">
        <f t="shared" si="26"/>
        <v>2.1789673893439323</v>
      </c>
      <c r="AQ17">
        <f t="shared" si="27"/>
        <v>0.39589263452712153</v>
      </c>
      <c r="AR17" s="1">
        <v>0.47789999999999999</v>
      </c>
    </row>
    <row r="18" spans="1:47" x14ac:dyDescent="0.35">
      <c r="A18" s="1">
        <v>0.5</v>
      </c>
      <c r="B18" s="1">
        <f t="shared" si="29"/>
        <v>373.15</v>
      </c>
      <c r="C18">
        <v>120.366</v>
      </c>
      <c r="D18">
        <f t="shared" si="2"/>
        <v>60.183</v>
      </c>
      <c r="E18" s="1">
        <v>1.7999999999999999E-2</v>
      </c>
      <c r="F18">
        <f t="shared" si="3"/>
        <v>2.6798874447273215E-3</v>
      </c>
      <c r="G18">
        <f t="shared" si="4"/>
        <v>5.9219804835773964</v>
      </c>
      <c r="I18">
        <f t="shared" si="5"/>
        <v>9</v>
      </c>
      <c r="J18" s="1">
        <f t="shared" si="6"/>
        <v>2</v>
      </c>
      <c r="K18" s="1">
        <f t="shared" si="7"/>
        <v>1.4142135623730951</v>
      </c>
      <c r="L18" s="1">
        <v>0.2</v>
      </c>
      <c r="M18" s="1">
        <f t="shared" si="8"/>
        <v>1.2828427124746191</v>
      </c>
      <c r="N18" s="1">
        <f t="shared" si="9"/>
        <v>0.24907848456772616</v>
      </c>
      <c r="O18" s="1">
        <f t="shared" si="10"/>
        <v>0.49815696913545232</v>
      </c>
      <c r="P18" s="1">
        <f t="shared" si="11"/>
        <v>-18</v>
      </c>
      <c r="Q18" s="1">
        <f t="shared" si="12"/>
        <v>-8.9668254444381414</v>
      </c>
      <c r="S18">
        <f t="shared" si="13"/>
        <v>0.70710678118654746</v>
      </c>
      <c r="T18">
        <f t="shared" si="14"/>
        <v>2.5656854249492382</v>
      </c>
      <c r="U18">
        <f t="shared" si="15"/>
        <v>5.236428718774131</v>
      </c>
      <c r="W18">
        <f t="shared" si="16"/>
        <v>0.94323338517972843</v>
      </c>
      <c r="X18">
        <f t="shared" si="17"/>
        <v>-5.8441534732579292E-2</v>
      </c>
      <c r="Z18">
        <f t="shared" si="18"/>
        <v>-661599.46706694982</v>
      </c>
      <c r="AA18">
        <f t="shared" si="0"/>
        <v>5.6766614820271594E-2</v>
      </c>
      <c r="AB18">
        <f t="shared" si="19"/>
        <v>3.2224485581530786E-3</v>
      </c>
      <c r="AC18">
        <f t="shared" si="20"/>
        <v>-2131.9702487247378</v>
      </c>
      <c r="AE18" s="14" t="s">
        <v>35</v>
      </c>
      <c r="AF18">
        <v>-57730.371463124939</v>
      </c>
      <c r="AH18">
        <f t="shared" si="21"/>
        <v>698984.94162777951</v>
      </c>
      <c r="AI18">
        <f t="shared" si="22"/>
        <v>3.2224485581530786E-3</v>
      </c>
      <c r="AJ18">
        <f t="shared" si="23"/>
        <v>0.94323338517972843</v>
      </c>
      <c r="AK18">
        <f t="shared" si="24"/>
        <v>2124.5794521503854</v>
      </c>
      <c r="AM18">
        <f t="shared" si="1"/>
        <v>-6.8708991235926078</v>
      </c>
      <c r="AN18" s="1">
        <f t="shared" si="25"/>
        <v>-7.9704000000000006</v>
      </c>
      <c r="AO18" s="1">
        <f t="shared" si="26"/>
        <v>1.2089021772206248</v>
      </c>
      <c r="AQ18">
        <f t="shared" si="27"/>
        <v>0.38171661797736711</v>
      </c>
      <c r="AR18" s="1">
        <v>0.44280000000000003</v>
      </c>
    </row>
    <row r="19" spans="1:47" x14ac:dyDescent="0.35">
      <c r="A19" s="1">
        <v>0.5</v>
      </c>
      <c r="B19" s="1">
        <f t="shared" si="29"/>
        <v>398.15</v>
      </c>
      <c r="C19">
        <v>120.366</v>
      </c>
      <c r="D19">
        <f t="shared" si="2"/>
        <v>60.183</v>
      </c>
      <c r="E19" s="1">
        <v>1.7999999999999999E-2</v>
      </c>
      <c r="F19">
        <f t="shared" si="3"/>
        <v>2.511616225040814E-3</v>
      </c>
      <c r="G19">
        <f t="shared" si="4"/>
        <v>5.9868288187034535</v>
      </c>
      <c r="I19">
        <f t="shared" si="5"/>
        <v>9</v>
      </c>
      <c r="J19" s="1">
        <f t="shared" si="6"/>
        <v>2</v>
      </c>
      <c r="K19" s="1">
        <f t="shared" si="7"/>
        <v>1.4142135623730951</v>
      </c>
      <c r="L19" s="1">
        <v>0.2</v>
      </c>
      <c r="M19" s="1">
        <f t="shared" si="8"/>
        <v>1.2828427124746191</v>
      </c>
      <c r="N19" s="1">
        <f t="shared" si="9"/>
        <v>0.24907848456772616</v>
      </c>
      <c r="O19" s="1">
        <f t="shared" si="10"/>
        <v>0.49815696913545232</v>
      </c>
      <c r="P19" s="1">
        <f t="shared" si="11"/>
        <v>-18</v>
      </c>
      <c r="Q19" s="1">
        <f t="shared" si="12"/>
        <v>-8.9668254444381414</v>
      </c>
      <c r="S19">
        <f t="shared" si="13"/>
        <v>0.70710678118654746</v>
      </c>
      <c r="T19">
        <f t="shared" si="14"/>
        <v>2.5656854249492382</v>
      </c>
      <c r="U19">
        <f t="shared" si="15"/>
        <v>5.236428718774131</v>
      </c>
      <c r="W19">
        <f t="shared" si="16"/>
        <v>0.94323338517972843</v>
      </c>
      <c r="X19">
        <f t="shared" si="17"/>
        <v>-5.8441534732579292E-2</v>
      </c>
      <c r="Z19">
        <f t="shared" si="18"/>
        <v>-668961.59297541983</v>
      </c>
      <c r="AA19">
        <f t="shared" si="0"/>
        <v>5.6766614820271594E-2</v>
      </c>
      <c r="AB19">
        <f t="shared" si="19"/>
        <v>3.2224485581530786E-3</v>
      </c>
      <c r="AC19">
        <f t="shared" si="20"/>
        <v>-2155.6943207434283</v>
      </c>
      <c r="AE19" s="14" t="s">
        <v>36</v>
      </c>
      <c r="AF19">
        <v>75602.146763859375</v>
      </c>
      <c r="AH19">
        <f t="shared" si="21"/>
        <v>706674.82062959543</v>
      </c>
      <c r="AI19">
        <f t="shared" si="22"/>
        <v>3.2224485581530786E-3</v>
      </c>
      <c r="AJ19">
        <f t="shared" si="23"/>
        <v>0.94323338517972843</v>
      </c>
      <c r="AK19">
        <f t="shared" si="24"/>
        <v>2147.9530013412073</v>
      </c>
      <c r="AM19">
        <f t="shared" si="1"/>
        <v>-6.5203762957239633</v>
      </c>
      <c r="AN19" s="1">
        <f t="shared" si="25"/>
        <v>-7.2630000000000008</v>
      </c>
      <c r="AO19" s="1">
        <f t="shared" si="26"/>
        <v>0.55148996615266366</v>
      </c>
      <c r="AQ19">
        <f t="shared" si="27"/>
        <v>0.3622431275402202</v>
      </c>
      <c r="AR19" s="1">
        <v>0.40350000000000003</v>
      </c>
    </row>
    <row r="20" spans="1:47" x14ac:dyDescent="0.35">
      <c r="A20" s="1">
        <v>0.5</v>
      </c>
      <c r="B20" s="1">
        <f t="shared" si="29"/>
        <v>423.15</v>
      </c>
      <c r="C20">
        <v>120.366</v>
      </c>
      <c r="D20">
        <f t="shared" si="2"/>
        <v>60.183</v>
      </c>
      <c r="E20" s="1">
        <v>1.7999999999999999E-2</v>
      </c>
      <c r="F20">
        <f t="shared" si="3"/>
        <v>2.3632281696797826E-3</v>
      </c>
      <c r="G20">
        <f t="shared" si="4"/>
        <v>6.0477267261161147</v>
      </c>
      <c r="I20">
        <f t="shared" si="5"/>
        <v>9</v>
      </c>
      <c r="J20" s="1">
        <f t="shared" si="6"/>
        <v>2</v>
      </c>
      <c r="K20" s="1">
        <f t="shared" si="7"/>
        <v>1.4142135623730951</v>
      </c>
      <c r="L20" s="1">
        <v>0.2</v>
      </c>
      <c r="M20" s="1">
        <f t="shared" si="8"/>
        <v>1.2828427124746191</v>
      </c>
      <c r="N20" s="1">
        <f t="shared" si="9"/>
        <v>0.24907848456772616</v>
      </c>
      <c r="O20" s="1">
        <f t="shared" si="10"/>
        <v>0.49815696913545232</v>
      </c>
      <c r="P20" s="1">
        <f t="shared" si="11"/>
        <v>-18</v>
      </c>
      <c r="Q20" s="1">
        <f t="shared" si="12"/>
        <v>-8.9668254444381414</v>
      </c>
      <c r="S20">
        <f t="shared" si="13"/>
        <v>0.70710678118654746</v>
      </c>
      <c r="T20">
        <f t="shared" si="14"/>
        <v>2.5656854249492382</v>
      </c>
      <c r="U20">
        <f t="shared" si="15"/>
        <v>5.236428718774131</v>
      </c>
      <c r="W20">
        <f t="shared" si="16"/>
        <v>0.94323338517972843</v>
      </c>
      <c r="X20">
        <f t="shared" si="17"/>
        <v>-5.8441534732579292E-2</v>
      </c>
      <c r="Z20">
        <f t="shared" si="18"/>
        <v>-675892.51320889988</v>
      </c>
      <c r="AA20">
        <f t="shared" si="0"/>
        <v>5.6766614820271594E-2</v>
      </c>
      <c r="AB20">
        <f t="shared" si="19"/>
        <v>3.2224485581530786E-3</v>
      </c>
      <c r="AC20">
        <f t="shared" si="20"/>
        <v>-2178.0288546564802</v>
      </c>
      <c r="AE20" s="14" t="s">
        <v>37</v>
      </c>
      <c r="AF20">
        <v>4823.3466493513861</v>
      </c>
      <c r="AH20">
        <f t="shared" si="21"/>
        <v>713884.21118991612</v>
      </c>
      <c r="AI20">
        <f t="shared" si="22"/>
        <v>3.2224485581530786E-3</v>
      </c>
      <c r="AJ20">
        <f t="shared" si="23"/>
        <v>0.94323338517972843</v>
      </c>
      <c r="AK20">
        <f t="shared" si="24"/>
        <v>2169.8660957940215</v>
      </c>
      <c r="AM20">
        <f t="shared" si="1"/>
        <v>-6.0989368354862563</v>
      </c>
      <c r="AN20" s="1">
        <f t="shared" si="25"/>
        <v>-6.4926000000000004</v>
      </c>
      <c r="AO20" s="1">
        <f t="shared" si="26"/>
        <v>0.15497068709497511</v>
      </c>
      <c r="AQ20">
        <f t="shared" si="27"/>
        <v>0.33882982419368091</v>
      </c>
      <c r="AR20" s="1">
        <v>0.36070000000000002</v>
      </c>
      <c r="AT20">
        <f t="shared" ref="AT20:AT60" si="30">AQ20</f>
        <v>0.33882982419368091</v>
      </c>
      <c r="AU20">
        <f t="shared" ref="AU20:AU60" si="31">AR20</f>
        <v>0.36070000000000002</v>
      </c>
    </row>
    <row r="21" spans="1:47" x14ac:dyDescent="0.35">
      <c r="A21" s="1">
        <v>1</v>
      </c>
      <c r="B21" s="1">
        <v>273.14999999999998</v>
      </c>
      <c r="C21">
        <v>120.366</v>
      </c>
      <c r="D21">
        <f t="shared" si="2"/>
        <v>120.366</v>
      </c>
      <c r="E21" s="1">
        <v>1.7999999999999999E-2</v>
      </c>
      <c r="F21">
        <f t="shared" si="3"/>
        <v>3.6609921288669233E-3</v>
      </c>
      <c r="G21">
        <f t="shared" si="4"/>
        <v>5.6100210948417262</v>
      </c>
      <c r="I21">
        <f t="shared" si="5"/>
        <v>18</v>
      </c>
      <c r="J21" s="1">
        <f t="shared" si="6"/>
        <v>4</v>
      </c>
      <c r="K21" s="1">
        <f t="shared" si="7"/>
        <v>2</v>
      </c>
      <c r="L21" s="1">
        <v>0.2</v>
      </c>
      <c r="M21" s="1">
        <f t="shared" si="8"/>
        <v>1.4</v>
      </c>
      <c r="N21" s="1">
        <f t="shared" si="9"/>
        <v>0.33647223662121289</v>
      </c>
      <c r="O21" s="1">
        <f t="shared" si="10"/>
        <v>1.3458889464848516</v>
      </c>
      <c r="P21" s="1">
        <f t="shared" si="11"/>
        <v>-36</v>
      </c>
      <c r="Q21" s="1">
        <f t="shared" si="12"/>
        <v>-48.452002073454658</v>
      </c>
      <c r="S21">
        <f t="shared" si="13"/>
        <v>0.5</v>
      </c>
      <c r="T21">
        <f t="shared" si="14"/>
        <v>2.8</v>
      </c>
      <c r="U21">
        <f t="shared" si="15"/>
        <v>6.6071428571428577</v>
      </c>
      <c r="W21">
        <f t="shared" si="16"/>
        <v>0.89256546521404612</v>
      </c>
      <c r="X21">
        <f t="shared" si="17"/>
        <v>-0.11365541763846689</v>
      </c>
      <c r="Z21">
        <f t="shared" si="18"/>
        <v>-592985.38365618407</v>
      </c>
      <c r="AA21">
        <f t="shared" si="0"/>
        <v>0.10743453478595388</v>
      </c>
      <c r="AB21">
        <f t="shared" si="19"/>
        <v>1.1542179264674336E-2</v>
      </c>
      <c r="AC21">
        <f t="shared" si="20"/>
        <v>-6844.3435994913634</v>
      </c>
      <c r="AH21">
        <f t="shared" si="21"/>
        <v>660705.73971057299</v>
      </c>
      <c r="AI21">
        <f t="shared" si="22"/>
        <v>1.1542179264674336E-2</v>
      </c>
      <c r="AJ21">
        <f t="shared" si="23"/>
        <v>0.89256546521404612</v>
      </c>
      <c r="AK21">
        <f t="shared" si="24"/>
        <v>6806.6900360584796</v>
      </c>
      <c r="AM21">
        <f t="shared" si="1"/>
        <v>-17.519236915351939</v>
      </c>
      <c r="AN21" s="1">
        <f t="shared" si="25"/>
        <v>-18.885599999999997</v>
      </c>
      <c r="AO21" s="1">
        <f t="shared" si="26"/>
        <v>1.8669480790889539</v>
      </c>
      <c r="AQ21">
        <f t="shared" si="27"/>
        <v>0.48664546987088719</v>
      </c>
      <c r="AR21" s="1">
        <v>0.52459999999999996</v>
      </c>
    </row>
    <row r="22" spans="1:47" ht="13.75" customHeight="1" x14ac:dyDescent="0.35">
      <c r="A22" s="1">
        <v>1</v>
      </c>
      <c r="B22" s="1">
        <f>B21+25</f>
        <v>298.14999999999998</v>
      </c>
      <c r="C22">
        <v>120.366</v>
      </c>
      <c r="D22">
        <f t="shared" si="2"/>
        <v>120.366</v>
      </c>
      <c r="E22" s="1">
        <v>1.7999999999999999E-2</v>
      </c>
      <c r="F22">
        <f t="shared" si="3"/>
        <v>3.3540164346805303E-3</v>
      </c>
      <c r="G22">
        <f t="shared" si="4"/>
        <v>5.697596715569115</v>
      </c>
      <c r="I22">
        <f t="shared" si="5"/>
        <v>18</v>
      </c>
      <c r="J22" s="1">
        <f t="shared" si="6"/>
        <v>4</v>
      </c>
      <c r="K22" s="1">
        <f t="shared" si="7"/>
        <v>2</v>
      </c>
      <c r="L22" s="1">
        <v>0.2</v>
      </c>
      <c r="M22" s="1">
        <f t="shared" si="8"/>
        <v>1.4</v>
      </c>
      <c r="N22" s="1">
        <f t="shared" si="9"/>
        <v>0.33647223662121289</v>
      </c>
      <c r="O22" s="1">
        <f t="shared" si="10"/>
        <v>1.3458889464848516</v>
      </c>
      <c r="P22" s="1">
        <f t="shared" si="11"/>
        <v>-36</v>
      </c>
      <c r="Q22" s="1">
        <f t="shared" si="12"/>
        <v>-48.452002073454658</v>
      </c>
      <c r="S22">
        <f t="shared" si="13"/>
        <v>0.5</v>
      </c>
      <c r="T22">
        <f t="shared" si="14"/>
        <v>2.8</v>
      </c>
      <c r="U22">
        <f t="shared" si="15"/>
        <v>6.6071428571428577</v>
      </c>
      <c r="W22">
        <f t="shared" si="16"/>
        <v>0.89256546521404612</v>
      </c>
      <c r="X22">
        <f t="shared" si="17"/>
        <v>-0.11365541763846689</v>
      </c>
      <c r="Z22">
        <f t="shared" si="18"/>
        <v>-602255.00941176037</v>
      </c>
      <c r="AA22">
        <f t="shared" si="0"/>
        <v>0.10743453478595388</v>
      </c>
      <c r="AB22">
        <f t="shared" si="19"/>
        <v>1.1542179264674336E-2</v>
      </c>
      <c r="AC22">
        <f t="shared" si="20"/>
        <v>-6951.3352816786673</v>
      </c>
      <c r="AH22">
        <f t="shared" si="21"/>
        <v>671129.31158162002</v>
      </c>
      <c r="AI22">
        <f t="shared" si="22"/>
        <v>1.1542179264674336E-2</v>
      </c>
      <c r="AJ22">
        <f t="shared" si="23"/>
        <v>0.89256546521404612</v>
      </c>
      <c r="AK22">
        <f t="shared" si="24"/>
        <v>6914.0752433156094</v>
      </c>
      <c r="AM22">
        <f t="shared" si="1"/>
        <v>-17.912761985177895</v>
      </c>
      <c r="AN22" s="1">
        <f t="shared" si="25"/>
        <v>-19.0764</v>
      </c>
      <c r="AO22" s="1">
        <f t="shared" si="26"/>
        <v>1.3540534295391295</v>
      </c>
      <c r="AQ22">
        <f t="shared" si="27"/>
        <v>0.49757672181049706</v>
      </c>
      <c r="AR22" s="1">
        <v>0.52990000000000004</v>
      </c>
    </row>
    <row r="23" spans="1:47" x14ac:dyDescent="0.35">
      <c r="A23" s="1">
        <v>1</v>
      </c>
      <c r="B23" s="1">
        <f t="shared" ref="B23:B27" si="32">B22+25</f>
        <v>323.14999999999998</v>
      </c>
      <c r="C23">
        <v>120.366</v>
      </c>
      <c r="D23">
        <f t="shared" si="2"/>
        <v>120.366</v>
      </c>
      <c r="E23" s="1">
        <v>1.7999999999999999E-2</v>
      </c>
      <c r="F23">
        <f t="shared" si="3"/>
        <v>3.0945381401825778E-3</v>
      </c>
      <c r="G23">
        <f t="shared" si="4"/>
        <v>5.7781166117089047</v>
      </c>
      <c r="I23">
        <f t="shared" si="5"/>
        <v>18</v>
      </c>
      <c r="J23" s="1">
        <f t="shared" si="6"/>
        <v>4</v>
      </c>
      <c r="K23" s="1">
        <f t="shared" si="7"/>
        <v>2</v>
      </c>
      <c r="L23" s="1">
        <v>0.2</v>
      </c>
      <c r="M23" s="1">
        <f t="shared" si="8"/>
        <v>1.4</v>
      </c>
      <c r="N23" s="1">
        <f t="shared" si="9"/>
        <v>0.33647223662121289</v>
      </c>
      <c r="O23" s="1">
        <f t="shared" si="10"/>
        <v>1.3458889464848516</v>
      </c>
      <c r="P23" s="1">
        <f t="shared" si="11"/>
        <v>-36</v>
      </c>
      <c r="Q23" s="1">
        <f t="shared" si="12"/>
        <v>-48.452002073454658</v>
      </c>
      <c r="S23">
        <f t="shared" si="13"/>
        <v>0.5</v>
      </c>
      <c r="T23">
        <f t="shared" si="14"/>
        <v>2.8</v>
      </c>
      <c r="U23">
        <f t="shared" si="15"/>
        <v>6.6071428571428577</v>
      </c>
      <c r="W23">
        <f t="shared" si="16"/>
        <v>0.89256546521404612</v>
      </c>
      <c r="X23">
        <f t="shared" si="17"/>
        <v>-0.11365541763846689</v>
      </c>
      <c r="Z23">
        <f t="shared" si="18"/>
        <v>-610819.85896353191</v>
      </c>
      <c r="AA23">
        <f t="shared" si="0"/>
        <v>0.10743453478595388</v>
      </c>
      <c r="AB23">
        <f t="shared" si="19"/>
        <v>1.1542179264674336E-2</v>
      </c>
      <c r="AC23">
        <f t="shared" si="20"/>
        <v>-7050.1923105801807</v>
      </c>
      <c r="AH23">
        <f t="shared" si="21"/>
        <v>680693.67790687468</v>
      </c>
      <c r="AI23">
        <f t="shared" si="22"/>
        <v>1.1542179264674336E-2</v>
      </c>
      <c r="AJ23">
        <f t="shared" si="23"/>
        <v>0.89256546521404612</v>
      </c>
      <c r="AK23">
        <f t="shared" si="24"/>
        <v>7012.6087856393715</v>
      </c>
      <c r="AM23">
        <f t="shared" si="1"/>
        <v>-17.589275407426612</v>
      </c>
      <c r="AN23" s="1">
        <f t="shared" si="25"/>
        <v>-18.18</v>
      </c>
      <c r="AO23" s="1">
        <f t="shared" si="26"/>
        <v>0.34895554427099468</v>
      </c>
      <c r="AQ23">
        <f t="shared" si="27"/>
        <v>0.4885909835396281</v>
      </c>
      <c r="AR23" s="1">
        <v>0.505</v>
      </c>
      <c r="AT23">
        <f t="shared" si="30"/>
        <v>0.4885909835396281</v>
      </c>
      <c r="AU23">
        <f t="shared" si="31"/>
        <v>0.505</v>
      </c>
    </row>
    <row r="24" spans="1:47" x14ac:dyDescent="0.35">
      <c r="A24" s="1">
        <v>1</v>
      </c>
      <c r="B24" s="1">
        <f t="shared" si="32"/>
        <v>348.15</v>
      </c>
      <c r="C24">
        <v>120.366</v>
      </c>
      <c r="D24">
        <f t="shared" si="2"/>
        <v>120.366</v>
      </c>
      <c r="E24" s="1">
        <v>1.7999999999999999E-2</v>
      </c>
      <c r="F24">
        <f t="shared" si="3"/>
        <v>2.8723251472066642E-3</v>
      </c>
      <c r="G24">
        <f t="shared" si="4"/>
        <v>5.852633421388556</v>
      </c>
      <c r="I24">
        <f t="shared" si="5"/>
        <v>18</v>
      </c>
      <c r="J24" s="1">
        <f t="shared" si="6"/>
        <v>4</v>
      </c>
      <c r="K24" s="1">
        <f t="shared" si="7"/>
        <v>2</v>
      </c>
      <c r="L24" s="1">
        <v>0.2</v>
      </c>
      <c r="M24" s="1">
        <f t="shared" si="8"/>
        <v>1.4</v>
      </c>
      <c r="N24" s="1">
        <f t="shared" si="9"/>
        <v>0.33647223662121289</v>
      </c>
      <c r="O24" s="1">
        <f t="shared" si="10"/>
        <v>1.3458889464848516</v>
      </c>
      <c r="P24" s="1">
        <f t="shared" si="11"/>
        <v>-36</v>
      </c>
      <c r="Q24" s="1">
        <f t="shared" si="12"/>
        <v>-48.452002073454658</v>
      </c>
      <c r="S24">
        <f t="shared" si="13"/>
        <v>0.5</v>
      </c>
      <c r="T24">
        <f t="shared" si="14"/>
        <v>2.8</v>
      </c>
      <c r="U24">
        <f t="shared" si="15"/>
        <v>6.6071428571428577</v>
      </c>
      <c r="W24">
        <f t="shared" si="16"/>
        <v>0.89256546521404612</v>
      </c>
      <c r="X24">
        <f t="shared" si="17"/>
        <v>-0.11365541763846689</v>
      </c>
      <c r="Z24">
        <f t="shared" si="18"/>
        <v>-618779.26606013335</v>
      </c>
      <c r="AA24">
        <f t="shared" si="0"/>
        <v>0.10743453478595388</v>
      </c>
      <c r="AB24">
        <f t="shared" si="19"/>
        <v>1.1542179264674336E-2</v>
      </c>
      <c r="AC24">
        <f t="shared" si="20"/>
        <v>-7142.0612141296751</v>
      </c>
      <c r="AH24">
        <f t="shared" si="21"/>
        <v>689529.70485774963</v>
      </c>
      <c r="AI24">
        <f t="shared" si="22"/>
        <v>1.1542179264674336E-2</v>
      </c>
      <c r="AJ24">
        <f t="shared" si="23"/>
        <v>0.89256546521404612</v>
      </c>
      <c r="AK24">
        <f t="shared" si="24"/>
        <v>7103.6388660367529</v>
      </c>
      <c r="AM24">
        <f t="shared" si="1"/>
        <v>-16.750452255313576</v>
      </c>
      <c r="AN24" s="1">
        <f t="shared" si="25"/>
        <v>-16.8048</v>
      </c>
      <c r="AO24" s="1">
        <f t="shared" si="26"/>
        <v>2.9536773525007769E-3</v>
      </c>
      <c r="AQ24">
        <f t="shared" si="27"/>
        <v>0.46529034042537709</v>
      </c>
      <c r="AR24" s="1">
        <v>0.46679999999999999</v>
      </c>
      <c r="AT24">
        <f t="shared" si="30"/>
        <v>0.46529034042537709</v>
      </c>
      <c r="AU24">
        <f t="shared" si="31"/>
        <v>0.46679999999999999</v>
      </c>
    </row>
    <row r="25" spans="1:47" x14ac:dyDescent="0.35">
      <c r="A25" s="1">
        <v>1</v>
      </c>
      <c r="B25" s="1">
        <f t="shared" si="32"/>
        <v>373.15</v>
      </c>
      <c r="C25">
        <v>120.366</v>
      </c>
      <c r="D25">
        <f t="shared" si="2"/>
        <v>120.366</v>
      </c>
      <c r="E25" s="1">
        <v>1.7999999999999999E-2</v>
      </c>
      <c r="F25">
        <f t="shared" si="3"/>
        <v>2.6798874447273215E-3</v>
      </c>
      <c r="G25">
        <f t="shared" si="4"/>
        <v>5.9219804835773964</v>
      </c>
      <c r="I25">
        <f t="shared" si="5"/>
        <v>18</v>
      </c>
      <c r="J25" s="1">
        <f t="shared" si="6"/>
        <v>4</v>
      </c>
      <c r="K25" s="1">
        <f t="shared" si="7"/>
        <v>2</v>
      </c>
      <c r="L25" s="1">
        <v>0.2</v>
      </c>
      <c r="M25" s="1">
        <f t="shared" si="8"/>
        <v>1.4</v>
      </c>
      <c r="N25" s="1">
        <f t="shared" si="9"/>
        <v>0.33647223662121289</v>
      </c>
      <c r="O25" s="1">
        <f t="shared" si="10"/>
        <v>1.3458889464848516</v>
      </c>
      <c r="P25" s="1">
        <f t="shared" si="11"/>
        <v>-36</v>
      </c>
      <c r="Q25" s="1">
        <f t="shared" si="12"/>
        <v>-48.452002073454658</v>
      </c>
      <c r="S25">
        <f t="shared" si="13"/>
        <v>0.5</v>
      </c>
      <c r="T25">
        <f t="shared" si="14"/>
        <v>2.8</v>
      </c>
      <c r="U25">
        <f t="shared" si="15"/>
        <v>6.6071428571428577</v>
      </c>
      <c r="W25">
        <f t="shared" si="16"/>
        <v>0.89256546521404612</v>
      </c>
      <c r="X25">
        <f t="shared" si="17"/>
        <v>-0.11365541763846689</v>
      </c>
      <c r="Z25">
        <f t="shared" si="18"/>
        <v>-626212.99749791936</v>
      </c>
      <c r="AA25">
        <f t="shared" si="0"/>
        <v>0.10743453478595388</v>
      </c>
      <c r="AB25">
        <f t="shared" si="19"/>
        <v>1.1542179264674336E-2</v>
      </c>
      <c r="AC25">
        <f t="shared" si="20"/>
        <v>-7227.8626749900468</v>
      </c>
      <c r="AH25">
        <f t="shared" si="21"/>
        <v>697740.47450760042</v>
      </c>
      <c r="AI25">
        <f t="shared" si="22"/>
        <v>1.1542179264674336E-2</v>
      </c>
      <c r="AJ25">
        <f t="shared" si="23"/>
        <v>0.89256546521404612</v>
      </c>
      <c r="AK25">
        <f t="shared" si="24"/>
        <v>7188.227451552134</v>
      </c>
      <c r="AM25">
        <f t="shared" si="1"/>
        <v>-15.537576910322969</v>
      </c>
      <c r="AN25" s="1">
        <f t="shared" si="25"/>
        <v>-15.1668</v>
      </c>
      <c r="AO25" s="1">
        <f t="shared" si="26"/>
        <v>0.13747551722864651</v>
      </c>
      <c r="AQ25">
        <f t="shared" si="27"/>
        <v>0.43159935862008247</v>
      </c>
      <c r="AR25" s="1">
        <v>0.42130000000000001</v>
      </c>
      <c r="AT25">
        <f t="shared" si="30"/>
        <v>0.43159935862008247</v>
      </c>
      <c r="AU25">
        <f t="shared" si="31"/>
        <v>0.42130000000000001</v>
      </c>
    </row>
    <row r="26" spans="1:47" x14ac:dyDescent="0.35">
      <c r="A26" s="1">
        <v>1</v>
      </c>
      <c r="B26" s="1">
        <f t="shared" si="32"/>
        <v>398.15</v>
      </c>
      <c r="C26">
        <v>120.366</v>
      </c>
      <c r="D26">
        <f t="shared" si="2"/>
        <v>120.366</v>
      </c>
      <c r="E26" s="1">
        <v>1.7999999999999999E-2</v>
      </c>
      <c r="F26">
        <f t="shared" si="3"/>
        <v>2.511616225040814E-3</v>
      </c>
      <c r="G26">
        <f t="shared" si="4"/>
        <v>5.9868288187034535</v>
      </c>
      <c r="I26">
        <f t="shared" si="5"/>
        <v>18</v>
      </c>
      <c r="J26" s="1">
        <f t="shared" si="6"/>
        <v>4</v>
      </c>
      <c r="K26" s="1">
        <f t="shared" si="7"/>
        <v>2</v>
      </c>
      <c r="L26" s="1">
        <v>0.2</v>
      </c>
      <c r="M26" s="1">
        <f t="shared" si="8"/>
        <v>1.4</v>
      </c>
      <c r="N26" s="1">
        <f t="shared" si="9"/>
        <v>0.33647223662121289</v>
      </c>
      <c r="O26" s="1">
        <f t="shared" si="10"/>
        <v>1.3458889464848516</v>
      </c>
      <c r="P26" s="1">
        <f t="shared" si="11"/>
        <v>-36</v>
      </c>
      <c r="Q26" s="1">
        <f t="shared" si="12"/>
        <v>-48.452002073454658</v>
      </c>
      <c r="S26">
        <f t="shared" si="13"/>
        <v>0.5</v>
      </c>
      <c r="T26">
        <f t="shared" si="14"/>
        <v>2.8</v>
      </c>
      <c r="U26">
        <f t="shared" si="15"/>
        <v>6.6071428571428577</v>
      </c>
      <c r="W26">
        <f t="shared" si="16"/>
        <v>0.89256546521404612</v>
      </c>
      <c r="X26">
        <f t="shared" si="17"/>
        <v>-0.11365541763846689</v>
      </c>
      <c r="Z26">
        <f t="shared" si="18"/>
        <v>-633186.06307799614</v>
      </c>
      <c r="AA26">
        <f t="shared" si="0"/>
        <v>0.10743453478595388</v>
      </c>
      <c r="AB26">
        <f t="shared" si="19"/>
        <v>1.1542179264674336E-2</v>
      </c>
      <c r="AC26">
        <f t="shared" si="20"/>
        <v>-7308.3470479396228</v>
      </c>
      <c r="AH26">
        <f t="shared" si="21"/>
        <v>705408.63050438242</v>
      </c>
      <c r="AI26">
        <f t="shared" si="22"/>
        <v>1.1542179264674336E-2</v>
      </c>
      <c r="AJ26">
        <f t="shared" si="23"/>
        <v>0.89256546521404612</v>
      </c>
      <c r="AK26">
        <f t="shared" si="24"/>
        <v>7267.2259494932932</v>
      </c>
      <c r="AM26">
        <f t="shared" si="1"/>
        <v>-14.051701901906199</v>
      </c>
      <c r="AN26" s="1">
        <f t="shared" si="25"/>
        <v>-13.3812</v>
      </c>
      <c r="AO26" s="1">
        <f t="shared" si="26"/>
        <v>0.4495728004598305</v>
      </c>
      <c r="AQ26">
        <f t="shared" si="27"/>
        <v>0.39032505283072777</v>
      </c>
      <c r="AR26" s="1">
        <v>0.37169999999999997</v>
      </c>
      <c r="AT26">
        <f t="shared" si="30"/>
        <v>0.39032505283072777</v>
      </c>
      <c r="AU26">
        <f t="shared" si="31"/>
        <v>0.37169999999999997</v>
      </c>
    </row>
    <row r="27" spans="1:47" x14ac:dyDescent="0.35">
      <c r="A27" s="1">
        <v>1</v>
      </c>
      <c r="B27" s="1">
        <f t="shared" si="32"/>
        <v>423.15</v>
      </c>
      <c r="C27">
        <v>120.366</v>
      </c>
      <c r="D27">
        <f t="shared" si="2"/>
        <v>120.366</v>
      </c>
      <c r="E27" s="1">
        <v>1.7999999999999999E-2</v>
      </c>
      <c r="F27">
        <f t="shared" si="3"/>
        <v>2.3632281696797826E-3</v>
      </c>
      <c r="G27">
        <f t="shared" si="4"/>
        <v>6.0477267261161147</v>
      </c>
      <c r="I27">
        <f t="shared" si="5"/>
        <v>18</v>
      </c>
      <c r="J27" s="1">
        <f t="shared" si="6"/>
        <v>4</v>
      </c>
      <c r="K27" s="1">
        <f t="shared" si="7"/>
        <v>2</v>
      </c>
      <c r="L27" s="1">
        <v>0.2</v>
      </c>
      <c r="M27" s="1">
        <f t="shared" si="8"/>
        <v>1.4</v>
      </c>
      <c r="N27" s="1">
        <f t="shared" si="9"/>
        <v>0.33647223662121289</v>
      </c>
      <c r="O27" s="1">
        <f t="shared" si="10"/>
        <v>1.3458889464848516</v>
      </c>
      <c r="P27" s="1">
        <f t="shared" si="11"/>
        <v>-36</v>
      </c>
      <c r="Q27" s="1">
        <f t="shared" si="12"/>
        <v>-48.452002073454658</v>
      </c>
      <c r="S27">
        <f t="shared" si="13"/>
        <v>0.5</v>
      </c>
      <c r="T27">
        <f t="shared" si="14"/>
        <v>2.8</v>
      </c>
      <c r="U27">
        <f t="shared" si="15"/>
        <v>6.6071428571428577</v>
      </c>
      <c r="W27">
        <f t="shared" si="16"/>
        <v>0.89256546521404612</v>
      </c>
      <c r="X27">
        <f t="shared" si="17"/>
        <v>-0.11365541763846689</v>
      </c>
      <c r="Z27">
        <f t="shared" si="18"/>
        <v>-639752.13676047989</v>
      </c>
      <c r="AA27">
        <f t="shared" si="0"/>
        <v>0.10743453478595388</v>
      </c>
      <c r="AB27">
        <f t="shared" si="19"/>
        <v>1.1542179264674336E-2</v>
      </c>
      <c r="AC27">
        <f t="shared" si="20"/>
        <v>-7384.1338474479107</v>
      </c>
      <c r="AH27">
        <f t="shared" si="21"/>
        <v>712601.44652478897</v>
      </c>
      <c r="AI27">
        <f t="shared" si="22"/>
        <v>1.1542179264674336E-2</v>
      </c>
      <c r="AJ27">
        <f t="shared" si="23"/>
        <v>0.89256546521404612</v>
      </c>
      <c r="AK27">
        <f t="shared" si="24"/>
        <v>7341.327423409276</v>
      </c>
      <c r="AM27">
        <f t="shared" si="1"/>
        <v>-12.366376309601037</v>
      </c>
      <c r="AN27" s="1">
        <f t="shared" si="25"/>
        <v>-11.512799999999999</v>
      </c>
      <c r="AO27" s="1">
        <f t="shared" si="26"/>
        <v>0.72859251631212785</v>
      </c>
      <c r="AQ27">
        <f t="shared" si="27"/>
        <v>0.34351045304447325</v>
      </c>
      <c r="AR27" s="1">
        <v>0.31979999999999997</v>
      </c>
      <c r="AT27">
        <f t="shared" si="30"/>
        <v>0.34351045304447325</v>
      </c>
      <c r="AU27">
        <f t="shared" si="31"/>
        <v>0.31979999999999997</v>
      </c>
    </row>
    <row r="28" spans="1:47" x14ac:dyDescent="0.35">
      <c r="A28" s="1">
        <v>2</v>
      </c>
      <c r="B28" s="1">
        <v>273.14999999999998</v>
      </c>
      <c r="C28">
        <v>120.366</v>
      </c>
      <c r="D28">
        <f t="shared" si="2"/>
        <v>240.732</v>
      </c>
      <c r="E28" s="1">
        <v>1.7999999999999999E-2</v>
      </c>
      <c r="F28">
        <f t="shared" si="3"/>
        <v>3.6609921288669233E-3</v>
      </c>
      <c r="G28">
        <f t="shared" si="4"/>
        <v>5.6100210948417262</v>
      </c>
      <c r="I28">
        <f t="shared" si="5"/>
        <v>36</v>
      </c>
      <c r="J28" s="1">
        <f t="shared" si="6"/>
        <v>8</v>
      </c>
      <c r="K28" s="1">
        <f t="shared" si="7"/>
        <v>2.8284271247461903</v>
      </c>
      <c r="L28" s="1">
        <v>0.2</v>
      </c>
      <c r="M28" s="1">
        <f t="shared" si="8"/>
        <v>1.5656854249492382</v>
      </c>
      <c r="N28" s="1">
        <f t="shared" si="9"/>
        <v>0.44832369932428984</v>
      </c>
      <c r="O28" s="1">
        <f t="shared" si="10"/>
        <v>3.5865895945943187</v>
      </c>
      <c r="P28" s="1">
        <f t="shared" si="11"/>
        <v>-72</v>
      </c>
      <c r="Q28" s="1">
        <f t="shared" si="12"/>
        <v>-258.23445081079092</v>
      </c>
      <c r="S28">
        <f t="shared" si="13"/>
        <v>0.35355339059327373</v>
      </c>
      <c r="T28">
        <f t="shared" si="14"/>
        <v>3.1313708498984765</v>
      </c>
      <c r="U28">
        <f t="shared" si="15"/>
        <v>8.242204053903663</v>
      </c>
      <c r="W28">
        <f t="shared" si="16"/>
        <v>0.80597582717299143</v>
      </c>
      <c r="X28">
        <f t="shared" si="17"/>
        <v>-0.21570152802575771</v>
      </c>
      <c r="Z28">
        <f t="shared" si="18"/>
        <v>-535891.46872046217</v>
      </c>
      <c r="AA28">
        <f t="shared" si="0"/>
        <v>0.19402417282700857</v>
      </c>
      <c r="AB28">
        <f t="shared" si="19"/>
        <v>3.7645379641204887E-2</v>
      </c>
      <c r="AC28">
        <f t="shared" si="20"/>
        <v>-20173.837786464672</v>
      </c>
      <c r="AH28">
        <f t="shared" si="21"/>
        <v>657790.32355124201</v>
      </c>
      <c r="AI28">
        <f t="shared" si="22"/>
        <v>3.7645379641204887E-2</v>
      </c>
      <c r="AJ28">
        <f t="shared" si="23"/>
        <v>0.80597582717299143</v>
      </c>
      <c r="AK28">
        <f t="shared" si="24"/>
        <v>19958.191176174631</v>
      </c>
      <c r="AM28">
        <f t="shared" si="1"/>
        <v>-51.045746102678095</v>
      </c>
      <c r="AN28" s="1">
        <f t="shared" si="25"/>
        <v>-48.369599999999998</v>
      </c>
      <c r="AO28" s="1">
        <f t="shared" si="26"/>
        <v>7.1617579628791646</v>
      </c>
      <c r="AQ28">
        <f t="shared" si="27"/>
        <v>0.70896869587052913</v>
      </c>
      <c r="AR28" s="1">
        <v>0.67179999999999995</v>
      </c>
      <c r="AT28">
        <f t="shared" si="30"/>
        <v>0.70896869587052913</v>
      </c>
      <c r="AU28">
        <f t="shared" si="31"/>
        <v>0.67179999999999995</v>
      </c>
    </row>
    <row r="29" spans="1:47" x14ac:dyDescent="0.35">
      <c r="A29" s="1">
        <v>2</v>
      </c>
      <c r="B29" s="1">
        <f>B28+25</f>
        <v>298.14999999999998</v>
      </c>
      <c r="C29">
        <v>120.366</v>
      </c>
      <c r="D29">
        <f t="shared" si="2"/>
        <v>240.732</v>
      </c>
      <c r="E29" s="1">
        <v>1.7999999999999999E-2</v>
      </c>
      <c r="F29">
        <f t="shared" si="3"/>
        <v>3.3540164346805303E-3</v>
      </c>
      <c r="G29">
        <f t="shared" si="4"/>
        <v>5.697596715569115</v>
      </c>
      <c r="I29">
        <f t="shared" si="5"/>
        <v>36</v>
      </c>
      <c r="J29" s="1">
        <f t="shared" si="6"/>
        <v>8</v>
      </c>
      <c r="K29" s="1">
        <f t="shared" si="7"/>
        <v>2.8284271247461903</v>
      </c>
      <c r="L29" s="1">
        <v>0.2</v>
      </c>
      <c r="M29" s="1">
        <f t="shared" si="8"/>
        <v>1.5656854249492382</v>
      </c>
      <c r="N29" s="1">
        <f t="shared" si="9"/>
        <v>0.44832369932428984</v>
      </c>
      <c r="O29" s="1">
        <f t="shared" si="10"/>
        <v>3.5865895945943187</v>
      </c>
      <c r="P29" s="1">
        <f t="shared" si="11"/>
        <v>-72</v>
      </c>
      <c r="Q29" s="1">
        <f t="shared" si="12"/>
        <v>-258.23445081079092</v>
      </c>
      <c r="S29">
        <f t="shared" si="13"/>
        <v>0.35355339059327373</v>
      </c>
      <c r="T29">
        <f t="shared" si="14"/>
        <v>3.1313708498984765</v>
      </c>
      <c r="U29">
        <f t="shared" si="15"/>
        <v>8.242204053903663</v>
      </c>
      <c r="W29">
        <f t="shared" si="16"/>
        <v>0.80597582717299143</v>
      </c>
      <c r="X29">
        <f t="shared" si="17"/>
        <v>-0.21570152802575771</v>
      </c>
      <c r="Z29">
        <f t="shared" si="18"/>
        <v>-544262.54771986173</v>
      </c>
      <c r="AA29">
        <f t="shared" si="0"/>
        <v>0.19402417282700857</v>
      </c>
      <c r="AB29">
        <f t="shared" si="19"/>
        <v>3.7645379641204887E-2</v>
      </c>
      <c r="AC29">
        <f t="shared" si="20"/>
        <v>-20488.970233403586</v>
      </c>
      <c r="AH29">
        <f t="shared" si="21"/>
        <v>668123.8852687045</v>
      </c>
      <c r="AI29">
        <f t="shared" si="22"/>
        <v>3.7645379641204887E-2</v>
      </c>
      <c r="AJ29">
        <f t="shared" si="23"/>
        <v>0.80597582717299143</v>
      </c>
      <c r="AK29">
        <f t="shared" si="24"/>
        <v>20271.724520925709</v>
      </c>
      <c r="AM29">
        <f t="shared" si="1"/>
        <v>-49.446643914841843</v>
      </c>
      <c r="AN29" s="1">
        <f t="shared" si="25"/>
        <v>-47.750399999999999</v>
      </c>
      <c r="AO29" s="1">
        <f t="shared" si="26"/>
        <v>2.8772434186379847</v>
      </c>
      <c r="AQ29">
        <f t="shared" si="27"/>
        <v>0.68675894326169229</v>
      </c>
      <c r="AR29" s="1">
        <v>0.66320000000000001</v>
      </c>
      <c r="AT29">
        <f t="shared" si="30"/>
        <v>0.68675894326169229</v>
      </c>
      <c r="AU29">
        <f t="shared" si="31"/>
        <v>0.66320000000000001</v>
      </c>
    </row>
    <row r="30" spans="1:47" x14ac:dyDescent="0.35">
      <c r="A30" s="1">
        <v>2</v>
      </c>
      <c r="B30" s="1">
        <f t="shared" ref="B30:B34" si="33">B29+25</f>
        <v>323.14999999999998</v>
      </c>
      <c r="C30">
        <v>120.366</v>
      </c>
      <c r="D30">
        <f t="shared" si="2"/>
        <v>240.732</v>
      </c>
      <c r="E30" s="1">
        <v>1.7999999999999999E-2</v>
      </c>
      <c r="F30">
        <f t="shared" si="3"/>
        <v>3.0945381401825778E-3</v>
      </c>
      <c r="G30">
        <f t="shared" si="4"/>
        <v>5.7781166117089047</v>
      </c>
      <c r="I30">
        <f t="shared" si="5"/>
        <v>36</v>
      </c>
      <c r="J30" s="1">
        <f t="shared" si="6"/>
        <v>8</v>
      </c>
      <c r="K30" s="1">
        <f t="shared" si="7"/>
        <v>2.8284271247461903</v>
      </c>
      <c r="L30" s="1">
        <v>0.2</v>
      </c>
      <c r="M30" s="1">
        <f t="shared" si="8"/>
        <v>1.5656854249492382</v>
      </c>
      <c r="N30" s="1">
        <f t="shared" si="9"/>
        <v>0.44832369932428984</v>
      </c>
      <c r="O30" s="1">
        <f t="shared" si="10"/>
        <v>3.5865895945943187</v>
      </c>
      <c r="P30" s="1">
        <f t="shared" si="11"/>
        <v>-72</v>
      </c>
      <c r="Q30" s="1">
        <f t="shared" si="12"/>
        <v>-258.23445081079092</v>
      </c>
      <c r="S30">
        <f t="shared" si="13"/>
        <v>0.35355339059327373</v>
      </c>
      <c r="T30">
        <f t="shared" si="14"/>
        <v>3.1313708498984765</v>
      </c>
      <c r="U30">
        <f t="shared" si="15"/>
        <v>8.242204053903663</v>
      </c>
      <c r="W30">
        <f t="shared" si="16"/>
        <v>0.80597582717299143</v>
      </c>
      <c r="X30">
        <f t="shared" si="17"/>
        <v>-0.21570152802575771</v>
      </c>
      <c r="Z30">
        <f t="shared" si="18"/>
        <v>-552002.25341884326</v>
      </c>
      <c r="AA30">
        <f t="shared" si="0"/>
        <v>0.19402417282700857</v>
      </c>
      <c r="AB30">
        <f t="shared" si="19"/>
        <v>3.7645379641204887E-2</v>
      </c>
      <c r="AC30">
        <f t="shared" si="20"/>
        <v>-20780.334392752942</v>
      </c>
      <c r="AH30">
        <f t="shared" si="21"/>
        <v>677621.00425968249</v>
      </c>
      <c r="AI30">
        <f t="shared" si="22"/>
        <v>3.7645379641204887E-2</v>
      </c>
      <c r="AJ30">
        <f t="shared" si="23"/>
        <v>0.80597582717299143</v>
      </c>
      <c r="AK30">
        <f t="shared" si="24"/>
        <v>20559.87913442247</v>
      </c>
      <c r="AM30">
        <f t="shared" si="1"/>
        <v>-46.237098062247242</v>
      </c>
      <c r="AN30" s="1">
        <f t="shared" si="25"/>
        <v>-44.467200000000005</v>
      </c>
      <c r="AO30" s="1">
        <f t="shared" si="26"/>
        <v>3.1325391507465219</v>
      </c>
      <c r="AQ30">
        <f t="shared" si="27"/>
        <v>0.64218191753121168</v>
      </c>
      <c r="AR30" s="1">
        <v>0.61760000000000004</v>
      </c>
      <c r="AT30">
        <f t="shared" si="30"/>
        <v>0.64218191753121168</v>
      </c>
      <c r="AU30">
        <f t="shared" si="31"/>
        <v>0.61760000000000004</v>
      </c>
    </row>
    <row r="31" spans="1:47" x14ac:dyDescent="0.35">
      <c r="A31" s="1">
        <v>2</v>
      </c>
      <c r="B31" s="1">
        <f t="shared" si="33"/>
        <v>348.15</v>
      </c>
      <c r="C31">
        <v>120.366</v>
      </c>
      <c r="D31">
        <f t="shared" si="2"/>
        <v>240.732</v>
      </c>
      <c r="E31" s="1">
        <v>1.7999999999999999E-2</v>
      </c>
      <c r="F31">
        <f t="shared" si="3"/>
        <v>2.8723251472066642E-3</v>
      </c>
      <c r="G31">
        <f t="shared" si="4"/>
        <v>5.852633421388556</v>
      </c>
      <c r="I31">
        <f t="shared" si="5"/>
        <v>36</v>
      </c>
      <c r="J31" s="1">
        <f t="shared" si="6"/>
        <v>8</v>
      </c>
      <c r="K31" s="1">
        <f t="shared" si="7"/>
        <v>2.8284271247461903</v>
      </c>
      <c r="L31" s="1">
        <v>0.2</v>
      </c>
      <c r="M31" s="1">
        <f t="shared" si="8"/>
        <v>1.5656854249492382</v>
      </c>
      <c r="N31" s="1">
        <f t="shared" si="9"/>
        <v>0.44832369932428984</v>
      </c>
      <c r="O31" s="1">
        <f t="shared" si="10"/>
        <v>3.5865895945943187</v>
      </c>
      <c r="P31" s="1">
        <f t="shared" si="11"/>
        <v>-72</v>
      </c>
      <c r="Q31" s="1">
        <f t="shared" si="12"/>
        <v>-258.23445081079092</v>
      </c>
      <c r="S31">
        <f t="shared" si="13"/>
        <v>0.35355339059327373</v>
      </c>
      <c r="T31">
        <f t="shared" si="14"/>
        <v>3.1313708498984765</v>
      </c>
      <c r="U31">
        <f t="shared" si="15"/>
        <v>8.242204053903663</v>
      </c>
      <c r="W31">
        <f t="shared" si="16"/>
        <v>0.80597582717299143</v>
      </c>
      <c r="X31">
        <f t="shared" si="17"/>
        <v>-0.21570152802575771</v>
      </c>
      <c r="Z31">
        <f t="shared" si="18"/>
        <v>-559198.82913921797</v>
      </c>
      <c r="AA31">
        <f t="shared" si="0"/>
        <v>0.19402417282700857</v>
      </c>
      <c r="AB31">
        <f t="shared" si="19"/>
        <v>3.7645379641204887E-2</v>
      </c>
      <c r="AC31">
        <f t="shared" si="20"/>
        <v>-21051.252217863126</v>
      </c>
      <c r="AH31">
        <f t="shared" si="21"/>
        <v>686407.00722080399</v>
      </c>
      <c r="AI31">
        <f t="shared" si="22"/>
        <v>3.7645379641204887E-2</v>
      </c>
      <c r="AJ31">
        <f t="shared" si="23"/>
        <v>0.80597582717299143</v>
      </c>
      <c r="AK31">
        <f t="shared" si="24"/>
        <v>20826.457587303648</v>
      </c>
      <c r="AM31">
        <f t="shared" si="1"/>
        <v>-41.897725833241566</v>
      </c>
      <c r="AN31" s="1">
        <f t="shared" si="25"/>
        <v>-39.923999999999999</v>
      </c>
      <c r="AO31" s="1">
        <f t="shared" si="26"/>
        <v>3.8955936648051153</v>
      </c>
      <c r="AQ31">
        <f t="shared" si="27"/>
        <v>0.58191285879502175</v>
      </c>
      <c r="AR31" s="1">
        <v>0.55449999999999999</v>
      </c>
      <c r="AT31">
        <f t="shared" si="30"/>
        <v>0.58191285879502175</v>
      </c>
      <c r="AU31">
        <f t="shared" si="31"/>
        <v>0.55449999999999999</v>
      </c>
    </row>
    <row r="32" spans="1:47" x14ac:dyDescent="0.35">
      <c r="A32" s="1">
        <v>2</v>
      </c>
      <c r="B32" s="1">
        <f t="shared" si="33"/>
        <v>373.15</v>
      </c>
      <c r="C32">
        <v>120.366</v>
      </c>
      <c r="D32">
        <f t="shared" si="2"/>
        <v>240.732</v>
      </c>
      <c r="E32" s="1">
        <v>1.7999999999999999E-2</v>
      </c>
      <c r="F32">
        <f t="shared" si="3"/>
        <v>2.6798874447273215E-3</v>
      </c>
      <c r="G32">
        <f t="shared" si="4"/>
        <v>5.9219804835773964</v>
      </c>
      <c r="I32">
        <f t="shared" si="5"/>
        <v>36</v>
      </c>
      <c r="J32" s="1">
        <f t="shared" si="6"/>
        <v>8</v>
      </c>
      <c r="K32" s="1">
        <f t="shared" si="7"/>
        <v>2.8284271247461903</v>
      </c>
      <c r="L32" s="1">
        <v>0.2</v>
      </c>
      <c r="M32" s="1">
        <f t="shared" si="8"/>
        <v>1.5656854249492382</v>
      </c>
      <c r="N32" s="1">
        <f t="shared" si="9"/>
        <v>0.44832369932428984</v>
      </c>
      <c r="O32" s="1">
        <f t="shared" si="10"/>
        <v>3.5865895945943187</v>
      </c>
      <c r="P32" s="1">
        <f t="shared" si="11"/>
        <v>-72</v>
      </c>
      <c r="Q32" s="1">
        <f t="shared" si="12"/>
        <v>-258.23445081079092</v>
      </c>
      <c r="S32">
        <f t="shared" si="13"/>
        <v>0.35355339059327373</v>
      </c>
      <c r="T32">
        <f t="shared" si="14"/>
        <v>3.1313708498984765</v>
      </c>
      <c r="U32">
        <f t="shared" si="15"/>
        <v>8.242204053903663</v>
      </c>
      <c r="W32">
        <f t="shared" si="16"/>
        <v>0.80597582717299143</v>
      </c>
      <c r="X32">
        <f t="shared" si="17"/>
        <v>-0.21570152802575771</v>
      </c>
      <c r="Z32">
        <f t="shared" si="18"/>
        <v>-565923.2888187262</v>
      </c>
      <c r="AA32">
        <f t="shared" si="0"/>
        <v>0.19402417282700857</v>
      </c>
      <c r="AB32">
        <f t="shared" si="19"/>
        <v>3.7645379641204887E-2</v>
      </c>
      <c r="AC32">
        <f t="shared" si="20"/>
        <v>-21304.397055380188</v>
      </c>
      <c r="AH32">
        <f t="shared" si="21"/>
        <v>694581.00670102378</v>
      </c>
      <c r="AI32">
        <f t="shared" si="22"/>
        <v>3.7645379641204887E-2</v>
      </c>
      <c r="AJ32">
        <f t="shared" si="23"/>
        <v>0.80597582717299143</v>
      </c>
      <c r="AK32">
        <f t="shared" si="24"/>
        <v>21074.467079780577</v>
      </c>
      <c r="AM32">
        <f t="shared" si="1"/>
        <v>-36.762380793108605</v>
      </c>
      <c r="AN32" s="1">
        <f t="shared" si="25"/>
        <v>-34.718400000000003</v>
      </c>
      <c r="AO32" s="1">
        <f t="shared" si="26"/>
        <v>4.1778574825968704</v>
      </c>
      <c r="AQ32">
        <f t="shared" si="27"/>
        <v>0.51058862212650835</v>
      </c>
      <c r="AR32" s="1">
        <v>0.48220000000000002</v>
      </c>
      <c r="AT32">
        <f t="shared" si="30"/>
        <v>0.51058862212650835</v>
      </c>
      <c r="AU32">
        <f t="shared" si="31"/>
        <v>0.48220000000000002</v>
      </c>
    </row>
    <row r="33" spans="1:47" x14ac:dyDescent="0.35">
      <c r="A33" s="1">
        <v>2</v>
      </c>
      <c r="B33" s="1">
        <f t="shared" si="33"/>
        <v>398.15</v>
      </c>
      <c r="C33">
        <v>120.366</v>
      </c>
      <c r="D33">
        <f t="shared" si="2"/>
        <v>240.732</v>
      </c>
      <c r="E33" s="1">
        <v>1.7999999999999999E-2</v>
      </c>
      <c r="F33">
        <f t="shared" si="3"/>
        <v>2.511616225040814E-3</v>
      </c>
      <c r="G33">
        <f t="shared" si="4"/>
        <v>5.9868288187034535</v>
      </c>
      <c r="I33">
        <f t="shared" si="5"/>
        <v>36</v>
      </c>
      <c r="J33" s="1">
        <f t="shared" si="6"/>
        <v>8</v>
      </c>
      <c r="K33" s="1">
        <f t="shared" si="7"/>
        <v>2.8284271247461903</v>
      </c>
      <c r="L33" s="1">
        <v>0.2</v>
      </c>
      <c r="M33" s="1">
        <f t="shared" si="8"/>
        <v>1.5656854249492382</v>
      </c>
      <c r="N33" s="1">
        <f t="shared" si="9"/>
        <v>0.44832369932428984</v>
      </c>
      <c r="O33" s="1">
        <f t="shared" si="10"/>
        <v>3.5865895945943187</v>
      </c>
      <c r="P33" s="1">
        <f t="shared" si="11"/>
        <v>-72</v>
      </c>
      <c r="Q33" s="1">
        <f t="shared" si="12"/>
        <v>-258.23445081079092</v>
      </c>
      <c r="S33">
        <f t="shared" si="13"/>
        <v>0.35355339059327373</v>
      </c>
      <c r="T33">
        <f t="shared" si="14"/>
        <v>3.1313708498984765</v>
      </c>
      <c r="U33">
        <f t="shared" si="15"/>
        <v>8.242204053903663</v>
      </c>
      <c r="W33">
        <f t="shared" si="16"/>
        <v>0.80597582717299143</v>
      </c>
      <c r="X33">
        <f t="shared" si="17"/>
        <v>-0.21570152802575771</v>
      </c>
      <c r="Z33">
        <f t="shared" si="18"/>
        <v>-572233.61301566509</v>
      </c>
      <c r="AA33">
        <f t="shared" si="0"/>
        <v>0.19402417282700857</v>
      </c>
      <c r="AB33">
        <f t="shared" si="19"/>
        <v>3.7645379641204887E-2</v>
      </c>
      <c r="AC33">
        <f t="shared" si="20"/>
        <v>-21541.951605433034</v>
      </c>
      <c r="AH33">
        <f t="shared" si="21"/>
        <v>702222.7377377646</v>
      </c>
      <c r="AI33">
        <f t="shared" si="22"/>
        <v>3.7645379641204887E-2</v>
      </c>
      <c r="AJ33">
        <f t="shared" si="23"/>
        <v>0.80597582717299143</v>
      </c>
      <c r="AK33">
        <f t="shared" si="24"/>
        <v>21306.32687383287</v>
      </c>
      <c r="AM33">
        <f t="shared" si="1"/>
        <v>-31.067624792554852</v>
      </c>
      <c r="AN33" s="1">
        <f t="shared" si="25"/>
        <v>-29.246400000000001</v>
      </c>
      <c r="AO33" s="1">
        <f t="shared" si="26"/>
        <v>3.3168597450164601</v>
      </c>
      <c r="AQ33">
        <f t="shared" si="27"/>
        <v>0.43149478878548408</v>
      </c>
      <c r="AR33" s="1">
        <v>0.40620000000000001</v>
      </c>
      <c r="AT33">
        <f t="shared" si="30"/>
        <v>0.43149478878548408</v>
      </c>
      <c r="AU33">
        <f t="shared" si="31"/>
        <v>0.40620000000000001</v>
      </c>
    </row>
    <row r="34" spans="1:47" x14ac:dyDescent="0.35">
      <c r="A34" s="1">
        <v>2</v>
      </c>
      <c r="B34" s="1">
        <f t="shared" si="33"/>
        <v>423.15</v>
      </c>
      <c r="C34">
        <v>120.366</v>
      </c>
      <c r="D34">
        <f t="shared" si="2"/>
        <v>240.732</v>
      </c>
      <c r="E34" s="1">
        <v>1.7999999999999999E-2</v>
      </c>
      <c r="F34">
        <f t="shared" si="3"/>
        <v>2.3632281696797826E-3</v>
      </c>
      <c r="G34">
        <f t="shared" si="4"/>
        <v>6.0477267261161147</v>
      </c>
      <c r="I34">
        <f t="shared" si="5"/>
        <v>36</v>
      </c>
      <c r="J34" s="1">
        <f t="shared" si="6"/>
        <v>8</v>
      </c>
      <c r="K34" s="1">
        <f t="shared" si="7"/>
        <v>2.8284271247461903</v>
      </c>
      <c r="L34" s="1">
        <v>0.2</v>
      </c>
      <c r="M34" s="1">
        <f t="shared" si="8"/>
        <v>1.5656854249492382</v>
      </c>
      <c r="N34" s="1">
        <f t="shared" si="9"/>
        <v>0.44832369932428984</v>
      </c>
      <c r="O34" s="1">
        <f t="shared" si="10"/>
        <v>3.5865895945943187</v>
      </c>
      <c r="P34" s="1">
        <f t="shared" si="11"/>
        <v>-72</v>
      </c>
      <c r="Q34" s="1">
        <f t="shared" si="12"/>
        <v>-258.23445081079092</v>
      </c>
      <c r="S34">
        <f t="shared" si="13"/>
        <v>0.35355339059327373</v>
      </c>
      <c r="T34">
        <f t="shared" si="14"/>
        <v>3.1313708498984765</v>
      </c>
      <c r="U34">
        <f t="shared" si="15"/>
        <v>8.242204053903663</v>
      </c>
      <c r="W34">
        <f t="shared" si="16"/>
        <v>0.80597582717299143</v>
      </c>
      <c r="X34">
        <f t="shared" si="17"/>
        <v>-0.21570152802575771</v>
      </c>
      <c r="Z34">
        <f t="shared" si="18"/>
        <v>-578177.74529634474</v>
      </c>
      <c r="AA34">
        <f t="shared" si="0"/>
        <v>0.19402417282700857</v>
      </c>
      <c r="AB34">
        <f t="shared" si="19"/>
        <v>3.7645379641204887E-2</v>
      </c>
      <c r="AC34">
        <f t="shared" si="20"/>
        <v>-21765.720721776761</v>
      </c>
      <c r="AH34">
        <f t="shared" si="21"/>
        <v>709397.30155052326</v>
      </c>
      <c r="AI34">
        <f t="shared" si="22"/>
        <v>3.7645379641204887E-2</v>
      </c>
      <c r="AJ34">
        <f t="shared" si="23"/>
        <v>0.80597582717299143</v>
      </c>
      <c r="AK34">
        <f t="shared" si="24"/>
        <v>21524.012222877911</v>
      </c>
      <c r="AM34">
        <f t="shared" si="1"/>
        <v>-24.983857493869436</v>
      </c>
      <c r="AN34" s="1">
        <f t="shared" si="25"/>
        <v>-23.846399999999999</v>
      </c>
      <c r="AO34" s="1">
        <f t="shared" si="26"/>
        <v>1.2938095503597409</v>
      </c>
      <c r="AQ34">
        <f t="shared" si="27"/>
        <v>0.34699802074818664</v>
      </c>
      <c r="AR34" s="1">
        <v>0.33119999999999999</v>
      </c>
      <c r="AT34">
        <f t="shared" si="30"/>
        <v>0.34699802074818664</v>
      </c>
      <c r="AU34">
        <f t="shared" si="31"/>
        <v>0.33119999999999999</v>
      </c>
    </row>
    <row r="35" spans="1:47" x14ac:dyDescent="0.35">
      <c r="A35" s="1">
        <v>3</v>
      </c>
      <c r="B35" s="1">
        <v>273.14999999999998</v>
      </c>
      <c r="C35">
        <v>120.366</v>
      </c>
      <c r="D35">
        <f t="shared" si="2"/>
        <v>361.09800000000001</v>
      </c>
      <c r="E35" s="1">
        <v>1.7999999999999999E-2</v>
      </c>
      <c r="F35">
        <f t="shared" si="3"/>
        <v>3.6609921288669233E-3</v>
      </c>
      <c r="G35">
        <f t="shared" si="4"/>
        <v>5.6100210948417262</v>
      </c>
      <c r="I35">
        <f t="shared" si="5"/>
        <v>54</v>
      </c>
      <c r="J35" s="1">
        <f t="shared" si="6"/>
        <v>12</v>
      </c>
      <c r="K35" s="1">
        <f t="shared" si="7"/>
        <v>3.4641016151377544</v>
      </c>
      <c r="L35" s="1">
        <v>0.2</v>
      </c>
      <c r="M35" s="1">
        <f t="shared" si="8"/>
        <v>1.6928203230275509</v>
      </c>
      <c r="N35" s="1">
        <f t="shared" si="9"/>
        <v>0.52639596817898238</v>
      </c>
      <c r="O35" s="1">
        <f t="shared" si="10"/>
        <v>6.316751618147789</v>
      </c>
      <c r="P35" s="1">
        <f t="shared" si="11"/>
        <v>-108</v>
      </c>
      <c r="Q35" s="1">
        <f t="shared" si="12"/>
        <v>-682.20917475996123</v>
      </c>
      <c r="S35">
        <f t="shared" si="13"/>
        <v>0.28867513459481292</v>
      </c>
      <c r="T35">
        <f t="shared" si="14"/>
        <v>3.3856406460551018</v>
      </c>
      <c r="U35">
        <f t="shared" si="15"/>
        <v>9.2938362219563508</v>
      </c>
      <c r="W35">
        <f t="shared" si="16"/>
        <v>0.7347009546704204</v>
      </c>
      <c r="X35">
        <f t="shared" si="17"/>
        <v>-0.30829172695506124</v>
      </c>
      <c r="Z35">
        <f t="shared" si="18"/>
        <v>-489124.12970481056</v>
      </c>
      <c r="AA35">
        <f t="shared" si="0"/>
        <v>0.26529904532957954</v>
      </c>
      <c r="AB35">
        <f t="shared" si="19"/>
        <v>7.0383583452786294E-2</v>
      </c>
      <c r="AC35">
        <f t="shared" si="20"/>
        <v>-34426.309001850001</v>
      </c>
      <c r="AH35">
        <f t="shared" si="21"/>
        <v>654364.56889862637</v>
      </c>
      <c r="AI35">
        <f t="shared" si="22"/>
        <v>7.0383583452786294E-2</v>
      </c>
      <c r="AJ35">
        <f t="shared" si="23"/>
        <v>0.7347009546704204</v>
      </c>
      <c r="AK35">
        <f t="shared" si="24"/>
        <v>33837.771595890219</v>
      </c>
      <c r="AM35">
        <f t="shared" si="1"/>
        <v>-103.27389674908773</v>
      </c>
      <c r="AN35" s="1">
        <f t="shared" si="25"/>
        <v>-105.3972</v>
      </c>
      <c r="AO35" s="1">
        <f t="shared" si="26"/>
        <v>4.5084166953346241</v>
      </c>
      <c r="AQ35">
        <f t="shared" si="27"/>
        <v>0.95623978471377524</v>
      </c>
      <c r="AR35" s="1">
        <v>0.97589999999999999</v>
      </c>
      <c r="AT35">
        <f t="shared" si="30"/>
        <v>0.95623978471377524</v>
      </c>
      <c r="AU35">
        <f t="shared" si="31"/>
        <v>0.97589999999999999</v>
      </c>
    </row>
    <row r="36" spans="1:47" x14ac:dyDescent="0.35">
      <c r="A36" s="1">
        <v>3</v>
      </c>
      <c r="B36" s="1">
        <f>B35+25</f>
        <v>298.14999999999998</v>
      </c>
      <c r="C36">
        <v>120.366</v>
      </c>
      <c r="D36">
        <f t="shared" si="2"/>
        <v>361.09800000000001</v>
      </c>
      <c r="E36" s="1">
        <v>1.7999999999999999E-2</v>
      </c>
      <c r="F36">
        <f t="shared" si="3"/>
        <v>3.3540164346805303E-3</v>
      </c>
      <c r="G36">
        <f t="shared" si="4"/>
        <v>5.697596715569115</v>
      </c>
      <c r="I36">
        <f t="shared" si="5"/>
        <v>54</v>
      </c>
      <c r="J36" s="1">
        <f t="shared" si="6"/>
        <v>12</v>
      </c>
      <c r="K36" s="1">
        <f t="shared" si="7"/>
        <v>3.4641016151377544</v>
      </c>
      <c r="L36" s="1">
        <v>0.2</v>
      </c>
      <c r="M36" s="1">
        <f t="shared" si="8"/>
        <v>1.6928203230275509</v>
      </c>
      <c r="N36" s="1">
        <f t="shared" si="9"/>
        <v>0.52639596817898238</v>
      </c>
      <c r="O36" s="1">
        <f t="shared" si="10"/>
        <v>6.316751618147789</v>
      </c>
      <c r="P36" s="1">
        <f t="shared" si="11"/>
        <v>-108</v>
      </c>
      <c r="Q36" s="1">
        <f t="shared" si="12"/>
        <v>-682.20917475996123</v>
      </c>
      <c r="S36">
        <f t="shared" si="13"/>
        <v>0.28867513459481292</v>
      </c>
      <c r="T36">
        <f t="shared" si="14"/>
        <v>3.3856406460551018</v>
      </c>
      <c r="U36">
        <f t="shared" si="15"/>
        <v>9.2938362219563508</v>
      </c>
      <c r="W36">
        <f t="shared" si="16"/>
        <v>0.7347009546704204</v>
      </c>
      <c r="X36">
        <f t="shared" si="17"/>
        <v>-0.30829172695506124</v>
      </c>
      <c r="Z36">
        <f t="shared" si="18"/>
        <v>-496760.91785632324</v>
      </c>
      <c r="AA36">
        <f t="shared" si="0"/>
        <v>0.26529904532957954</v>
      </c>
      <c r="AB36">
        <f t="shared" si="19"/>
        <v>7.0383583452786294E-2</v>
      </c>
      <c r="AC36">
        <f t="shared" si="20"/>
        <v>-34963.813518023242</v>
      </c>
      <c r="AH36">
        <f t="shared" si="21"/>
        <v>664637.51530921715</v>
      </c>
      <c r="AI36">
        <f t="shared" si="22"/>
        <v>7.0383583452786294E-2</v>
      </c>
      <c r="AJ36">
        <f t="shared" si="23"/>
        <v>0.7347009546704204</v>
      </c>
      <c r="AK36">
        <f t="shared" si="24"/>
        <v>34368.994756159227</v>
      </c>
      <c r="AM36">
        <f t="shared" si="1"/>
        <v>-96.992540844854375</v>
      </c>
      <c r="AN36" s="1">
        <f t="shared" si="25"/>
        <v>-99.792000000000002</v>
      </c>
      <c r="AO36" s="1">
        <f t="shared" si="26"/>
        <v>7.8369715613286663</v>
      </c>
      <c r="AQ36">
        <f t="shared" si="27"/>
        <v>0.89807908189679975</v>
      </c>
      <c r="AR36" s="1">
        <v>0.92400000000000004</v>
      </c>
      <c r="AT36">
        <f t="shared" si="30"/>
        <v>0.89807908189679975</v>
      </c>
      <c r="AU36">
        <f t="shared" si="31"/>
        <v>0.92400000000000004</v>
      </c>
    </row>
    <row r="37" spans="1:47" x14ac:dyDescent="0.35">
      <c r="A37" s="1">
        <v>3</v>
      </c>
      <c r="B37" s="1">
        <f t="shared" ref="B37:B41" si="34">B36+25</f>
        <v>323.14999999999998</v>
      </c>
      <c r="C37">
        <v>120.366</v>
      </c>
      <c r="D37">
        <f t="shared" si="2"/>
        <v>361.09800000000001</v>
      </c>
      <c r="E37" s="1">
        <v>1.7999999999999999E-2</v>
      </c>
      <c r="F37">
        <f t="shared" si="3"/>
        <v>3.0945381401825778E-3</v>
      </c>
      <c r="G37">
        <f t="shared" si="4"/>
        <v>5.7781166117089047</v>
      </c>
      <c r="I37">
        <f t="shared" si="5"/>
        <v>54</v>
      </c>
      <c r="J37" s="1">
        <f t="shared" si="6"/>
        <v>12</v>
      </c>
      <c r="K37" s="1">
        <f t="shared" si="7"/>
        <v>3.4641016151377544</v>
      </c>
      <c r="L37" s="1">
        <v>0.2</v>
      </c>
      <c r="M37" s="1">
        <f t="shared" si="8"/>
        <v>1.6928203230275509</v>
      </c>
      <c r="N37" s="1">
        <f t="shared" si="9"/>
        <v>0.52639596817898238</v>
      </c>
      <c r="O37" s="1">
        <f t="shared" si="10"/>
        <v>6.316751618147789</v>
      </c>
      <c r="P37" s="1">
        <f t="shared" si="11"/>
        <v>-108</v>
      </c>
      <c r="Q37" s="1">
        <f t="shared" si="12"/>
        <v>-682.20917475996123</v>
      </c>
      <c r="S37">
        <f t="shared" si="13"/>
        <v>0.28867513459481292</v>
      </c>
      <c r="T37">
        <f t="shared" si="14"/>
        <v>3.3856406460551018</v>
      </c>
      <c r="U37">
        <f t="shared" si="15"/>
        <v>9.2938362219563508</v>
      </c>
      <c r="W37">
        <f t="shared" si="16"/>
        <v>0.7347009546704204</v>
      </c>
      <c r="X37">
        <f t="shared" si="17"/>
        <v>-0.30829172695506124</v>
      </c>
      <c r="Z37">
        <f t="shared" si="18"/>
        <v>-503825.31343111233</v>
      </c>
      <c r="AA37">
        <f t="shared" si="0"/>
        <v>0.26529904532957954</v>
      </c>
      <c r="AB37">
        <f t="shared" si="19"/>
        <v>7.0383583452786294E-2</v>
      </c>
      <c r="AC37">
        <f t="shared" si="20"/>
        <v>-35461.030993504908</v>
      </c>
      <c r="AH37">
        <f t="shared" si="21"/>
        <v>674091.7282873583</v>
      </c>
      <c r="AI37">
        <f t="shared" si="22"/>
        <v>7.0383583452786294E-2</v>
      </c>
      <c r="AJ37">
        <f t="shared" si="23"/>
        <v>0.7347009546704204</v>
      </c>
      <c r="AK37">
        <f t="shared" si="24"/>
        <v>34857.880485274552</v>
      </c>
      <c r="AM37">
        <f t="shared" si="1"/>
        <v>-88.660794478513708</v>
      </c>
      <c r="AN37" s="1">
        <f t="shared" si="25"/>
        <v>-90.223200000000006</v>
      </c>
      <c r="AO37" s="1">
        <f t="shared" si="26"/>
        <v>2.44111101357087</v>
      </c>
      <c r="AQ37">
        <f t="shared" si="27"/>
        <v>0.82093328220846029</v>
      </c>
      <c r="AR37" s="1">
        <v>0.83540000000000003</v>
      </c>
      <c r="AT37">
        <f t="shared" si="30"/>
        <v>0.82093328220846029</v>
      </c>
      <c r="AU37">
        <f t="shared" si="31"/>
        <v>0.83540000000000003</v>
      </c>
    </row>
    <row r="38" spans="1:47" x14ac:dyDescent="0.35">
      <c r="A38" s="1">
        <v>3</v>
      </c>
      <c r="B38" s="1">
        <f t="shared" si="34"/>
        <v>348.15</v>
      </c>
      <c r="C38">
        <v>120.366</v>
      </c>
      <c r="D38">
        <f t="shared" si="2"/>
        <v>361.09800000000001</v>
      </c>
      <c r="E38" s="1">
        <v>1.7999999999999999E-2</v>
      </c>
      <c r="F38">
        <f t="shared" si="3"/>
        <v>2.8723251472066642E-3</v>
      </c>
      <c r="G38">
        <f t="shared" si="4"/>
        <v>5.852633421388556</v>
      </c>
      <c r="I38">
        <f t="shared" si="5"/>
        <v>54</v>
      </c>
      <c r="J38" s="1">
        <f t="shared" si="6"/>
        <v>12</v>
      </c>
      <c r="K38" s="1">
        <f t="shared" si="7"/>
        <v>3.4641016151377544</v>
      </c>
      <c r="L38" s="1">
        <v>0.2</v>
      </c>
      <c r="M38" s="1">
        <f t="shared" si="8"/>
        <v>1.6928203230275509</v>
      </c>
      <c r="N38" s="1">
        <f t="shared" si="9"/>
        <v>0.52639596817898238</v>
      </c>
      <c r="O38" s="1">
        <f t="shared" si="10"/>
        <v>6.316751618147789</v>
      </c>
      <c r="P38" s="1">
        <f t="shared" si="11"/>
        <v>-108</v>
      </c>
      <c r="Q38" s="1">
        <f t="shared" si="12"/>
        <v>-682.20917475996123</v>
      </c>
      <c r="S38">
        <f t="shared" si="13"/>
        <v>0.28867513459481292</v>
      </c>
      <c r="T38">
        <f t="shared" si="14"/>
        <v>3.3856406460551018</v>
      </c>
      <c r="U38">
        <f t="shared" si="15"/>
        <v>9.2938362219563508</v>
      </c>
      <c r="W38">
        <f t="shared" si="16"/>
        <v>0.7347009546704204</v>
      </c>
      <c r="X38">
        <f t="shared" si="17"/>
        <v>-0.30829172695506124</v>
      </c>
      <c r="Z38">
        <f t="shared" si="18"/>
        <v>-510396.78520578076</v>
      </c>
      <c r="AA38">
        <f t="shared" si="0"/>
        <v>0.26529904532957954</v>
      </c>
      <c r="AB38">
        <f t="shared" si="19"/>
        <v>7.0383583452786294E-2</v>
      </c>
      <c r="AC38">
        <f t="shared" si="20"/>
        <v>-35923.554725564914</v>
      </c>
      <c r="AH38">
        <f t="shared" si="21"/>
        <v>682848.12007155968</v>
      </c>
      <c r="AI38">
        <f t="shared" si="22"/>
        <v>7.0383583452786294E-2</v>
      </c>
      <c r="AJ38">
        <f t="shared" si="23"/>
        <v>0.7347009546704204</v>
      </c>
      <c r="AK38">
        <f t="shared" si="24"/>
        <v>35310.681262212456</v>
      </c>
      <c r="AM38">
        <f t="shared" si="1"/>
        <v>-78.937839356411132</v>
      </c>
      <c r="AN38" s="1">
        <f t="shared" si="25"/>
        <v>-79.023600000000002</v>
      </c>
      <c r="AO38" s="1">
        <f t="shared" si="26"/>
        <v>7.3548879887771566E-3</v>
      </c>
      <c r="AQ38">
        <f t="shared" si="27"/>
        <v>0.73090591996676979</v>
      </c>
      <c r="AR38" s="1">
        <v>0.73170000000000002</v>
      </c>
      <c r="AT38">
        <f t="shared" si="30"/>
        <v>0.73090591996676979</v>
      </c>
      <c r="AU38">
        <f t="shared" si="31"/>
        <v>0.73170000000000002</v>
      </c>
    </row>
    <row r="39" spans="1:47" x14ac:dyDescent="0.35">
      <c r="A39" s="1">
        <v>3</v>
      </c>
      <c r="B39" s="1">
        <f t="shared" si="34"/>
        <v>373.15</v>
      </c>
      <c r="C39">
        <v>120.366</v>
      </c>
      <c r="D39">
        <f t="shared" si="2"/>
        <v>361.09800000000001</v>
      </c>
      <c r="E39" s="1">
        <v>1.7999999999999999E-2</v>
      </c>
      <c r="F39">
        <f t="shared" si="3"/>
        <v>2.6798874447273215E-3</v>
      </c>
      <c r="G39">
        <f t="shared" si="4"/>
        <v>5.9219804835773964</v>
      </c>
      <c r="I39">
        <f t="shared" si="5"/>
        <v>54</v>
      </c>
      <c r="J39" s="1">
        <f t="shared" si="6"/>
        <v>12</v>
      </c>
      <c r="K39" s="1">
        <f t="shared" si="7"/>
        <v>3.4641016151377544</v>
      </c>
      <c r="L39" s="1">
        <v>0.2</v>
      </c>
      <c r="M39" s="1">
        <f t="shared" si="8"/>
        <v>1.6928203230275509</v>
      </c>
      <c r="N39" s="1">
        <f t="shared" si="9"/>
        <v>0.52639596817898238</v>
      </c>
      <c r="O39" s="1">
        <f t="shared" si="10"/>
        <v>6.316751618147789</v>
      </c>
      <c r="P39" s="1">
        <f t="shared" si="11"/>
        <v>-108</v>
      </c>
      <c r="Q39" s="1">
        <f t="shared" si="12"/>
        <v>-682.20917475996123</v>
      </c>
      <c r="S39">
        <f t="shared" si="13"/>
        <v>0.28867513459481292</v>
      </c>
      <c r="T39">
        <f t="shared" si="14"/>
        <v>3.3856406460551018</v>
      </c>
      <c r="U39">
        <f t="shared" si="15"/>
        <v>9.2938362219563508</v>
      </c>
      <c r="W39">
        <f t="shared" si="16"/>
        <v>0.7347009546704204</v>
      </c>
      <c r="X39">
        <f t="shared" si="17"/>
        <v>-0.30829172695506124</v>
      </c>
      <c r="Z39">
        <f t="shared" si="18"/>
        <v>-516539.39579844783</v>
      </c>
      <c r="AA39">
        <f t="shared" si="0"/>
        <v>0.26529904532957954</v>
      </c>
      <c r="AB39">
        <f t="shared" si="19"/>
        <v>7.0383583452786294E-2</v>
      </c>
      <c r="AC39">
        <f t="shared" si="20"/>
        <v>-36355.893670831865</v>
      </c>
      <c r="AH39">
        <f t="shared" si="21"/>
        <v>691002.6523250005</v>
      </c>
      <c r="AI39">
        <f t="shared" si="22"/>
        <v>7.0383583452786294E-2</v>
      </c>
      <c r="AJ39">
        <f t="shared" si="23"/>
        <v>0.7347009546704204</v>
      </c>
      <c r="AK39">
        <f t="shared" si="24"/>
        <v>35732.359349593738</v>
      </c>
      <c r="AM39">
        <f t="shared" si="1"/>
        <v>-68.276981470742612</v>
      </c>
      <c r="AN39" s="1">
        <f t="shared" si="25"/>
        <v>-67.424400000000006</v>
      </c>
      <c r="AO39" s="1">
        <f t="shared" si="26"/>
        <v>0.72689516425362599</v>
      </c>
      <c r="AQ39">
        <f t="shared" si="27"/>
        <v>0.63219427287724639</v>
      </c>
      <c r="AR39" s="1">
        <v>0.62429999999999997</v>
      </c>
      <c r="AT39">
        <f t="shared" si="30"/>
        <v>0.63219427287724639</v>
      </c>
      <c r="AU39">
        <f t="shared" si="31"/>
        <v>0.62429999999999997</v>
      </c>
    </row>
    <row r="40" spans="1:47" x14ac:dyDescent="0.35">
      <c r="A40" s="1">
        <v>3</v>
      </c>
      <c r="B40" s="1">
        <f t="shared" si="34"/>
        <v>398.15</v>
      </c>
      <c r="C40">
        <v>120.366</v>
      </c>
      <c r="D40">
        <f t="shared" si="2"/>
        <v>361.09800000000001</v>
      </c>
      <c r="E40" s="1">
        <v>1.7999999999999999E-2</v>
      </c>
      <c r="F40">
        <f t="shared" si="3"/>
        <v>2.511616225040814E-3</v>
      </c>
      <c r="G40">
        <f t="shared" si="4"/>
        <v>5.9868288187034535</v>
      </c>
      <c r="I40">
        <f t="shared" si="5"/>
        <v>54</v>
      </c>
      <c r="J40" s="1">
        <f t="shared" si="6"/>
        <v>12</v>
      </c>
      <c r="K40" s="1">
        <f t="shared" si="7"/>
        <v>3.4641016151377544</v>
      </c>
      <c r="L40" s="1">
        <v>0.2</v>
      </c>
      <c r="M40" s="1">
        <f t="shared" si="8"/>
        <v>1.6928203230275509</v>
      </c>
      <c r="N40" s="1">
        <f t="shared" si="9"/>
        <v>0.52639596817898238</v>
      </c>
      <c r="O40" s="1">
        <f t="shared" si="10"/>
        <v>6.316751618147789</v>
      </c>
      <c r="P40" s="1">
        <f t="shared" si="11"/>
        <v>-108</v>
      </c>
      <c r="Q40" s="1">
        <f t="shared" si="12"/>
        <v>-682.20917475996123</v>
      </c>
      <c r="S40">
        <f t="shared" si="13"/>
        <v>0.28867513459481292</v>
      </c>
      <c r="T40">
        <f t="shared" si="14"/>
        <v>3.3856406460551018</v>
      </c>
      <c r="U40">
        <f t="shared" si="15"/>
        <v>9.2938362219563508</v>
      </c>
      <c r="W40">
        <f t="shared" si="16"/>
        <v>0.7347009546704204</v>
      </c>
      <c r="X40">
        <f t="shared" si="17"/>
        <v>-0.30829172695506124</v>
      </c>
      <c r="Z40">
        <f t="shared" si="18"/>
        <v>-522305.52511093218</v>
      </c>
      <c r="AA40">
        <f t="shared" si="0"/>
        <v>0.26529904532957954</v>
      </c>
      <c r="AB40">
        <f t="shared" si="19"/>
        <v>7.0383583452786294E-2</v>
      </c>
      <c r="AC40">
        <f t="shared" si="20"/>
        <v>-36761.73451449666</v>
      </c>
      <c r="AH40">
        <f t="shared" si="21"/>
        <v>698632.76084668864</v>
      </c>
      <c r="AI40">
        <f t="shared" si="22"/>
        <v>7.0383583452786294E-2</v>
      </c>
      <c r="AJ40">
        <f t="shared" si="23"/>
        <v>0.7347009546704204</v>
      </c>
      <c r="AK40">
        <f t="shared" si="24"/>
        <v>36126.919021189802</v>
      </c>
      <c r="AM40">
        <f t="shared" si="1"/>
        <v>-56.995809402011218</v>
      </c>
      <c r="AN40" s="1">
        <f t="shared" si="25"/>
        <v>-56.343600000000009</v>
      </c>
      <c r="AO40" s="1">
        <f t="shared" si="26"/>
        <v>0.42537710407181917</v>
      </c>
      <c r="AQ40">
        <f t="shared" si="27"/>
        <v>0.52773897594454833</v>
      </c>
      <c r="AR40" s="1">
        <v>0.52170000000000005</v>
      </c>
      <c r="AT40">
        <f t="shared" si="30"/>
        <v>0.52773897594454833</v>
      </c>
      <c r="AU40">
        <f t="shared" si="31"/>
        <v>0.52170000000000005</v>
      </c>
    </row>
    <row r="41" spans="1:47" x14ac:dyDescent="0.35">
      <c r="A41" s="1">
        <v>3</v>
      </c>
      <c r="B41" s="1">
        <f t="shared" si="34"/>
        <v>423.15</v>
      </c>
      <c r="C41">
        <v>120.366</v>
      </c>
      <c r="D41">
        <f t="shared" si="2"/>
        <v>361.09800000000001</v>
      </c>
      <c r="E41" s="1">
        <v>1.7999999999999999E-2</v>
      </c>
      <c r="F41">
        <f t="shared" si="3"/>
        <v>2.3632281696797826E-3</v>
      </c>
      <c r="G41">
        <f t="shared" si="4"/>
        <v>6.0477267261161147</v>
      </c>
      <c r="I41">
        <f t="shared" si="5"/>
        <v>54</v>
      </c>
      <c r="J41" s="1">
        <f t="shared" si="6"/>
        <v>12</v>
      </c>
      <c r="K41" s="1">
        <f t="shared" si="7"/>
        <v>3.4641016151377544</v>
      </c>
      <c r="L41" s="1">
        <v>0.2</v>
      </c>
      <c r="M41" s="1">
        <f t="shared" si="8"/>
        <v>1.6928203230275509</v>
      </c>
      <c r="N41" s="1">
        <f t="shared" si="9"/>
        <v>0.52639596817898238</v>
      </c>
      <c r="O41" s="1">
        <f t="shared" si="10"/>
        <v>6.316751618147789</v>
      </c>
      <c r="P41" s="1">
        <f t="shared" si="11"/>
        <v>-108</v>
      </c>
      <c r="Q41" s="1">
        <f t="shared" si="12"/>
        <v>-682.20917475996123</v>
      </c>
      <c r="S41">
        <f t="shared" si="13"/>
        <v>0.28867513459481292</v>
      </c>
      <c r="T41">
        <f t="shared" si="14"/>
        <v>3.3856406460551018</v>
      </c>
      <c r="U41">
        <f t="shared" si="15"/>
        <v>9.2938362219563508</v>
      </c>
      <c r="W41">
        <f t="shared" si="16"/>
        <v>0.7347009546704204</v>
      </c>
      <c r="X41">
        <f t="shared" si="17"/>
        <v>-0.30829172695506124</v>
      </c>
      <c r="Z41">
        <f t="shared" si="18"/>
        <v>-527738.53798445815</v>
      </c>
      <c r="AA41">
        <f t="shared" si="0"/>
        <v>0.26529904532957954</v>
      </c>
      <c r="AB41">
        <f t="shared" si="19"/>
        <v>7.0383583452786294E-2</v>
      </c>
      <c r="AC41">
        <f t="shared" si="20"/>
        <v>-37144.129429480541</v>
      </c>
      <c r="AH41">
        <f t="shared" si="21"/>
        <v>705801.83697247645</v>
      </c>
      <c r="AI41">
        <f t="shared" si="22"/>
        <v>7.0383583452786294E-2</v>
      </c>
      <c r="AJ41">
        <f t="shared" si="23"/>
        <v>0.7347009546704204</v>
      </c>
      <c r="AK41">
        <f t="shared" si="24"/>
        <v>36497.638299139486</v>
      </c>
      <c r="AM41">
        <f t="shared" si="1"/>
        <v>-45.320172367813939</v>
      </c>
      <c r="AN41" s="1">
        <f t="shared" si="25"/>
        <v>-46.7532</v>
      </c>
      <c r="AO41" s="1">
        <f t="shared" si="26"/>
        <v>2.053568194608788</v>
      </c>
      <c r="AQ41">
        <f t="shared" si="27"/>
        <v>0.41963122562790683</v>
      </c>
      <c r="AR41" s="1">
        <v>0.43290000000000001</v>
      </c>
      <c r="AT41">
        <f t="shared" si="30"/>
        <v>0.41963122562790683</v>
      </c>
      <c r="AU41">
        <f t="shared" si="31"/>
        <v>0.43290000000000001</v>
      </c>
    </row>
    <row r="42" spans="1:47" x14ac:dyDescent="0.35">
      <c r="A42" s="1">
        <v>0.2</v>
      </c>
      <c r="B42" s="1">
        <v>298.14999999999998</v>
      </c>
      <c r="C42">
        <v>120.366</v>
      </c>
      <c r="D42">
        <f t="shared" si="2"/>
        <v>24.0732</v>
      </c>
      <c r="E42" s="1">
        <v>1.7999999999999999E-2</v>
      </c>
      <c r="F42">
        <f t="shared" si="3"/>
        <v>3.3540164346805303E-3</v>
      </c>
      <c r="G42">
        <f t="shared" si="4"/>
        <v>5.697596715569115</v>
      </c>
      <c r="I42">
        <f t="shared" si="5"/>
        <v>3.6</v>
      </c>
      <c r="J42" s="1">
        <f t="shared" si="6"/>
        <v>0.8</v>
      </c>
      <c r="K42" s="1">
        <f t="shared" si="7"/>
        <v>0.89442719099991586</v>
      </c>
      <c r="L42" s="1">
        <v>0.2</v>
      </c>
      <c r="M42" s="1">
        <f t="shared" si="8"/>
        <v>1.1788854381999831</v>
      </c>
      <c r="N42" s="1">
        <f t="shared" si="9"/>
        <v>0.16456944821657121</v>
      </c>
      <c r="O42" s="1">
        <f t="shared" si="10"/>
        <v>0.13165555857325698</v>
      </c>
      <c r="P42" s="1">
        <f t="shared" si="11"/>
        <v>-7.2</v>
      </c>
      <c r="Q42" s="1">
        <f t="shared" si="12"/>
        <v>-0.94792002172745027</v>
      </c>
      <c r="S42">
        <f t="shared" si="13"/>
        <v>1.1180339887498949</v>
      </c>
      <c r="T42">
        <f t="shared" si="14"/>
        <v>2.3577708763999663</v>
      </c>
      <c r="U42">
        <f t="shared" si="15"/>
        <v>3.888367101110092</v>
      </c>
      <c r="W42">
        <f t="shared" si="16"/>
        <v>0.97649269602993227</v>
      </c>
      <c r="X42">
        <f t="shared" si="17"/>
        <v>-2.3788008437429824E-2</v>
      </c>
      <c r="Z42">
        <f t="shared" si="18"/>
        <v>-658658.10056526528</v>
      </c>
      <c r="AA42">
        <f t="shared" si="0"/>
        <v>2.3507303970067762E-2</v>
      </c>
      <c r="AB42">
        <f t="shared" si="19"/>
        <v>5.5259333994116364E-4</v>
      </c>
      <c r="AC42">
        <f t="shared" si="20"/>
        <v>-363.97007967066276</v>
      </c>
      <c r="AH42">
        <f t="shared" si="21"/>
        <v>672754.53911309724</v>
      </c>
      <c r="AI42">
        <f t="shared" si="22"/>
        <v>5.5259333994116364E-4</v>
      </c>
      <c r="AJ42">
        <f t="shared" si="23"/>
        <v>0.97649269602993227</v>
      </c>
      <c r="AK42">
        <f t="shared" si="24"/>
        <v>363.02060998089263</v>
      </c>
      <c r="AM42">
        <f t="shared" si="1"/>
        <v>-3.9106054415048561</v>
      </c>
      <c r="AN42" s="1">
        <f t="shared" si="25"/>
        <v>-4.0161599999999993</v>
      </c>
      <c r="AO42" s="1">
        <f t="shared" si="26"/>
        <v>1.11417648191046E-2</v>
      </c>
      <c r="AQ42">
        <f t="shared" si="27"/>
        <v>0.54313964465345221</v>
      </c>
      <c r="AR42" s="1">
        <v>0.55779999999999996</v>
      </c>
      <c r="AT42">
        <f t="shared" si="30"/>
        <v>0.54313964465345221</v>
      </c>
      <c r="AU42">
        <f t="shared" si="31"/>
        <v>0.55779999999999996</v>
      </c>
    </row>
    <row r="43" spans="1:47" x14ac:dyDescent="0.35">
      <c r="A43" s="1">
        <v>0.3</v>
      </c>
      <c r="B43" s="1">
        <v>298.14999999999998</v>
      </c>
      <c r="C43">
        <v>120.366</v>
      </c>
      <c r="D43">
        <f t="shared" si="2"/>
        <v>36.1098</v>
      </c>
      <c r="E43" s="1">
        <v>1.7999999999999999E-2</v>
      </c>
      <c r="F43">
        <f t="shared" si="3"/>
        <v>3.3540164346805303E-3</v>
      </c>
      <c r="G43">
        <f t="shared" si="4"/>
        <v>5.697596715569115</v>
      </c>
      <c r="I43">
        <f t="shared" si="5"/>
        <v>5.3999999999999995</v>
      </c>
      <c r="J43" s="1">
        <f t="shared" si="6"/>
        <v>1.2</v>
      </c>
      <c r="K43" s="1">
        <f t="shared" si="7"/>
        <v>1.0954451150103321</v>
      </c>
      <c r="L43" s="1">
        <v>0.2</v>
      </c>
      <c r="M43" s="1">
        <f t="shared" si="8"/>
        <v>1.2190890230020663</v>
      </c>
      <c r="N43" s="1">
        <f t="shared" si="9"/>
        <v>0.19810387736670659</v>
      </c>
      <c r="O43" s="1">
        <f t="shared" si="10"/>
        <v>0.2377246528400479</v>
      </c>
      <c r="P43" s="1">
        <f t="shared" si="11"/>
        <v>-10.799999999999999</v>
      </c>
      <c r="Q43" s="1">
        <f t="shared" si="12"/>
        <v>-2.5674262506725172</v>
      </c>
      <c r="S43">
        <f t="shared" si="13"/>
        <v>0.9128709291752769</v>
      </c>
      <c r="T43">
        <f t="shared" si="14"/>
        <v>2.4381780460041327</v>
      </c>
      <c r="U43">
        <f t="shared" si="15"/>
        <v>4.4180026072837535</v>
      </c>
      <c r="W43">
        <f t="shared" si="16"/>
        <v>0.96514867439725016</v>
      </c>
      <c r="X43">
        <f t="shared" si="17"/>
        <v>-3.5473122777309636E-2</v>
      </c>
      <c r="Z43">
        <f t="shared" si="18"/>
        <v>-651027.16236143908</v>
      </c>
      <c r="AA43">
        <f t="shared" si="0"/>
        <v>3.4851325602749825E-2</v>
      </c>
      <c r="AB43">
        <f t="shared" si="19"/>
        <v>1.2146148962688854E-3</v>
      </c>
      <c r="AC43">
        <f t="shared" si="20"/>
        <v>-790.74728927986621</v>
      </c>
      <c r="AH43">
        <f t="shared" si="21"/>
        <v>672608.95840842952</v>
      </c>
      <c r="AI43">
        <f t="shared" si="22"/>
        <v>1.2146148962688854E-3</v>
      </c>
      <c r="AJ43">
        <f t="shared" si="23"/>
        <v>0.96514867439725016</v>
      </c>
      <c r="AK43">
        <f t="shared" si="24"/>
        <v>788.48869130161461</v>
      </c>
      <c r="AM43">
        <f t="shared" si="1"/>
        <v>-4.7623040024819829</v>
      </c>
      <c r="AN43" s="1">
        <f t="shared" si="25"/>
        <v>-5.82768</v>
      </c>
      <c r="AO43" s="1">
        <f t="shared" si="26"/>
        <v>1.1350260160875099</v>
      </c>
      <c r="AQ43">
        <f t="shared" si="27"/>
        <v>0.44095407430388733</v>
      </c>
      <c r="AR43" s="1">
        <v>0.53959999999999997</v>
      </c>
    </row>
    <row r="44" spans="1:47" x14ac:dyDescent="0.35">
      <c r="A44" s="1">
        <v>0.4</v>
      </c>
      <c r="B44" s="1">
        <v>298.14999999999998</v>
      </c>
      <c r="C44">
        <v>120.366</v>
      </c>
      <c r="D44">
        <f t="shared" si="2"/>
        <v>48.1464</v>
      </c>
      <c r="E44" s="1">
        <v>1.7999999999999999E-2</v>
      </c>
      <c r="F44">
        <f t="shared" si="3"/>
        <v>3.3540164346805303E-3</v>
      </c>
      <c r="G44">
        <f t="shared" si="4"/>
        <v>5.697596715569115</v>
      </c>
      <c r="I44">
        <f t="shared" si="5"/>
        <v>7.2</v>
      </c>
      <c r="J44" s="1">
        <f t="shared" si="6"/>
        <v>1.6</v>
      </c>
      <c r="K44" s="1">
        <f t="shared" si="7"/>
        <v>1.2649110640673518</v>
      </c>
      <c r="L44" s="1">
        <v>0.2</v>
      </c>
      <c r="M44" s="1">
        <f t="shared" si="8"/>
        <v>1.2529822128134704</v>
      </c>
      <c r="N44" s="1">
        <f t="shared" si="9"/>
        <v>0.22552648013357901</v>
      </c>
      <c r="O44" s="1">
        <f t="shared" si="10"/>
        <v>0.36084236821372645</v>
      </c>
      <c r="P44" s="1">
        <f t="shared" si="11"/>
        <v>-14.4</v>
      </c>
      <c r="Q44" s="1">
        <f t="shared" si="12"/>
        <v>-5.1961301022776611</v>
      </c>
      <c r="S44">
        <f t="shared" si="13"/>
        <v>0.79056941504209477</v>
      </c>
      <c r="T44">
        <f t="shared" si="14"/>
        <v>2.5059644256269409</v>
      </c>
      <c r="U44">
        <f t="shared" si="15"/>
        <v>4.8583167690428732</v>
      </c>
      <c r="W44">
        <f t="shared" si="16"/>
        <v>0.95406519547269353</v>
      </c>
      <c r="X44">
        <f t="shared" si="17"/>
        <v>-4.7023270798949024E-2</v>
      </c>
      <c r="Z44">
        <f t="shared" si="18"/>
        <v>-643573.20692647598</v>
      </c>
      <c r="AA44">
        <f t="shared" si="0"/>
        <v>4.5934804527306486E-2</v>
      </c>
      <c r="AB44">
        <f t="shared" si="19"/>
        <v>2.1100062669618565E-3</v>
      </c>
      <c r="AC44">
        <f t="shared" si="20"/>
        <v>-1357.9434998636041</v>
      </c>
      <c r="AH44">
        <f t="shared" si="21"/>
        <v>672444.3530812196</v>
      </c>
      <c r="AI44">
        <f t="shared" si="22"/>
        <v>2.1100062669618565E-3</v>
      </c>
      <c r="AJ44">
        <f t="shared" si="23"/>
        <v>0.95406519547269353</v>
      </c>
      <c r="AK44">
        <f t="shared" si="24"/>
        <v>1353.6866597876831</v>
      </c>
      <c r="AM44">
        <f t="shared" si="1"/>
        <v>-5.8446300661985333</v>
      </c>
      <c r="AN44" s="1">
        <f t="shared" si="25"/>
        <v>-7.6118399999999999</v>
      </c>
      <c r="AO44" s="1">
        <f t="shared" si="26"/>
        <v>3.123030950126584</v>
      </c>
      <c r="AQ44">
        <f t="shared" si="27"/>
        <v>0.40587708793045368</v>
      </c>
      <c r="AR44" s="1">
        <v>0.52859999999999996</v>
      </c>
    </row>
    <row r="45" spans="1:47" x14ac:dyDescent="0.35">
      <c r="A45" s="1">
        <v>0.6</v>
      </c>
      <c r="B45" s="1">
        <v>298.14999999999998</v>
      </c>
      <c r="C45">
        <v>120.366</v>
      </c>
      <c r="D45">
        <f t="shared" si="2"/>
        <v>72.2196</v>
      </c>
      <c r="E45" s="1">
        <v>1.7999999999999999E-2</v>
      </c>
      <c r="F45">
        <f t="shared" si="3"/>
        <v>3.3540164346805303E-3</v>
      </c>
      <c r="G45">
        <f t="shared" si="4"/>
        <v>5.697596715569115</v>
      </c>
      <c r="I45">
        <f t="shared" si="5"/>
        <v>10.799999999999999</v>
      </c>
      <c r="J45" s="1">
        <f t="shared" si="6"/>
        <v>2.4</v>
      </c>
      <c r="K45" s="1">
        <f t="shared" si="7"/>
        <v>1.5491933384829668</v>
      </c>
      <c r="L45" s="1">
        <v>0.2</v>
      </c>
      <c r="M45" s="1">
        <f t="shared" si="8"/>
        <v>1.3098386676965934</v>
      </c>
      <c r="N45" s="1">
        <f t="shared" si="9"/>
        <v>0.26990397519884929</v>
      </c>
      <c r="O45" s="1">
        <f t="shared" si="10"/>
        <v>0.64776954047723823</v>
      </c>
      <c r="P45" s="1">
        <f t="shared" si="11"/>
        <v>-21.599999999999998</v>
      </c>
      <c r="Q45" s="1">
        <f t="shared" si="12"/>
        <v>-13.991822074308343</v>
      </c>
      <c r="S45">
        <f t="shared" si="13"/>
        <v>0.6454972243679028</v>
      </c>
      <c r="T45">
        <f t="shared" si="14"/>
        <v>2.6196773353931868</v>
      </c>
      <c r="U45">
        <f t="shared" si="15"/>
        <v>5.5687153045987845</v>
      </c>
      <c r="W45">
        <f t="shared" si="16"/>
        <v>0.93264476791881068</v>
      </c>
      <c r="X45">
        <f t="shared" si="17"/>
        <v>-6.9730892415829762E-2</v>
      </c>
      <c r="Z45">
        <f t="shared" si="18"/>
        <v>-629173.09216744557</v>
      </c>
      <c r="AA45">
        <f t="shared" si="0"/>
        <v>6.7355232081189348E-2</v>
      </c>
      <c r="AB45">
        <f t="shared" si="19"/>
        <v>4.5367272887108789E-3</v>
      </c>
      <c r="AC45">
        <f t="shared" si="20"/>
        <v>-2854.3867365586552</v>
      </c>
      <c r="AH45">
        <f t="shared" si="21"/>
        <v>672063.57695759344</v>
      </c>
      <c r="AI45">
        <f t="shared" si="22"/>
        <v>4.5367272887108789E-3</v>
      </c>
      <c r="AJ45">
        <f t="shared" si="23"/>
        <v>0.93264476791881068</v>
      </c>
      <c r="AK45">
        <f t="shared" si="24"/>
        <v>2843.6051433233993</v>
      </c>
      <c r="AM45">
        <f t="shared" si="1"/>
        <v>-8.8486750360671067</v>
      </c>
      <c r="AN45" s="1">
        <f t="shared" si="25"/>
        <v>-11.20608</v>
      </c>
      <c r="AO45" s="1">
        <f t="shared" si="26"/>
        <v>5.5573581639754464</v>
      </c>
      <c r="AQ45">
        <f t="shared" si="27"/>
        <v>0.40966088129940315</v>
      </c>
      <c r="AR45" s="1">
        <v>0.51880000000000004</v>
      </c>
    </row>
    <row r="46" spans="1:47" x14ac:dyDescent="0.35">
      <c r="A46" s="1">
        <v>0.7</v>
      </c>
      <c r="B46" s="1">
        <v>298.14999999999998</v>
      </c>
      <c r="C46">
        <v>120.366</v>
      </c>
      <c r="D46">
        <f t="shared" si="2"/>
        <v>84.256199999999993</v>
      </c>
      <c r="E46" s="1">
        <v>1.7999999999999999E-2</v>
      </c>
      <c r="F46">
        <f t="shared" si="3"/>
        <v>3.3540164346805303E-3</v>
      </c>
      <c r="G46">
        <f t="shared" si="4"/>
        <v>5.697596715569115</v>
      </c>
      <c r="I46">
        <f t="shared" si="5"/>
        <v>12.6</v>
      </c>
      <c r="J46" s="1">
        <f t="shared" si="6"/>
        <v>2.8</v>
      </c>
      <c r="K46" s="1">
        <f t="shared" si="7"/>
        <v>1.6733200530681511</v>
      </c>
      <c r="L46" s="1">
        <v>0.2</v>
      </c>
      <c r="M46" s="1">
        <f t="shared" si="8"/>
        <v>1.3346640106136303</v>
      </c>
      <c r="N46" s="1">
        <f t="shared" si="9"/>
        <v>0.28867958273315675</v>
      </c>
      <c r="O46" s="1">
        <f t="shared" si="10"/>
        <v>0.80830283165283889</v>
      </c>
      <c r="P46" s="1">
        <f t="shared" si="11"/>
        <v>-25.2</v>
      </c>
      <c r="Q46" s="1">
        <f t="shared" si="12"/>
        <v>-20.36923135765154</v>
      </c>
      <c r="S46">
        <f t="shared" si="13"/>
        <v>0.59761430466719678</v>
      </c>
      <c r="T46">
        <f t="shared" si="14"/>
        <v>2.6693280212272605</v>
      </c>
      <c r="U46">
        <f t="shared" si="15"/>
        <v>5.8657065215543671</v>
      </c>
      <c r="W46">
        <f t="shared" si="16"/>
        <v>0.92229124444942068</v>
      </c>
      <c r="X46">
        <f t="shared" si="17"/>
        <v>-8.0894221955403189E-2</v>
      </c>
      <c r="Z46">
        <f t="shared" si="18"/>
        <v>-622215.9555221037</v>
      </c>
      <c r="AA46">
        <f t="shared" si="0"/>
        <v>7.7708755550579267E-2</v>
      </c>
      <c r="AB46">
        <f t="shared" si="19"/>
        <v>6.0386506892196844E-3</v>
      </c>
      <c r="AC46">
        <f t="shared" si="20"/>
        <v>-3757.3448086570361</v>
      </c>
      <c r="AH46">
        <f t="shared" si="21"/>
        <v>671849.92664349393</v>
      </c>
      <c r="AI46">
        <f t="shared" si="22"/>
        <v>6.0386506892196844E-3</v>
      </c>
      <c r="AJ46">
        <f t="shared" si="23"/>
        <v>0.92229124444942068</v>
      </c>
      <c r="AK46">
        <f t="shared" si="24"/>
        <v>3741.7973930681042</v>
      </c>
      <c r="AM46">
        <f t="shared" si="1"/>
        <v>-10.768416512229578</v>
      </c>
      <c r="AN46" s="1">
        <f t="shared" si="25"/>
        <v>-13.061159999999999</v>
      </c>
      <c r="AO46" s="1">
        <f t="shared" si="26"/>
        <v>5.2566727007136755</v>
      </c>
      <c r="AQ46">
        <f t="shared" si="27"/>
        <v>0.42731811556466581</v>
      </c>
      <c r="AR46" s="1">
        <v>0.51829999999999998</v>
      </c>
    </row>
    <row r="47" spans="1:47" x14ac:dyDescent="0.35">
      <c r="A47" s="1">
        <v>0.8</v>
      </c>
      <c r="B47" s="1">
        <v>298.14999999999998</v>
      </c>
      <c r="C47">
        <v>120.366</v>
      </c>
      <c r="D47">
        <f t="shared" si="2"/>
        <v>96.2928</v>
      </c>
      <c r="E47" s="1">
        <v>1.7999999999999999E-2</v>
      </c>
      <c r="F47">
        <f t="shared" si="3"/>
        <v>3.3540164346805303E-3</v>
      </c>
      <c r="G47">
        <f t="shared" si="4"/>
        <v>5.697596715569115</v>
      </c>
      <c r="I47">
        <f t="shared" si="5"/>
        <v>14.4</v>
      </c>
      <c r="J47" s="1">
        <f t="shared" si="6"/>
        <v>3.2</v>
      </c>
      <c r="K47" s="1">
        <f t="shared" si="7"/>
        <v>1.7888543819998317</v>
      </c>
      <c r="L47" s="1">
        <v>0.2</v>
      </c>
      <c r="M47" s="1">
        <f t="shared" si="8"/>
        <v>1.3577708763999663</v>
      </c>
      <c r="N47" s="1">
        <f t="shared" si="9"/>
        <v>0.30584429354649684</v>
      </c>
      <c r="O47" s="1">
        <f t="shared" si="10"/>
        <v>0.9787017393487899</v>
      </c>
      <c r="P47" s="1">
        <f t="shared" si="11"/>
        <v>-28.8</v>
      </c>
      <c r="Q47" s="1">
        <f t="shared" si="12"/>
        <v>-28.18661009324515</v>
      </c>
      <c r="S47">
        <f t="shared" si="13"/>
        <v>0.55901699437494745</v>
      </c>
      <c r="T47">
        <f t="shared" si="14"/>
        <v>2.7155417527999326</v>
      </c>
      <c r="U47">
        <f t="shared" si="15"/>
        <v>6.1345793763609144</v>
      </c>
      <c r="W47">
        <f t="shared" si="16"/>
        <v>0.91216507122914603</v>
      </c>
      <c r="X47">
        <f t="shared" si="17"/>
        <v>-9.1934306131411014E-2</v>
      </c>
      <c r="Z47">
        <f t="shared" si="18"/>
        <v>-615413.82367510919</v>
      </c>
      <c r="AA47">
        <f t="shared" si="0"/>
        <v>8.7834928770853929E-2</v>
      </c>
      <c r="AB47">
        <f t="shared" si="19"/>
        <v>7.7149747121809829E-3</v>
      </c>
      <c r="AC47">
        <f t="shared" si="20"/>
        <v>-4747.902087180074</v>
      </c>
      <c r="AH47">
        <f t="shared" si="21"/>
        <v>671622.30644711689</v>
      </c>
      <c r="AI47">
        <f t="shared" si="22"/>
        <v>7.7149747121809829E-3</v>
      </c>
      <c r="AJ47">
        <f t="shared" si="23"/>
        <v>0.91216507122914603</v>
      </c>
      <c r="AK47">
        <f t="shared" si="24"/>
        <v>4726.4281133436007</v>
      </c>
      <c r="AM47">
        <f t="shared" si="1"/>
        <v>-12.939149939264098</v>
      </c>
      <c r="AN47" s="1">
        <f t="shared" si="25"/>
        <v>-14.973120000000002</v>
      </c>
      <c r="AO47" s="1">
        <f t="shared" si="26"/>
        <v>4.1370342079700144</v>
      </c>
      <c r="AQ47">
        <f t="shared" si="27"/>
        <v>0.44927603955778117</v>
      </c>
      <c r="AR47" s="1">
        <v>0.51990000000000003</v>
      </c>
    </row>
    <row r="48" spans="1:47" x14ac:dyDescent="0.35">
      <c r="A48" s="1">
        <v>0.9</v>
      </c>
      <c r="B48" s="1">
        <v>298.14999999999998</v>
      </c>
      <c r="C48">
        <v>120.366</v>
      </c>
      <c r="D48">
        <f t="shared" si="2"/>
        <v>108.32940000000001</v>
      </c>
      <c r="E48" s="1">
        <v>1.7999999999999999E-2</v>
      </c>
      <c r="F48">
        <f t="shared" si="3"/>
        <v>3.3540164346805303E-3</v>
      </c>
      <c r="G48">
        <f t="shared" si="4"/>
        <v>5.697596715569115</v>
      </c>
      <c r="I48">
        <f t="shared" si="5"/>
        <v>16.2</v>
      </c>
      <c r="J48" s="1">
        <f t="shared" si="6"/>
        <v>3.6</v>
      </c>
      <c r="K48" s="1">
        <f t="shared" si="7"/>
        <v>1.8973665961010275</v>
      </c>
      <c r="L48" s="1">
        <v>0.2</v>
      </c>
      <c r="M48" s="1">
        <f t="shared" si="8"/>
        <v>1.3794733192202056</v>
      </c>
      <c r="N48" s="1">
        <f t="shared" si="9"/>
        <v>0.3217017735821896</v>
      </c>
      <c r="O48" s="1">
        <f t="shared" si="10"/>
        <v>1.1581263848958825</v>
      </c>
      <c r="P48" s="1">
        <f t="shared" si="11"/>
        <v>-32.4</v>
      </c>
      <c r="Q48" s="1">
        <f t="shared" si="12"/>
        <v>-37.523294870626593</v>
      </c>
      <c r="S48">
        <f t="shared" si="13"/>
        <v>0.52704627669472992</v>
      </c>
      <c r="T48">
        <f t="shared" si="14"/>
        <v>2.7589466384404111</v>
      </c>
      <c r="U48">
        <f t="shared" si="15"/>
        <v>6.3804589028060619</v>
      </c>
      <c r="W48">
        <f t="shared" si="16"/>
        <v>0.90225884109904508</v>
      </c>
      <c r="X48">
        <f t="shared" si="17"/>
        <v>-0.10285383656123008</v>
      </c>
      <c r="Z48">
        <f t="shared" si="18"/>
        <v>-608761.75535754533</v>
      </c>
      <c r="AA48">
        <f t="shared" si="0"/>
        <v>9.7741158900954903E-2</v>
      </c>
      <c r="AB48">
        <f t="shared" si="19"/>
        <v>9.5533341433017161E-3</v>
      </c>
      <c r="AC48">
        <f t="shared" si="20"/>
        <v>-5815.7044625935241</v>
      </c>
      <c r="AH48">
        <f t="shared" si="21"/>
        <v>671381.77290444123</v>
      </c>
      <c r="AI48">
        <f t="shared" si="22"/>
        <v>9.5533341433017161E-3</v>
      </c>
      <c r="AJ48">
        <f t="shared" si="23"/>
        <v>0.90225884109904508</v>
      </c>
      <c r="AK48">
        <f t="shared" si="24"/>
        <v>5787.0290315121456</v>
      </c>
      <c r="AM48">
        <f t="shared" si="1"/>
        <v>-15.331176528615288</v>
      </c>
      <c r="AN48" s="1">
        <f t="shared" si="25"/>
        <v>-16.964639999999999</v>
      </c>
      <c r="AO48" s="1">
        <f t="shared" si="26"/>
        <v>2.6682029123481925</v>
      </c>
      <c r="AQ48">
        <f t="shared" si="27"/>
        <v>0.47318446075973114</v>
      </c>
      <c r="AR48" s="1">
        <v>0.52359999999999995</v>
      </c>
    </row>
    <row r="49" spans="1:47" x14ac:dyDescent="0.35">
      <c r="A49" s="1">
        <v>1.2</v>
      </c>
      <c r="B49" s="1">
        <v>298.14999999999998</v>
      </c>
      <c r="C49">
        <v>120.366</v>
      </c>
      <c r="D49">
        <f t="shared" si="2"/>
        <v>144.4392</v>
      </c>
      <c r="E49" s="1">
        <v>1.7999999999999999E-2</v>
      </c>
      <c r="F49">
        <f t="shared" si="3"/>
        <v>3.3540164346805303E-3</v>
      </c>
      <c r="G49">
        <f t="shared" si="4"/>
        <v>5.697596715569115</v>
      </c>
      <c r="I49">
        <f t="shared" si="5"/>
        <v>21.599999999999998</v>
      </c>
      <c r="J49" s="1">
        <f t="shared" si="6"/>
        <v>4.8</v>
      </c>
      <c r="K49" s="1">
        <f t="shared" si="7"/>
        <v>2.1908902300206643</v>
      </c>
      <c r="L49" s="1">
        <v>0.2</v>
      </c>
      <c r="M49" s="1">
        <f t="shared" si="8"/>
        <v>1.4381780460041329</v>
      </c>
      <c r="N49" s="1">
        <f t="shared" si="9"/>
        <v>0.3633770666581439</v>
      </c>
      <c r="O49" s="1">
        <f t="shared" si="10"/>
        <v>1.7442099199590906</v>
      </c>
      <c r="P49" s="1">
        <f t="shared" si="11"/>
        <v>-43.199999999999996</v>
      </c>
      <c r="Q49" s="1">
        <f t="shared" si="12"/>
        <v>-75.349868542232713</v>
      </c>
      <c r="S49">
        <f t="shared" si="13"/>
        <v>0.45643546458763845</v>
      </c>
      <c r="T49">
        <f t="shared" si="14"/>
        <v>2.8763560920082658</v>
      </c>
      <c r="U49">
        <f t="shared" si="15"/>
        <v>7.0138908012212982</v>
      </c>
      <c r="W49">
        <f t="shared" si="16"/>
        <v>0.87379041193276152</v>
      </c>
      <c r="X49">
        <f t="shared" si="17"/>
        <v>-0.134914735364599</v>
      </c>
      <c r="Z49">
        <f t="shared" si="18"/>
        <v>-589659.46350039204</v>
      </c>
      <c r="AA49">
        <f t="shared" si="0"/>
        <v>0.12620958806723853</v>
      </c>
      <c r="AB49">
        <f t="shared" si="19"/>
        <v>1.5928860120102039E-2</v>
      </c>
      <c r="AC49">
        <f t="shared" si="20"/>
        <v>-9392.6031125921581</v>
      </c>
      <c r="AH49">
        <f t="shared" si="21"/>
        <v>670592.22330084769</v>
      </c>
      <c r="AI49">
        <f t="shared" si="22"/>
        <v>1.5928860120102039E-2</v>
      </c>
      <c r="AJ49">
        <f t="shared" si="23"/>
        <v>0.87379041193276152</v>
      </c>
      <c r="AK49">
        <f t="shared" si="24"/>
        <v>9333.627966070575</v>
      </c>
      <c r="AM49">
        <f t="shared" si="1"/>
        <v>-23.523527557235866</v>
      </c>
      <c r="AN49" s="1">
        <f t="shared" si="25"/>
        <v>-23.535359999999997</v>
      </c>
      <c r="AO49" s="1">
        <f t="shared" si="26"/>
        <v>1.4000670176644083E-4</v>
      </c>
      <c r="AQ49">
        <f t="shared" si="27"/>
        <v>0.54452610086194142</v>
      </c>
      <c r="AR49" s="1">
        <v>0.54479999999999995</v>
      </c>
      <c r="AT49">
        <f t="shared" si="30"/>
        <v>0.54452610086194142</v>
      </c>
      <c r="AU49">
        <f t="shared" si="31"/>
        <v>0.54479999999999995</v>
      </c>
    </row>
    <row r="50" spans="1:47" x14ac:dyDescent="0.35">
      <c r="A50" s="1">
        <v>1.4</v>
      </c>
      <c r="B50" s="1">
        <v>298.14999999999998</v>
      </c>
      <c r="C50">
        <v>120.366</v>
      </c>
      <c r="D50">
        <f t="shared" si="2"/>
        <v>168.51239999999999</v>
      </c>
      <c r="E50" s="1">
        <v>1.7999999999999999E-2</v>
      </c>
      <c r="F50">
        <f t="shared" si="3"/>
        <v>3.3540164346805303E-3</v>
      </c>
      <c r="G50">
        <f t="shared" si="4"/>
        <v>5.697596715569115</v>
      </c>
      <c r="I50">
        <f t="shared" si="5"/>
        <v>25.2</v>
      </c>
      <c r="J50" s="1">
        <f t="shared" si="6"/>
        <v>5.6</v>
      </c>
      <c r="K50" s="1">
        <f t="shared" si="7"/>
        <v>2.3664319132398464</v>
      </c>
      <c r="L50" s="1">
        <v>0.2</v>
      </c>
      <c r="M50" s="1">
        <f t="shared" si="8"/>
        <v>1.4732863826479692</v>
      </c>
      <c r="N50" s="1">
        <f t="shared" si="9"/>
        <v>0.38749553993271763</v>
      </c>
      <c r="O50" s="1">
        <f t="shared" si="10"/>
        <v>2.1699750236232185</v>
      </c>
      <c r="P50" s="1">
        <f t="shared" si="11"/>
        <v>-50.4</v>
      </c>
      <c r="Q50" s="1">
        <f t="shared" si="12"/>
        <v>-109.36674119061021</v>
      </c>
      <c r="S50">
        <f t="shared" si="13"/>
        <v>0.42257712736425829</v>
      </c>
      <c r="T50">
        <f t="shared" si="14"/>
        <v>2.9465727652959384</v>
      </c>
      <c r="U50">
        <f t="shared" si="15"/>
        <v>7.3714332129657709</v>
      </c>
      <c r="W50">
        <f t="shared" si="16"/>
        <v>0.85578895012153922</v>
      </c>
      <c r="X50">
        <f t="shared" si="17"/>
        <v>-0.15573148683606239</v>
      </c>
      <c r="Z50">
        <f t="shared" si="18"/>
        <v>-577592.90692236531</v>
      </c>
      <c r="AA50">
        <f t="shared" si="0"/>
        <v>0.14421104987846084</v>
      </c>
      <c r="AB50">
        <f t="shared" si="19"/>
        <v>2.079682690704792E-2</v>
      </c>
      <c r="AC50">
        <f t="shared" si="20"/>
        <v>-12012.099708003072</v>
      </c>
      <c r="AH50">
        <f t="shared" si="21"/>
        <v>670017.69126169244</v>
      </c>
      <c r="AI50">
        <f t="shared" si="22"/>
        <v>2.079682690704792E-2</v>
      </c>
      <c r="AJ50">
        <f t="shared" si="23"/>
        <v>0.85578895012153922</v>
      </c>
      <c r="AK50">
        <f t="shared" si="24"/>
        <v>11924.770288983918</v>
      </c>
      <c r="AM50">
        <f t="shared" si="1"/>
        <v>-29.56448687125885</v>
      </c>
      <c r="AN50" s="1">
        <f t="shared" si="25"/>
        <v>-28.541519999999998</v>
      </c>
      <c r="AO50" s="1">
        <f t="shared" si="26"/>
        <v>1.0464612196931247</v>
      </c>
      <c r="AQ50">
        <f t="shared" si="27"/>
        <v>0.58659696173132636</v>
      </c>
      <c r="AR50" s="1">
        <v>0.56630000000000003</v>
      </c>
      <c r="AT50">
        <f t="shared" si="30"/>
        <v>0.58659696173132636</v>
      </c>
      <c r="AU50">
        <f t="shared" si="31"/>
        <v>0.56630000000000003</v>
      </c>
    </row>
    <row r="51" spans="1:47" x14ac:dyDescent="0.35">
      <c r="A51" s="1">
        <v>1.6</v>
      </c>
      <c r="B51" s="1">
        <v>298.14999999999998</v>
      </c>
      <c r="C51">
        <v>120.366</v>
      </c>
      <c r="D51">
        <f t="shared" si="2"/>
        <v>192.5856</v>
      </c>
      <c r="E51" s="1">
        <v>1.7999999999999999E-2</v>
      </c>
      <c r="F51">
        <f t="shared" si="3"/>
        <v>3.3540164346805303E-3</v>
      </c>
      <c r="G51">
        <f t="shared" si="4"/>
        <v>5.697596715569115</v>
      </c>
      <c r="I51">
        <f t="shared" si="5"/>
        <v>28.8</v>
      </c>
      <c r="J51" s="1">
        <f t="shared" si="6"/>
        <v>6.4</v>
      </c>
      <c r="K51" s="1">
        <f t="shared" si="7"/>
        <v>2.5298221281347035</v>
      </c>
      <c r="L51" s="1">
        <v>0.2</v>
      </c>
      <c r="M51" s="1">
        <f t="shared" si="8"/>
        <v>1.5059644256269409</v>
      </c>
      <c r="N51" s="1">
        <f t="shared" si="9"/>
        <v>0.4094335073370442</v>
      </c>
      <c r="O51" s="1">
        <f t="shared" si="10"/>
        <v>2.6203744469570829</v>
      </c>
      <c r="P51" s="1">
        <f t="shared" si="11"/>
        <v>-57.6</v>
      </c>
      <c r="Q51" s="1">
        <f t="shared" si="12"/>
        <v>-150.93356814472799</v>
      </c>
      <c r="S51">
        <f t="shared" si="13"/>
        <v>0.39528470752104738</v>
      </c>
      <c r="T51">
        <f t="shared" si="14"/>
        <v>3.0119288512538818</v>
      </c>
      <c r="U51">
        <f t="shared" si="15"/>
        <v>7.6906477558692048</v>
      </c>
      <c r="W51">
        <f t="shared" si="16"/>
        <v>0.83851423327600128</v>
      </c>
      <c r="X51">
        <f t="shared" si="17"/>
        <v>-0.17612372317480682</v>
      </c>
      <c r="Z51">
        <f t="shared" si="18"/>
        <v>-566023.6994486996</v>
      </c>
      <c r="AA51">
        <f t="shared" si="0"/>
        <v>0.1614857667239987</v>
      </c>
      <c r="AB51">
        <f t="shared" si="19"/>
        <v>2.6077652854437725E-2</v>
      </c>
      <c r="AC51">
        <f t="shared" si="20"/>
        <v>-14760.569541607782</v>
      </c>
      <c r="AH51">
        <f t="shared" si="21"/>
        <v>669411.51773146598</v>
      </c>
      <c r="AI51">
        <f t="shared" si="22"/>
        <v>2.6077652854437725E-2</v>
      </c>
      <c r="AJ51">
        <f t="shared" si="23"/>
        <v>0.83851423327600128</v>
      </c>
      <c r="AK51">
        <f t="shared" si="24"/>
        <v>14637.675631974302</v>
      </c>
      <c r="AM51">
        <f t="shared" si="1"/>
        <v>-35.906429990292963</v>
      </c>
      <c r="AN51" s="1">
        <f t="shared" si="25"/>
        <v>-34.162559999999999</v>
      </c>
      <c r="AO51" s="1">
        <f t="shared" si="26"/>
        <v>3.0410825430443831</v>
      </c>
      <c r="AQ51">
        <f t="shared" si="27"/>
        <v>0.62337552066480839</v>
      </c>
      <c r="AR51" s="1">
        <v>0.59309999999999996</v>
      </c>
      <c r="AT51">
        <f t="shared" si="30"/>
        <v>0.62337552066480839</v>
      </c>
      <c r="AU51">
        <f t="shared" si="31"/>
        <v>0.59309999999999996</v>
      </c>
    </row>
    <row r="52" spans="1:47" x14ac:dyDescent="0.35">
      <c r="A52" s="1">
        <v>1.8</v>
      </c>
      <c r="B52" s="1">
        <v>298.14999999999998</v>
      </c>
      <c r="C52">
        <v>120.366</v>
      </c>
      <c r="D52">
        <f t="shared" si="2"/>
        <v>216.65880000000001</v>
      </c>
      <c r="E52" s="1">
        <v>1.7999999999999999E-2</v>
      </c>
      <c r="F52">
        <f t="shared" si="3"/>
        <v>3.3540164346805303E-3</v>
      </c>
      <c r="G52">
        <f t="shared" si="4"/>
        <v>5.697596715569115</v>
      </c>
      <c r="I52">
        <f t="shared" si="5"/>
        <v>32.4</v>
      </c>
      <c r="J52" s="1">
        <f t="shared" si="6"/>
        <v>7.2</v>
      </c>
      <c r="K52" s="1">
        <f t="shared" si="7"/>
        <v>2.6832815729997477</v>
      </c>
      <c r="L52" s="1">
        <v>0.2</v>
      </c>
      <c r="M52" s="1">
        <f t="shared" si="8"/>
        <v>1.5366563145999494</v>
      </c>
      <c r="N52" s="1">
        <f t="shared" si="9"/>
        <v>0.42960883161490293</v>
      </c>
      <c r="O52" s="1">
        <f t="shared" si="10"/>
        <v>3.0931835876273013</v>
      </c>
      <c r="P52" s="1">
        <f t="shared" si="11"/>
        <v>-64.8</v>
      </c>
      <c r="Q52" s="1">
        <f t="shared" si="12"/>
        <v>-200.4382964782491</v>
      </c>
      <c r="S52">
        <f t="shared" si="13"/>
        <v>0.37267799624996495</v>
      </c>
      <c r="T52">
        <f t="shared" si="14"/>
        <v>3.0733126291998989</v>
      </c>
      <c r="U52">
        <f t="shared" si="15"/>
        <v>7.9790815682919201</v>
      </c>
      <c r="W52">
        <f t="shared" si="16"/>
        <v>0.82192312257142264</v>
      </c>
      <c r="X52">
        <f t="shared" si="17"/>
        <v>-0.19610841315196273</v>
      </c>
      <c r="Z52">
        <f t="shared" si="18"/>
        <v>-554922.59933866153</v>
      </c>
      <c r="AA52">
        <f t="shared" si="0"/>
        <v>0.17807687742857736</v>
      </c>
      <c r="AB52">
        <f t="shared" si="19"/>
        <v>3.1711374274712566E-2</v>
      </c>
      <c r="AC52">
        <f t="shared" si="20"/>
        <v>-17597.358241124661</v>
      </c>
      <c r="AH52">
        <f t="shared" si="21"/>
        <v>668778.77152974496</v>
      </c>
      <c r="AI52">
        <f t="shared" si="22"/>
        <v>3.1711374274712566E-2</v>
      </c>
      <c r="AJ52">
        <f t="shared" si="23"/>
        <v>0.82192312257142264</v>
      </c>
      <c r="AK52">
        <f t="shared" si="24"/>
        <v>17431.258402899995</v>
      </c>
      <c r="AM52">
        <f t="shared" si="1"/>
        <v>-42.513648235028086</v>
      </c>
      <c r="AN52" s="1">
        <f t="shared" si="25"/>
        <v>-40.493520000000004</v>
      </c>
      <c r="AO52" s="1">
        <f t="shared" si="26"/>
        <v>4.0809180859576735</v>
      </c>
      <c r="AQ52">
        <f t="shared" si="27"/>
        <v>0.6560748184417915</v>
      </c>
      <c r="AR52" s="1">
        <v>0.62490000000000001</v>
      </c>
      <c r="AT52">
        <f t="shared" si="30"/>
        <v>0.6560748184417915</v>
      </c>
      <c r="AU52">
        <f t="shared" si="31"/>
        <v>0.62490000000000001</v>
      </c>
    </row>
    <row r="53" spans="1:47" x14ac:dyDescent="0.35">
      <c r="A53" s="1">
        <v>2.2000000000000002</v>
      </c>
      <c r="B53" s="1">
        <v>298.14999999999998</v>
      </c>
      <c r="C53">
        <v>120.366</v>
      </c>
      <c r="D53">
        <f t="shared" si="2"/>
        <v>264.80520000000001</v>
      </c>
      <c r="E53" s="1">
        <v>1.7999999999999999E-2</v>
      </c>
      <c r="F53">
        <f t="shared" si="3"/>
        <v>3.3540164346805303E-3</v>
      </c>
      <c r="G53">
        <f t="shared" si="4"/>
        <v>5.697596715569115</v>
      </c>
      <c r="I53">
        <f t="shared" si="5"/>
        <v>39.6</v>
      </c>
      <c r="J53" s="1">
        <f t="shared" si="6"/>
        <v>8.8000000000000007</v>
      </c>
      <c r="K53" s="1">
        <f t="shared" si="7"/>
        <v>2.9664793948382653</v>
      </c>
      <c r="L53" s="1">
        <v>0.2</v>
      </c>
      <c r="M53" s="1">
        <f t="shared" si="8"/>
        <v>1.5932958789676532</v>
      </c>
      <c r="N53" s="1">
        <f t="shared" si="9"/>
        <v>0.46580475063489585</v>
      </c>
      <c r="O53" s="1">
        <f t="shared" si="10"/>
        <v>4.0990818055870841</v>
      </c>
      <c r="P53" s="1">
        <f t="shared" si="11"/>
        <v>-79.2</v>
      </c>
      <c r="Q53" s="1">
        <f t="shared" si="12"/>
        <v>-324.6472790024971</v>
      </c>
      <c r="S53">
        <f t="shared" si="13"/>
        <v>0.33709993123162102</v>
      </c>
      <c r="T53">
        <f t="shared" si="14"/>
        <v>3.1865917579353065</v>
      </c>
      <c r="U53">
        <f t="shared" si="15"/>
        <v>8.4841161147963007</v>
      </c>
      <c r="W53">
        <f t="shared" si="16"/>
        <v>0.79063558562219693</v>
      </c>
      <c r="X53">
        <f t="shared" si="17"/>
        <v>-0.23491811822662195</v>
      </c>
      <c r="Z53">
        <f t="shared" si="18"/>
        <v>-534018.4749102674</v>
      </c>
      <c r="AA53">
        <f t="shared" si="0"/>
        <v>0.20936441437780301</v>
      </c>
      <c r="AB53">
        <f t="shared" si="19"/>
        <v>4.3833458007760409E-2</v>
      </c>
      <c r="AC53">
        <f t="shared" si="20"/>
        <v>-23407.876395347463</v>
      </c>
      <c r="AH53">
        <f t="shared" si="21"/>
        <v>667450.73856631876</v>
      </c>
      <c r="AI53">
        <f t="shared" si="22"/>
        <v>4.3833458007760409E-2</v>
      </c>
      <c r="AJ53">
        <f t="shared" si="23"/>
        <v>0.79063558562219693</v>
      </c>
      <c r="AK53">
        <f t="shared" si="24"/>
        <v>23131.367519041985</v>
      </c>
      <c r="AM53">
        <f t="shared" si="1"/>
        <v>-56.857436930044059</v>
      </c>
      <c r="AN53" s="1">
        <f t="shared" si="25"/>
        <v>-55.69344000000001</v>
      </c>
      <c r="AO53" s="1">
        <f t="shared" si="26"/>
        <v>1.3548888531519725</v>
      </c>
      <c r="AQ53">
        <f t="shared" si="27"/>
        <v>0.7178969309348997</v>
      </c>
      <c r="AR53" s="1">
        <v>0.70320000000000005</v>
      </c>
      <c r="AT53">
        <f t="shared" si="30"/>
        <v>0.7178969309348997</v>
      </c>
      <c r="AU53">
        <f t="shared" si="31"/>
        <v>0.70320000000000005</v>
      </c>
    </row>
    <row r="54" spans="1:47" x14ac:dyDescent="0.35">
      <c r="A54" s="1">
        <v>2.4</v>
      </c>
      <c r="B54" s="1">
        <v>298.14999999999998</v>
      </c>
      <c r="C54">
        <v>120.366</v>
      </c>
      <c r="D54">
        <f t="shared" si="2"/>
        <v>288.8784</v>
      </c>
      <c r="E54" s="1">
        <v>1.7999999999999999E-2</v>
      </c>
      <c r="F54">
        <f t="shared" si="3"/>
        <v>3.3540164346805303E-3</v>
      </c>
      <c r="G54">
        <f t="shared" si="4"/>
        <v>5.697596715569115</v>
      </c>
      <c r="I54">
        <f t="shared" si="5"/>
        <v>43.199999999999996</v>
      </c>
      <c r="J54" s="1">
        <f t="shared" si="6"/>
        <v>9.6</v>
      </c>
      <c r="K54" s="1">
        <f t="shared" si="7"/>
        <v>3.0983866769659336</v>
      </c>
      <c r="L54" s="1">
        <v>0.2</v>
      </c>
      <c r="M54" s="1">
        <f t="shared" si="8"/>
        <v>1.6196773353931868</v>
      </c>
      <c r="N54" s="1">
        <f t="shared" si="9"/>
        <v>0.48222695372296409</v>
      </c>
      <c r="O54" s="1">
        <f t="shared" si="10"/>
        <v>4.6293787557404551</v>
      </c>
      <c r="P54" s="1">
        <f t="shared" si="11"/>
        <v>-86.399999999999991</v>
      </c>
      <c r="Q54" s="1">
        <f t="shared" si="12"/>
        <v>-399.9783244959753</v>
      </c>
      <c r="S54">
        <f t="shared" si="13"/>
        <v>0.3227486121839514</v>
      </c>
      <c r="T54">
        <f t="shared" si="14"/>
        <v>3.2393546707863736</v>
      </c>
      <c r="U54">
        <f t="shared" si="15"/>
        <v>8.7079778448679797</v>
      </c>
      <c r="W54">
        <f t="shared" si="16"/>
        <v>0.77586838292890936</v>
      </c>
      <c r="X54">
        <f t="shared" si="17"/>
        <v>-0.25377238281195197</v>
      </c>
      <c r="Z54">
        <f t="shared" si="18"/>
        <v>-524167.12625439727</v>
      </c>
      <c r="AA54">
        <f t="shared" si="0"/>
        <v>0.22413161707109064</v>
      </c>
      <c r="AB54">
        <f t="shared" si="19"/>
        <v>5.0234981770902007E-2</v>
      </c>
      <c r="AC54">
        <f t="shared" si="20"/>
        <v>-26331.526032295737</v>
      </c>
      <c r="AH54">
        <f t="shared" si="21"/>
        <v>666762.72944133263</v>
      </c>
      <c r="AI54">
        <f t="shared" si="22"/>
        <v>5.0234981770902007E-2</v>
      </c>
      <c r="AJ54">
        <f t="shared" si="23"/>
        <v>0.77586838292890936</v>
      </c>
      <c r="AK54">
        <f t="shared" si="24"/>
        <v>25987.566832528355</v>
      </c>
      <c r="AM54">
        <f t="shared" si="1"/>
        <v>-64.980874956272601</v>
      </c>
      <c r="AN54" s="1">
        <f t="shared" si="25"/>
        <v>-64.765439999999998</v>
      </c>
      <c r="AO54" s="1">
        <f t="shared" si="26"/>
        <v>4.6412220384178179E-2</v>
      </c>
      <c r="AQ54">
        <f t="shared" si="27"/>
        <v>0.75209346014204403</v>
      </c>
      <c r="AR54" s="1">
        <v>0.74960000000000004</v>
      </c>
      <c r="AT54">
        <f t="shared" si="30"/>
        <v>0.75209346014204403</v>
      </c>
      <c r="AU54">
        <f t="shared" si="31"/>
        <v>0.74960000000000004</v>
      </c>
    </row>
    <row r="55" spans="1:47" x14ac:dyDescent="0.35">
      <c r="A55" s="1">
        <v>2.6</v>
      </c>
      <c r="B55" s="1">
        <v>298.14999999999998</v>
      </c>
      <c r="C55">
        <v>120.366</v>
      </c>
      <c r="D55">
        <f t="shared" si="2"/>
        <v>312.95159999999998</v>
      </c>
      <c r="E55" s="1">
        <v>1.7999999999999999E-2</v>
      </c>
      <c r="F55">
        <f t="shared" si="3"/>
        <v>3.3540164346805303E-3</v>
      </c>
      <c r="G55">
        <f t="shared" si="4"/>
        <v>5.697596715569115</v>
      </c>
      <c r="I55">
        <f t="shared" si="5"/>
        <v>46.800000000000004</v>
      </c>
      <c r="J55" s="1">
        <f t="shared" si="6"/>
        <v>10.4</v>
      </c>
      <c r="K55" s="1">
        <f t="shared" si="7"/>
        <v>3.2249030993194201</v>
      </c>
      <c r="L55" s="1">
        <v>0.2</v>
      </c>
      <c r="M55" s="1">
        <f t="shared" si="8"/>
        <v>1.6449806198638841</v>
      </c>
      <c r="N55" s="1">
        <f t="shared" si="9"/>
        <v>0.49772860291017545</v>
      </c>
      <c r="O55" s="1">
        <f t="shared" si="10"/>
        <v>5.176377470265825</v>
      </c>
      <c r="P55" s="1">
        <f t="shared" si="11"/>
        <v>-93.600000000000009</v>
      </c>
      <c r="Q55" s="1">
        <f t="shared" si="12"/>
        <v>-484.50893121688125</v>
      </c>
      <c r="S55">
        <f t="shared" si="13"/>
        <v>0.3100868364730211</v>
      </c>
      <c r="T55">
        <f t="shared" si="14"/>
        <v>3.2899612397277682</v>
      </c>
      <c r="U55">
        <f t="shared" si="15"/>
        <v>8.9162797348868139</v>
      </c>
      <c r="W55">
        <f t="shared" si="16"/>
        <v>0.7616426987864594</v>
      </c>
      <c r="X55">
        <f t="shared" si="17"/>
        <v>-0.27227773249348031</v>
      </c>
      <c r="Z55">
        <f t="shared" si="18"/>
        <v>-514686.90532485396</v>
      </c>
      <c r="AA55">
        <f t="shared" si="0"/>
        <v>0.23835730121354057</v>
      </c>
      <c r="AB55">
        <f t="shared" si="19"/>
        <v>5.6814203041802507E-2</v>
      </c>
      <c r="AC55">
        <f t="shared" si="20"/>
        <v>-29241.526342083238</v>
      </c>
      <c r="AH55">
        <f t="shared" si="21"/>
        <v>666062.83572091686</v>
      </c>
      <c r="AI55">
        <f t="shared" si="22"/>
        <v>5.6814203041802507E-2</v>
      </c>
      <c r="AJ55">
        <f t="shared" si="23"/>
        <v>0.7616426987864594</v>
      </c>
      <c r="AK55">
        <f t="shared" si="24"/>
        <v>28821.952909190954</v>
      </c>
      <c r="AM55">
        <f t="shared" si="1"/>
        <v>-74.124055791977298</v>
      </c>
      <c r="AN55" s="1">
        <f t="shared" si="25"/>
        <v>-74.973600000000005</v>
      </c>
      <c r="AO55" s="1">
        <f t="shared" si="26"/>
        <v>0.7217253613849276</v>
      </c>
      <c r="AQ55">
        <f t="shared" si="27"/>
        <v>0.79192367299121036</v>
      </c>
      <c r="AR55" s="1">
        <v>0.80100000000000005</v>
      </c>
      <c r="AT55">
        <f t="shared" si="30"/>
        <v>0.79192367299121036</v>
      </c>
      <c r="AU55">
        <f t="shared" si="31"/>
        <v>0.80100000000000005</v>
      </c>
    </row>
    <row r="56" spans="1:47" x14ac:dyDescent="0.35">
      <c r="A56" s="1">
        <v>2.8</v>
      </c>
      <c r="B56" s="1">
        <v>298.14999999999998</v>
      </c>
      <c r="C56">
        <v>120.366</v>
      </c>
      <c r="D56">
        <f t="shared" si="2"/>
        <v>337.02479999999997</v>
      </c>
      <c r="E56" s="1">
        <v>1.7999999999999999E-2</v>
      </c>
      <c r="F56">
        <f t="shared" si="3"/>
        <v>3.3540164346805303E-3</v>
      </c>
      <c r="G56">
        <f t="shared" si="4"/>
        <v>5.697596715569115</v>
      </c>
      <c r="I56">
        <f t="shared" si="5"/>
        <v>50.4</v>
      </c>
      <c r="J56" s="1">
        <f t="shared" si="6"/>
        <v>11.2</v>
      </c>
      <c r="K56" s="1">
        <f t="shared" si="7"/>
        <v>3.3466401061363023</v>
      </c>
      <c r="L56" s="1">
        <v>0.2</v>
      </c>
      <c r="M56" s="1">
        <f t="shared" si="8"/>
        <v>1.6693280212272605</v>
      </c>
      <c r="N56" s="1">
        <f t="shared" si="9"/>
        <v>0.51242116295245643</v>
      </c>
      <c r="O56" s="1">
        <f t="shared" si="10"/>
        <v>5.7391170250675119</v>
      </c>
      <c r="P56" s="1">
        <f t="shared" si="11"/>
        <v>-100.8</v>
      </c>
      <c r="Q56" s="1">
        <f t="shared" si="12"/>
        <v>-578.50299612680521</v>
      </c>
      <c r="S56">
        <f t="shared" si="13"/>
        <v>0.29880715233359839</v>
      </c>
      <c r="T56">
        <f t="shared" si="14"/>
        <v>3.3386560424545211</v>
      </c>
      <c r="U56">
        <f t="shared" si="15"/>
        <v>9.1110218365582583</v>
      </c>
      <c r="W56">
        <f t="shared" si="16"/>
        <v>0.7479292829871218</v>
      </c>
      <c r="X56">
        <f t="shared" si="17"/>
        <v>-0.29044684693805256</v>
      </c>
      <c r="Z56">
        <f t="shared" si="18"/>
        <v>-505557.73258847516</v>
      </c>
      <c r="AA56">
        <f t="shared" si="0"/>
        <v>0.25207071701287814</v>
      </c>
      <c r="AB56">
        <f t="shared" si="19"/>
        <v>6.3539646375386491E-2</v>
      </c>
      <c r="AC56">
        <f t="shared" si="20"/>
        <v>-32122.959551013919</v>
      </c>
      <c r="AH56">
        <f t="shared" si="21"/>
        <v>665353.66798376164</v>
      </c>
      <c r="AI56">
        <f t="shared" si="22"/>
        <v>6.3539646375386491E-2</v>
      </c>
      <c r="AJ56">
        <f t="shared" si="23"/>
        <v>0.7479292829871218</v>
      </c>
      <c r="AK56">
        <f t="shared" si="24"/>
        <v>31619.710253881993</v>
      </c>
      <c r="AM56">
        <f t="shared" si="1"/>
        <v>-84.65516767837471</v>
      </c>
      <c r="AN56" s="1">
        <f t="shared" si="25"/>
        <v>-86.435999999999993</v>
      </c>
      <c r="AO56" s="1">
        <f t="shared" si="26"/>
        <v>3.1713637577452953</v>
      </c>
      <c r="AQ56">
        <f t="shared" si="27"/>
        <v>0.83983301268228883</v>
      </c>
      <c r="AR56" s="1">
        <v>0.85750000000000004</v>
      </c>
      <c r="AT56">
        <f t="shared" si="30"/>
        <v>0.83983301268228883</v>
      </c>
      <c r="AU56">
        <f t="shared" si="31"/>
        <v>0.85750000000000004</v>
      </c>
    </row>
    <row r="57" spans="1:47" x14ac:dyDescent="0.35">
      <c r="A57" s="1">
        <v>3.2</v>
      </c>
      <c r="B57" s="1">
        <v>298.14999999999998</v>
      </c>
      <c r="C57">
        <v>120.366</v>
      </c>
      <c r="D57">
        <f t="shared" si="2"/>
        <v>385.1712</v>
      </c>
      <c r="E57" s="1">
        <v>1.7999999999999999E-2</v>
      </c>
      <c r="F57">
        <f t="shared" si="3"/>
        <v>3.3540164346805303E-3</v>
      </c>
      <c r="G57">
        <f t="shared" si="4"/>
        <v>5.697596715569115</v>
      </c>
      <c r="I57">
        <f t="shared" si="5"/>
        <v>57.6</v>
      </c>
      <c r="J57" s="1">
        <f t="shared" si="6"/>
        <v>12.8</v>
      </c>
      <c r="K57" s="1">
        <f t="shared" si="7"/>
        <v>3.5777087639996634</v>
      </c>
      <c r="L57" s="1">
        <v>0.2</v>
      </c>
      <c r="M57" s="1">
        <f t="shared" si="8"/>
        <v>1.7155417527999326</v>
      </c>
      <c r="N57" s="1">
        <f t="shared" si="9"/>
        <v>0.5397289215803367</v>
      </c>
      <c r="O57" s="1">
        <f t="shared" si="10"/>
        <v>6.9085301962283099</v>
      </c>
      <c r="P57" s="1">
        <f t="shared" si="11"/>
        <v>-115.2</v>
      </c>
      <c r="Q57" s="1">
        <f t="shared" si="12"/>
        <v>-795.86267860550129</v>
      </c>
      <c r="S57">
        <f t="shared" si="13"/>
        <v>0.27950849718747373</v>
      </c>
      <c r="T57">
        <f t="shared" si="14"/>
        <v>3.4310835055998652</v>
      </c>
      <c r="U57">
        <f t="shared" si="15"/>
        <v>9.466073128262753</v>
      </c>
      <c r="W57">
        <f t="shared" si="16"/>
        <v>0.72193242250488598</v>
      </c>
      <c r="X57">
        <f t="shared" si="17"/>
        <v>-0.32582374210850523</v>
      </c>
      <c r="Z57">
        <f t="shared" si="18"/>
        <v>-488279.04503114591</v>
      </c>
      <c r="AA57">
        <f t="shared" si="0"/>
        <v>0.27806757749511396</v>
      </c>
      <c r="AB57">
        <f t="shared" si="19"/>
        <v>7.7321577654001203E-2</v>
      </c>
      <c r="AC57">
        <f t="shared" si="20"/>
        <v>-37754.5060971973</v>
      </c>
      <c r="AH57">
        <f t="shared" si="21"/>
        <v>663916.38489600923</v>
      </c>
      <c r="AI57">
        <f t="shared" si="22"/>
        <v>7.7321577654001203E-2</v>
      </c>
      <c r="AJ57">
        <f t="shared" si="23"/>
        <v>0.72193242250488598</v>
      </c>
      <c r="AK57">
        <f t="shared" si="24"/>
        <v>37060.445893258919</v>
      </c>
      <c r="AM57">
        <f t="shared" si="1"/>
        <v>-111.59437153748877</v>
      </c>
      <c r="AN57" s="1">
        <f t="shared" si="25"/>
        <v>-113.65632000000001</v>
      </c>
      <c r="AO57" s="1">
        <f t="shared" si="26"/>
        <v>4.2516314620524636</v>
      </c>
      <c r="AQ57">
        <f t="shared" si="27"/>
        <v>0.96870114181847888</v>
      </c>
      <c r="AR57" s="1">
        <v>0.98660000000000003</v>
      </c>
      <c r="AT57">
        <f t="shared" si="30"/>
        <v>0.96870114181847888</v>
      </c>
      <c r="AU57">
        <f t="shared" si="31"/>
        <v>0.98660000000000003</v>
      </c>
    </row>
    <row r="58" spans="1:47" x14ac:dyDescent="0.35">
      <c r="A58" s="1">
        <v>3.4</v>
      </c>
      <c r="B58" s="1">
        <v>298.14999999999998</v>
      </c>
      <c r="C58">
        <v>120.366</v>
      </c>
      <c r="D58">
        <f t="shared" si="2"/>
        <v>409.24439999999998</v>
      </c>
      <c r="E58" s="1">
        <v>1.7999999999999999E-2</v>
      </c>
      <c r="F58">
        <f t="shared" si="3"/>
        <v>3.3540164346805303E-3</v>
      </c>
      <c r="G58">
        <f t="shared" si="4"/>
        <v>5.697596715569115</v>
      </c>
      <c r="I58">
        <f t="shared" si="5"/>
        <v>61.199999999999996</v>
      </c>
      <c r="J58" s="1">
        <f t="shared" si="6"/>
        <v>13.6</v>
      </c>
      <c r="K58" s="1">
        <f t="shared" si="7"/>
        <v>3.687817782917155</v>
      </c>
      <c r="L58" s="1">
        <v>0.2</v>
      </c>
      <c r="M58" s="1">
        <f t="shared" si="8"/>
        <v>1.7375635565834311</v>
      </c>
      <c r="N58" s="1">
        <f t="shared" si="9"/>
        <v>0.55248387711639624</v>
      </c>
      <c r="O58" s="1">
        <f t="shared" si="10"/>
        <v>7.5137807287829883</v>
      </c>
      <c r="P58" s="1">
        <f t="shared" si="11"/>
        <v>-122.39999999999999</v>
      </c>
      <c r="Q58" s="1">
        <f t="shared" si="12"/>
        <v>-919.68676120303769</v>
      </c>
      <c r="S58">
        <f t="shared" si="13"/>
        <v>0.2711630722733202</v>
      </c>
      <c r="T58">
        <f t="shared" si="14"/>
        <v>3.4751271131668622</v>
      </c>
      <c r="U58">
        <f t="shared" si="15"/>
        <v>9.6288630685610883</v>
      </c>
      <c r="W58">
        <f t="shared" si="16"/>
        <v>0.70960012330011746</v>
      </c>
      <c r="X58">
        <f t="shared" si="17"/>
        <v>-0.34305367422675215</v>
      </c>
      <c r="Z58">
        <f t="shared" si="18"/>
        <v>-480095.86783749744</v>
      </c>
      <c r="AA58">
        <f t="shared" si="0"/>
        <v>0.29039987669988254</v>
      </c>
      <c r="AB58">
        <f t="shared" si="19"/>
        <v>8.4332088387306978E-2</v>
      </c>
      <c r="AC58">
        <f t="shared" si="20"/>
        <v>-40487.487160852681</v>
      </c>
      <c r="AH58">
        <f t="shared" si="21"/>
        <v>663192.0364434229</v>
      </c>
      <c r="AI58">
        <f t="shared" si="22"/>
        <v>8.4332088387306978E-2</v>
      </c>
      <c r="AJ58">
        <f t="shared" si="23"/>
        <v>0.70960012330011746</v>
      </c>
      <c r="AK58">
        <f t="shared" si="24"/>
        <v>39686.777847124918</v>
      </c>
      <c r="AM58">
        <f t="shared" si="1"/>
        <v>-128.94936421806051</v>
      </c>
      <c r="AN58" s="1">
        <f t="shared" si="25"/>
        <v>-129.69504000000001</v>
      </c>
      <c r="AO58" s="1">
        <f t="shared" si="26"/>
        <v>0.55603237177107967</v>
      </c>
      <c r="AQ58">
        <f t="shared" si="27"/>
        <v>1.0535078775985336</v>
      </c>
      <c r="AR58" s="1">
        <v>1.0596000000000001</v>
      </c>
      <c r="AT58">
        <f t="shared" si="30"/>
        <v>1.0535078775985336</v>
      </c>
      <c r="AU58">
        <f t="shared" si="31"/>
        <v>1.0596000000000001</v>
      </c>
    </row>
    <row r="59" spans="1:47" x14ac:dyDescent="0.35">
      <c r="A59" s="1">
        <v>3.6</v>
      </c>
      <c r="B59" s="1">
        <v>298.14999999999998</v>
      </c>
      <c r="C59">
        <v>120.366</v>
      </c>
      <c r="D59">
        <f t="shared" si="2"/>
        <v>433.31760000000003</v>
      </c>
      <c r="E59" s="1">
        <v>1.7999999999999999E-2</v>
      </c>
      <c r="F59">
        <f t="shared" si="3"/>
        <v>3.3540164346805303E-3</v>
      </c>
      <c r="G59">
        <f t="shared" si="4"/>
        <v>5.697596715569115</v>
      </c>
      <c r="I59">
        <f t="shared" si="5"/>
        <v>64.8</v>
      </c>
      <c r="J59" s="1">
        <f t="shared" si="6"/>
        <v>14.4</v>
      </c>
      <c r="K59" s="1">
        <f t="shared" si="7"/>
        <v>3.7947331922020551</v>
      </c>
      <c r="L59" s="1">
        <v>0.2</v>
      </c>
      <c r="M59" s="1">
        <f t="shared" si="8"/>
        <v>1.7589466384404111</v>
      </c>
      <c r="N59" s="1">
        <f t="shared" si="9"/>
        <v>0.56471512899078125</v>
      </c>
      <c r="O59" s="1">
        <f t="shared" si="10"/>
        <v>8.1318978574672496</v>
      </c>
      <c r="P59" s="1">
        <f t="shared" si="11"/>
        <v>-129.6</v>
      </c>
      <c r="Q59" s="1">
        <f t="shared" si="12"/>
        <v>-1053.8939623277554</v>
      </c>
      <c r="S59">
        <f t="shared" si="13"/>
        <v>0.26352313834736496</v>
      </c>
      <c r="T59">
        <f t="shared" si="14"/>
        <v>3.5178932768808222</v>
      </c>
      <c r="U59">
        <f t="shared" si="15"/>
        <v>9.7831625803842712</v>
      </c>
      <c r="W59">
        <f t="shared" si="16"/>
        <v>0.6976820768823323</v>
      </c>
      <c r="X59">
        <f t="shared" si="17"/>
        <v>-0.35999175722697607</v>
      </c>
      <c r="Z59">
        <f t="shared" si="18"/>
        <v>-472196.21537089394</v>
      </c>
      <c r="AA59">
        <f t="shared" si="0"/>
        <v>0.3023179231176677</v>
      </c>
      <c r="AB59">
        <f t="shared" si="19"/>
        <v>9.1396126638180031E-2</v>
      </c>
      <c r="AC59">
        <f t="shared" si="20"/>
        <v>-43156.905098107556</v>
      </c>
      <c r="AH59">
        <f t="shared" si="21"/>
        <v>662466.01204675576</v>
      </c>
      <c r="AI59">
        <f t="shared" si="22"/>
        <v>9.1396126638180031E-2</v>
      </c>
      <c r="AJ59">
        <f t="shared" si="23"/>
        <v>0.6976820768823323</v>
      </c>
      <c r="AK59">
        <f t="shared" si="24"/>
        <v>42242.436380126353</v>
      </c>
      <c r="AM59">
        <f t="shared" si="1"/>
        <v>-149.56839868416137</v>
      </c>
      <c r="AN59" s="1">
        <f t="shared" si="25"/>
        <v>-147.53664000000003</v>
      </c>
      <c r="AO59" s="1">
        <f t="shared" si="26"/>
        <v>4.1280433506649876</v>
      </c>
      <c r="AQ59">
        <f t="shared" si="27"/>
        <v>1.1540771503407514</v>
      </c>
      <c r="AR59" s="1">
        <v>1.1384000000000001</v>
      </c>
      <c r="AT59">
        <f t="shared" si="30"/>
        <v>1.1540771503407514</v>
      </c>
      <c r="AU59">
        <f t="shared" si="31"/>
        <v>1.1384000000000001</v>
      </c>
    </row>
    <row r="60" spans="1:47" x14ac:dyDescent="0.35">
      <c r="A60" s="1">
        <v>3.6175999999999999</v>
      </c>
      <c r="B60" s="1">
        <v>298.14999999999998</v>
      </c>
      <c r="C60">
        <v>120.366</v>
      </c>
      <c r="D60">
        <f t="shared" si="2"/>
        <v>435.43604160000001</v>
      </c>
      <c r="E60" s="1">
        <v>1.7999999999999999E-2</v>
      </c>
      <c r="F60">
        <f t="shared" si="3"/>
        <v>3.3540164346805303E-3</v>
      </c>
      <c r="G60">
        <f t="shared" si="4"/>
        <v>5.697596715569115</v>
      </c>
      <c r="I60">
        <f t="shared" si="5"/>
        <v>65.116799999999998</v>
      </c>
      <c r="J60" s="1">
        <f t="shared" si="6"/>
        <v>14.4704</v>
      </c>
      <c r="K60" s="1">
        <f t="shared" si="7"/>
        <v>3.8039978969499968</v>
      </c>
      <c r="L60" s="1">
        <v>0.2</v>
      </c>
      <c r="M60" s="1">
        <f t="shared" si="8"/>
        <v>1.7607995793899995</v>
      </c>
      <c r="N60" s="1">
        <f t="shared" si="9"/>
        <v>0.56576801235571084</v>
      </c>
      <c r="O60" s="1">
        <f t="shared" si="10"/>
        <v>8.1868894459920778</v>
      </c>
      <c r="P60" s="1">
        <f t="shared" si="11"/>
        <v>-130.2336</v>
      </c>
      <c r="Q60" s="1">
        <f t="shared" si="12"/>
        <v>-1066.2080853535538</v>
      </c>
      <c r="S60">
        <f t="shared" si="13"/>
        <v>0.26288132304221012</v>
      </c>
      <c r="T60">
        <f t="shared" si="14"/>
        <v>3.5215991587799991</v>
      </c>
      <c r="U60">
        <f t="shared" si="15"/>
        <v>9.7963626296252748</v>
      </c>
      <c r="W60">
        <f t="shared" si="16"/>
        <v>0.69665242547857176</v>
      </c>
      <c r="X60">
        <f t="shared" si="17"/>
        <v>-0.36146866479711542</v>
      </c>
      <c r="Z60">
        <f t="shared" si="18"/>
        <v>-471514.13920501096</v>
      </c>
      <c r="AA60">
        <f t="shared" si="0"/>
        <v>0.3033475745214283</v>
      </c>
      <c r="AB60">
        <f t="shared" si="19"/>
        <v>9.2019750968033498E-2</v>
      </c>
      <c r="AC60">
        <f t="shared" si="20"/>
        <v>-43388.613667551792</v>
      </c>
      <c r="AH60">
        <f t="shared" si="21"/>
        <v>662402.08801148005</v>
      </c>
      <c r="AI60">
        <f t="shared" si="22"/>
        <v>9.2019750968033498E-2</v>
      </c>
      <c r="AJ60">
        <f t="shared" si="23"/>
        <v>0.69665242547857176</v>
      </c>
      <c r="AK60">
        <f t="shared" si="24"/>
        <v>42463.804316617076</v>
      </c>
      <c r="AM60">
        <f t="shared" si="1"/>
        <v>-151.55656571326108</v>
      </c>
      <c r="AN60" s="1">
        <f t="shared" si="25"/>
        <v>-149.19561216</v>
      </c>
      <c r="AO60" s="1">
        <f t="shared" si="26"/>
        <v>5.5741016806561356</v>
      </c>
      <c r="AQ60">
        <f t="shared" si="27"/>
        <v>1.1637286054694109</v>
      </c>
      <c r="AR60" s="1">
        <v>1.1456</v>
      </c>
      <c r="AT60">
        <f t="shared" si="30"/>
        <v>1.1637286054694109</v>
      </c>
      <c r="AU60">
        <f t="shared" si="31"/>
        <v>1.1456</v>
      </c>
    </row>
    <row r="61" spans="1:47" x14ac:dyDescent="0.35">
      <c r="A61" s="1"/>
      <c r="B61" s="1"/>
    </row>
    <row r="62" spans="1:47" x14ac:dyDescent="0.35">
      <c r="A62" s="1"/>
      <c r="B62" s="1"/>
    </row>
    <row r="63" spans="1:47" x14ac:dyDescent="0.35">
      <c r="A63" s="1"/>
      <c r="B63" s="1"/>
    </row>
    <row r="64" spans="1:47" x14ac:dyDescent="0.35">
      <c r="A64" s="1"/>
      <c r="B64" s="1"/>
    </row>
    <row r="65" spans="1:2" x14ac:dyDescent="0.35">
      <c r="A65" s="1"/>
      <c r="B65" s="1"/>
    </row>
    <row r="66" spans="1:2" x14ac:dyDescent="0.35">
      <c r="A66" s="1"/>
      <c r="B66" s="1"/>
    </row>
    <row r="67" spans="1:2" x14ac:dyDescent="0.35">
      <c r="A67" s="1"/>
      <c r="B67" s="1"/>
    </row>
    <row r="68" spans="1:2" x14ac:dyDescent="0.35">
      <c r="A68" s="1"/>
      <c r="B68" s="1"/>
    </row>
    <row r="69" spans="1:2" x14ac:dyDescent="0.35">
      <c r="A69" s="1"/>
      <c r="B69" s="1"/>
    </row>
    <row r="70" spans="1:2" x14ac:dyDescent="0.35">
      <c r="A70" s="1"/>
      <c r="B70" s="1"/>
    </row>
    <row r="71" spans="1:2" x14ac:dyDescent="0.35">
      <c r="A71" s="1"/>
      <c r="B71" s="1"/>
    </row>
    <row r="72" spans="1:2" x14ac:dyDescent="0.35">
      <c r="A72" s="1"/>
      <c r="B72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04BA9-9BB6-4DF4-BB19-621A94CA712C}">
  <dimension ref="A1:B70"/>
  <sheetViews>
    <sheetView workbookViewId="0">
      <selection activeCell="F14" sqref="F14"/>
    </sheetView>
  </sheetViews>
  <sheetFormatPr defaultRowHeight="14.5" x14ac:dyDescent="0.35"/>
  <cols>
    <col min="1" max="1" width="13" customWidth="1"/>
    <col min="2" max="2" width="15" customWidth="1"/>
  </cols>
  <sheetData>
    <row r="1" spans="1:2" x14ac:dyDescent="0.35">
      <c r="A1" t="s">
        <v>39</v>
      </c>
      <c r="B1" t="s">
        <v>1</v>
      </c>
    </row>
    <row r="2" spans="1:2" x14ac:dyDescent="0.35">
      <c r="A2">
        <v>3.940093261019946E-2</v>
      </c>
      <c r="B2">
        <v>272.19626168224198</v>
      </c>
    </row>
    <row r="3" spans="1:2" x14ac:dyDescent="0.35">
      <c r="A3">
        <v>5.8075911624839695E-2</v>
      </c>
      <c r="B3">
        <v>270.09345794392499</v>
      </c>
    </row>
    <row r="4" spans="1:2" x14ac:dyDescent="0.35">
      <c r="A4">
        <v>6.4606194837027023E-2</v>
      </c>
      <c r="B4">
        <v>270.09345794392499</v>
      </c>
    </row>
    <row r="5" spans="1:2" x14ac:dyDescent="0.35">
      <c r="A5">
        <v>7.2425751990408904E-2</v>
      </c>
      <c r="B5">
        <v>273.59813084112102</v>
      </c>
    </row>
    <row r="6" spans="1:2" x14ac:dyDescent="0.35">
      <c r="A6">
        <v>7.9673742064779007E-2</v>
      </c>
      <c r="B6">
        <v>279.20560747663501</v>
      </c>
    </row>
    <row r="7" spans="1:2" x14ac:dyDescent="0.35">
      <c r="A7">
        <v>8.4150645386805334E-2</v>
      </c>
      <c r="B7">
        <v>284.11214953271002</v>
      </c>
    </row>
    <row r="8" spans="1:2" x14ac:dyDescent="0.35">
      <c r="A8">
        <v>8.9901610308777843E-2</v>
      </c>
      <c r="B8">
        <v>289.01869158878498</v>
      </c>
    </row>
    <row r="9" spans="1:2" x14ac:dyDescent="0.35">
      <c r="A9">
        <v>9.1223386184597008E-2</v>
      </c>
      <c r="B9">
        <v>291.822429906541</v>
      </c>
    </row>
    <row r="10" spans="1:2" x14ac:dyDescent="0.35">
      <c r="A10">
        <v>9.6442023145290726E-2</v>
      </c>
      <c r="B10">
        <v>292.52336448598101</v>
      </c>
    </row>
    <row r="11" spans="1:2" x14ac:dyDescent="0.35">
      <c r="A11">
        <v>9.9477533598176196E-2</v>
      </c>
      <c r="B11">
        <v>299.53271028037301</v>
      </c>
    </row>
    <row r="12" spans="1:2" x14ac:dyDescent="0.35">
      <c r="A12">
        <v>9.6884126112510627E-2</v>
      </c>
      <c r="B12">
        <v>296.02803738317698</v>
      </c>
    </row>
    <row r="13" spans="1:2" x14ac:dyDescent="0.35">
      <c r="A13">
        <v>9.471388056444241E-2</v>
      </c>
      <c r="B13">
        <v>293.92523364485902</v>
      </c>
    </row>
    <row r="14" spans="1:2" x14ac:dyDescent="0.35">
      <c r="A14">
        <v>9.254540266239869E-2</v>
      </c>
      <c r="B14">
        <v>296.02803738317698</v>
      </c>
    </row>
    <row r="15" spans="1:2" x14ac:dyDescent="0.35">
      <c r="A15">
        <v>0.10289507447968271</v>
      </c>
      <c r="B15">
        <v>298.130841121495</v>
      </c>
    </row>
    <row r="16" spans="1:2" x14ac:dyDescent="0.35">
      <c r="A16">
        <v>0.10672719379747495</v>
      </c>
      <c r="B16">
        <v>303.03738317757001</v>
      </c>
    </row>
    <row r="17" spans="1:2" x14ac:dyDescent="0.35">
      <c r="A17">
        <v>0.10290901110390512</v>
      </c>
      <c r="B17">
        <v>303.03738317757001</v>
      </c>
    </row>
    <row r="18" spans="1:2" x14ac:dyDescent="0.35">
      <c r="A18">
        <v>0.11220286676966544</v>
      </c>
      <c r="B18">
        <v>309.34579439252298</v>
      </c>
    </row>
    <row r="19" spans="1:2" x14ac:dyDescent="0.35">
      <c r="A19">
        <v>0.10968430012204518</v>
      </c>
      <c r="B19">
        <v>306.54205607476598</v>
      </c>
    </row>
    <row r="20" spans="1:2" x14ac:dyDescent="0.35">
      <c r="A20">
        <v>0.11966420440438919</v>
      </c>
      <c r="B20">
        <v>314.25233644859799</v>
      </c>
    </row>
    <row r="21" spans="1:2" x14ac:dyDescent="0.35">
      <c r="A21">
        <v>0.11719556472063039</v>
      </c>
      <c r="B21">
        <v>314.25233644859799</v>
      </c>
    </row>
    <row r="22" spans="1:2" x14ac:dyDescent="0.35">
      <c r="A22">
        <v>0.12497342208992307</v>
      </c>
      <c r="B22">
        <v>317.05607476635498</v>
      </c>
    </row>
    <row r="23" spans="1:2" x14ac:dyDescent="0.35">
      <c r="A23">
        <v>0.13022459953393611</v>
      </c>
      <c r="B23">
        <v>321.96261682242903</v>
      </c>
    </row>
    <row r="24" spans="1:2" x14ac:dyDescent="0.35">
      <c r="A24">
        <v>0.1346227723613071</v>
      </c>
      <c r="B24">
        <v>327.57009345794302</v>
      </c>
    </row>
    <row r="25" spans="1:2" x14ac:dyDescent="0.35">
      <c r="A25">
        <v>0.13897668870504512</v>
      </c>
      <c r="B25">
        <v>333.17757009345701</v>
      </c>
    </row>
    <row r="26" spans="1:2" x14ac:dyDescent="0.35">
      <c r="A26">
        <v>0.1452254450266946</v>
      </c>
      <c r="B26">
        <v>338.785046728971</v>
      </c>
    </row>
    <row r="27" spans="1:2" x14ac:dyDescent="0.35">
      <c r="A27">
        <v>0.1517652399550746</v>
      </c>
      <c r="B27">
        <v>344.39252336448499</v>
      </c>
    </row>
    <row r="28" spans="1:2" x14ac:dyDescent="0.35">
      <c r="A28">
        <v>0.14717491728440613</v>
      </c>
      <c r="B28">
        <v>346.495327102803</v>
      </c>
    </row>
    <row r="29" spans="1:2" x14ac:dyDescent="0.35">
      <c r="A29">
        <v>0.14525617175323022</v>
      </c>
      <c r="B29">
        <v>350.70093457943898</v>
      </c>
    </row>
    <row r="30" spans="1:2" x14ac:dyDescent="0.35">
      <c r="A30">
        <v>0.14294006894173114</v>
      </c>
      <c r="B30">
        <v>354.90654205607399</v>
      </c>
    </row>
    <row r="31" spans="1:2" x14ac:dyDescent="0.35">
      <c r="A31">
        <v>0.13983050546898024</v>
      </c>
      <c r="B31">
        <v>359.813084112149</v>
      </c>
    </row>
    <row r="32" spans="1:2" x14ac:dyDescent="0.35">
      <c r="A32">
        <v>0.13511344325649974</v>
      </c>
      <c r="B32">
        <v>363.31775700934497</v>
      </c>
    </row>
    <row r="33" spans="1:2" x14ac:dyDescent="0.35">
      <c r="A33">
        <v>0.13313811864284408</v>
      </c>
      <c r="B33">
        <v>366.822429906541</v>
      </c>
    </row>
    <row r="34" spans="1:2" x14ac:dyDescent="0.35">
      <c r="A34">
        <v>0.13195790735523699</v>
      </c>
      <c r="B34">
        <v>372.42990654205602</v>
      </c>
    </row>
    <row r="35" spans="1:2" x14ac:dyDescent="0.35">
      <c r="A35">
        <v>0.11409605166393115</v>
      </c>
      <c r="B35">
        <v>391.35514018691498</v>
      </c>
    </row>
    <row r="36" spans="1:2" x14ac:dyDescent="0.35">
      <c r="A36">
        <v>0.10573316483687741</v>
      </c>
      <c r="B36">
        <v>400.46728971962602</v>
      </c>
    </row>
    <row r="37" spans="1:2" x14ac:dyDescent="0.35">
      <c r="A37">
        <v>0.10020318391545151</v>
      </c>
      <c r="B37">
        <v>403.27102803738302</v>
      </c>
    </row>
    <row r="38" spans="1:2" x14ac:dyDescent="0.35">
      <c r="A38">
        <v>8.7637920155527863E-2</v>
      </c>
      <c r="B38">
        <v>416.58878504672799</v>
      </c>
    </row>
    <row r="39" spans="1:2" x14ac:dyDescent="0.35">
      <c r="A39">
        <v>6.7856844539121858E-2</v>
      </c>
      <c r="B39">
        <v>426.40186915887801</v>
      </c>
    </row>
    <row r="40" spans="1:2" x14ac:dyDescent="0.35">
      <c r="A40">
        <v>5.6691101599657748E-2</v>
      </c>
      <c r="B40">
        <v>428.50467289719597</v>
      </c>
    </row>
    <row r="41" spans="1:2" x14ac:dyDescent="0.35">
      <c r="A41">
        <v>4.3820512652031338E-2</v>
      </c>
      <c r="B41">
        <v>435.51401869158798</v>
      </c>
    </row>
    <row r="42" spans="1:2" x14ac:dyDescent="0.35">
      <c r="A42">
        <v>3.7500188504979277E-2</v>
      </c>
      <c r="B42">
        <v>439.71962616822401</v>
      </c>
    </row>
    <row r="43" spans="1:2" x14ac:dyDescent="0.35">
      <c r="A43">
        <v>2.8102218641202464E-2</v>
      </c>
      <c r="B43">
        <v>443.22429906541998</v>
      </c>
    </row>
    <row r="44" spans="1:2" x14ac:dyDescent="0.35">
      <c r="A44">
        <v>2.2071139351636924E-2</v>
      </c>
      <c r="B44">
        <v>445.327102803738</v>
      </c>
    </row>
    <row r="45" spans="1:2" x14ac:dyDescent="0.35">
      <c r="A45">
        <v>2.056411522452042E-2</v>
      </c>
      <c r="B45">
        <v>449.53271028037301</v>
      </c>
    </row>
    <row r="46" spans="1:2" x14ac:dyDescent="0.35">
      <c r="A46">
        <v>1.5478208863131698E-2</v>
      </c>
      <c r="B46">
        <v>455.140186915887</v>
      </c>
    </row>
    <row r="47" spans="1:2" x14ac:dyDescent="0.35">
      <c r="A47">
        <v>1.2401715239417915E-2</v>
      </c>
      <c r="B47">
        <v>458.644859813084</v>
      </c>
    </row>
    <row r="48" spans="1:2" x14ac:dyDescent="0.35">
      <c r="A48">
        <v>9.8252660039917054E-3</v>
      </c>
      <c r="B48">
        <v>462.14953271028003</v>
      </c>
    </row>
    <row r="49" spans="1:2" x14ac:dyDescent="0.35">
      <c r="A49">
        <v>8.2899653283124413E-3</v>
      </c>
      <c r="B49">
        <v>469.15887850467197</v>
      </c>
    </row>
    <row r="50" spans="1:2" x14ac:dyDescent="0.35">
      <c r="A50">
        <v>6.2200028955656577E-3</v>
      </c>
      <c r="B50">
        <v>474.06542056074699</v>
      </c>
    </row>
    <row r="51" spans="1:2" x14ac:dyDescent="0.35">
      <c r="A51">
        <v>5.1854503313268213E-3</v>
      </c>
      <c r="B51">
        <v>477.57009345794302</v>
      </c>
    </row>
    <row r="52" spans="1:2" x14ac:dyDescent="0.35">
      <c r="A52">
        <v>6.2688646389597938E-3</v>
      </c>
      <c r="B52">
        <v>488.08411214953202</v>
      </c>
    </row>
    <row r="53" spans="1:2" x14ac:dyDescent="0.35">
      <c r="A53">
        <v>3.682376789907313E-3</v>
      </c>
      <c r="B53">
        <v>497.89719626168198</v>
      </c>
    </row>
    <row r="54" spans="1:2" x14ac:dyDescent="0.35">
      <c r="A54">
        <v>0.16936979186525777</v>
      </c>
      <c r="B54">
        <v>373.83177570093397</v>
      </c>
    </row>
    <row r="55" spans="1:2" x14ac:dyDescent="0.35">
      <c r="A55">
        <v>0.16678957932722038</v>
      </c>
      <c r="B55">
        <v>367.52336448598101</v>
      </c>
    </row>
    <row r="56" spans="1:2" x14ac:dyDescent="0.35">
      <c r="A56">
        <v>0.16419674321610564</v>
      </c>
      <c r="B56">
        <v>362.61682242990599</v>
      </c>
    </row>
    <row r="57" spans="1:2" x14ac:dyDescent="0.35">
      <c r="A57">
        <v>0.16270613010506427</v>
      </c>
      <c r="B57">
        <v>359.11214953271002</v>
      </c>
    </row>
    <row r="58" spans="1:2" x14ac:dyDescent="0.35">
      <c r="A58">
        <v>0.16232092825340913</v>
      </c>
      <c r="B58">
        <v>353.50467289719597</v>
      </c>
    </row>
    <row r="59" spans="1:2" x14ac:dyDescent="0.35">
      <c r="A59">
        <v>0.16786675620829028</v>
      </c>
      <c r="B59">
        <v>357.71028037383098</v>
      </c>
    </row>
    <row r="60" spans="1:2" x14ac:dyDescent="0.35">
      <c r="A60">
        <v>0.17261374229897372</v>
      </c>
      <c r="B60">
        <v>361.21495327102798</v>
      </c>
    </row>
    <row r="61" spans="1:2" x14ac:dyDescent="0.35">
      <c r="A61">
        <v>0.17694840158764344</v>
      </c>
      <c r="B61">
        <v>364.71962616822401</v>
      </c>
    </row>
    <row r="62" spans="1:2" x14ac:dyDescent="0.35">
      <c r="A62">
        <v>0.17874766920552052</v>
      </c>
      <c r="B62">
        <v>368.92523364485902</v>
      </c>
    </row>
    <row r="63" spans="1:2" x14ac:dyDescent="0.35">
      <c r="A63">
        <v>0.1833667199715546</v>
      </c>
      <c r="B63">
        <v>370.327102803738</v>
      </c>
    </row>
    <row r="64" spans="1:2" x14ac:dyDescent="0.35">
      <c r="A64">
        <v>0.11672681001201546</v>
      </c>
      <c r="B64">
        <v>293.92523364485902</v>
      </c>
    </row>
    <row r="65" spans="1:2" x14ac:dyDescent="0.35">
      <c r="A65">
        <v>0.11296266811466504</v>
      </c>
      <c r="B65">
        <v>282.71028037383098</v>
      </c>
    </row>
    <row r="66" spans="1:2" x14ac:dyDescent="0.35">
      <c r="A66">
        <v>0.10747865664497834</v>
      </c>
      <c r="B66">
        <v>270.09345794392499</v>
      </c>
    </row>
    <row r="67" spans="1:2" x14ac:dyDescent="0.35">
      <c r="A67">
        <v>0.10627491799126541</v>
      </c>
      <c r="B67">
        <v>292.52336448598101</v>
      </c>
    </row>
    <row r="68" spans="1:2" x14ac:dyDescent="0.35">
      <c r="A68">
        <v>0.11384746094644395</v>
      </c>
      <c r="B68">
        <v>301.63551401869103</v>
      </c>
    </row>
    <row r="69" spans="1:2" x14ac:dyDescent="0.35">
      <c r="A69">
        <v>0.11386300195349584</v>
      </c>
      <c r="B69">
        <v>307.24299065420502</v>
      </c>
    </row>
    <row r="70" spans="1:2" x14ac:dyDescent="0.35">
      <c r="A70">
        <v>7.789131638745278E-2</v>
      </c>
      <c r="B70">
        <v>284.11214953271002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47463-23E7-4B99-BFBE-0B9383D7D4B3}">
  <dimension ref="A1:N153"/>
  <sheetViews>
    <sheetView topLeftCell="A61" zoomScale="90" zoomScaleNormal="90" workbookViewId="0">
      <selection activeCell="M4" sqref="M4:N87"/>
    </sheetView>
  </sheetViews>
  <sheetFormatPr defaultRowHeight="14.5" x14ac:dyDescent="0.35"/>
  <cols>
    <col min="1" max="1" width="13" customWidth="1"/>
    <col min="2" max="2" width="15" customWidth="1"/>
    <col min="5" max="5" width="11.6328125" customWidth="1"/>
    <col min="8" max="8" width="12.36328125" customWidth="1"/>
    <col min="11" max="11" width="12.36328125" customWidth="1"/>
    <col min="14" max="14" width="12.36328125" customWidth="1"/>
  </cols>
  <sheetData>
    <row r="1" spans="1:14" x14ac:dyDescent="0.35">
      <c r="A1" t="s">
        <v>40</v>
      </c>
      <c r="D1" t="s">
        <v>41</v>
      </c>
    </row>
    <row r="2" spans="1:14" x14ac:dyDescent="0.35">
      <c r="A2" t="s">
        <v>39</v>
      </c>
      <c r="B2" t="s">
        <v>1</v>
      </c>
      <c r="D2" t="s">
        <v>42</v>
      </c>
      <c r="G2" t="s">
        <v>44</v>
      </c>
      <c r="J2" t="s">
        <v>45</v>
      </c>
      <c r="M2" t="s">
        <v>46</v>
      </c>
    </row>
    <row r="3" spans="1:14" x14ac:dyDescent="0.35">
      <c r="A3">
        <v>3.940093261019946E-2</v>
      </c>
      <c r="B3">
        <v>272.19626168224198</v>
      </c>
      <c r="D3" t="s">
        <v>43</v>
      </c>
      <c r="E3" t="s">
        <v>1</v>
      </c>
      <c r="G3" t="s">
        <v>39</v>
      </c>
      <c r="H3" t="s">
        <v>1</v>
      </c>
      <c r="J3" t="s">
        <v>39</v>
      </c>
      <c r="K3" t="s">
        <v>1</v>
      </c>
      <c r="M3" t="s">
        <v>39</v>
      </c>
      <c r="N3" t="s">
        <v>1</v>
      </c>
    </row>
    <row r="4" spans="1:14" x14ac:dyDescent="0.35">
      <c r="A4">
        <v>5.8075911624839695E-2</v>
      </c>
      <c r="B4">
        <v>270.09345794392499</v>
      </c>
      <c r="D4">
        <v>0.15084800000000001</v>
      </c>
      <c r="E4">
        <v>350</v>
      </c>
      <c r="G4">
        <v>2.49483E-2</v>
      </c>
      <c r="H4">
        <v>460</v>
      </c>
      <c r="J4">
        <v>2.65483E-2</v>
      </c>
      <c r="K4">
        <v>250</v>
      </c>
      <c r="M4">
        <v>0.13967299999999999</v>
      </c>
      <c r="N4">
        <v>285</v>
      </c>
    </row>
    <row r="5" spans="1:14" x14ac:dyDescent="0.35">
      <c r="A5">
        <v>6.4606194837027023E-2</v>
      </c>
      <c r="B5">
        <v>270.09345794392499</v>
      </c>
      <c r="D5">
        <v>0.15053900000000001</v>
      </c>
      <c r="E5">
        <v>351</v>
      </c>
      <c r="G5">
        <v>2.45743E-2</v>
      </c>
      <c r="H5">
        <v>461</v>
      </c>
      <c r="J5">
        <v>2.84423E-2</v>
      </c>
      <c r="K5">
        <v>251</v>
      </c>
      <c r="M5">
        <v>0.13952800000000001</v>
      </c>
      <c r="N5">
        <v>286</v>
      </c>
    </row>
    <row r="6" spans="1:14" x14ac:dyDescent="0.35">
      <c r="A6">
        <v>7.2425751990408904E-2</v>
      </c>
      <c r="B6">
        <v>273.59813084112102</v>
      </c>
      <c r="D6">
        <v>0.15021200000000001</v>
      </c>
      <c r="E6">
        <v>352</v>
      </c>
      <c r="G6">
        <v>2.4212299999999999E-2</v>
      </c>
      <c r="H6">
        <v>462</v>
      </c>
      <c r="J6">
        <v>3.0324299999999998E-2</v>
      </c>
      <c r="K6">
        <v>252</v>
      </c>
      <c r="M6">
        <v>0.13939299999999999</v>
      </c>
      <c r="N6">
        <v>287</v>
      </c>
    </row>
    <row r="7" spans="1:14" x14ac:dyDescent="0.35">
      <c r="A7">
        <v>7.9673742064779007E-2</v>
      </c>
      <c r="B7">
        <v>279.20560747663501</v>
      </c>
      <c r="D7">
        <v>0.149867</v>
      </c>
      <c r="E7">
        <v>353</v>
      </c>
      <c r="G7">
        <v>2.3862299999999999E-2</v>
      </c>
      <c r="H7">
        <v>463</v>
      </c>
      <c r="J7">
        <v>3.2194300000000002E-2</v>
      </c>
      <c r="K7">
        <v>253</v>
      </c>
      <c r="M7">
        <v>0.139268</v>
      </c>
      <c r="N7">
        <v>288</v>
      </c>
    </row>
    <row r="8" spans="1:14" x14ac:dyDescent="0.35">
      <c r="A8">
        <v>8.4150645386805334E-2</v>
      </c>
      <c r="B8">
        <v>284.11214953271002</v>
      </c>
      <c r="D8">
        <v>0.149504</v>
      </c>
      <c r="E8">
        <v>354</v>
      </c>
      <c r="G8">
        <v>2.3524300000000001E-2</v>
      </c>
      <c r="H8">
        <v>464</v>
      </c>
      <c r="J8">
        <v>3.4052300000000001E-2</v>
      </c>
      <c r="K8">
        <v>254</v>
      </c>
      <c r="M8">
        <v>0.139153</v>
      </c>
      <c r="N8">
        <v>289</v>
      </c>
    </row>
    <row r="9" spans="1:14" x14ac:dyDescent="0.35">
      <c r="A9">
        <v>8.9901610308777843E-2</v>
      </c>
      <c r="B9">
        <v>289.01869158878498</v>
      </c>
      <c r="D9">
        <v>0.14912300000000001</v>
      </c>
      <c r="E9">
        <v>355</v>
      </c>
      <c r="G9">
        <v>2.3198300000000002E-2</v>
      </c>
      <c r="H9">
        <v>465</v>
      </c>
      <c r="J9">
        <v>3.5898300000000001E-2</v>
      </c>
      <c r="K9">
        <v>255</v>
      </c>
      <c r="M9">
        <v>0.139048</v>
      </c>
      <c r="N9">
        <v>290</v>
      </c>
    </row>
    <row r="10" spans="1:14" x14ac:dyDescent="0.35">
      <c r="A10">
        <v>9.1223386184597008E-2</v>
      </c>
      <c r="B10">
        <v>291.822429906541</v>
      </c>
      <c r="D10">
        <v>0.148724</v>
      </c>
      <c r="E10">
        <v>356</v>
      </c>
      <c r="G10">
        <v>2.28843E-2</v>
      </c>
      <c r="H10">
        <v>466</v>
      </c>
      <c r="J10">
        <v>3.7732300000000003E-2</v>
      </c>
      <c r="K10">
        <v>256</v>
      </c>
      <c r="M10">
        <v>0.13895299999999999</v>
      </c>
      <c r="N10">
        <v>291</v>
      </c>
    </row>
    <row r="11" spans="1:14" x14ac:dyDescent="0.35">
      <c r="A11">
        <v>9.6442023145290726E-2</v>
      </c>
      <c r="B11">
        <v>292.52336448598101</v>
      </c>
      <c r="D11">
        <v>0.14830699999999999</v>
      </c>
      <c r="E11">
        <v>357</v>
      </c>
      <c r="G11">
        <v>2.25823E-2</v>
      </c>
      <c r="H11">
        <v>467</v>
      </c>
      <c r="J11">
        <v>3.9554300000000001E-2</v>
      </c>
      <c r="K11">
        <v>257</v>
      </c>
      <c r="M11">
        <v>0.13886799999999999</v>
      </c>
      <c r="N11">
        <v>292</v>
      </c>
    </row>
    <row r="12" spans="1:14" x14ac:dyDescent="0.35">
      <c r="A12">
        <v>9.9477533598176196E-2</v>
      </c>
      <c r="B12">
        <v>299.53271028037301</v>
      </c>
      <c r="D12">
        <v>0.147872</v>
      </c>
      <c r="E12">
        <v>358</v>
      </c>
      <c r="G12">
        <v>2.2292300000000001E-2</v>
      </c>
      <c r="H12">
        <v>468</v>
      </c>
      <c r="J12">
        <v>4.13643E-2</v>
      </c>
      <c r="K12">
        <v>258</v>
      </c>
      <c r="M12">
        <v>0.138793</v>
      </c>
      <c r="N12">
        <v>293</v>
      </c>
    </row>
    <row r="13" spans="1:14" x14ac:dyDescent="0.35">
      <c r="A13">
        <v>9.6884126112510627E-2</v>
      </c>
      <c r="B13">
        <v>296.02803738317698</v>
      </c>
      <c r="D13">
        <v>0.14741899999999999</v>
      </c>
      <c r="E13">
        <v>359</v>
      </c>
      <c r="G13">
        <v>2.2014300000000001E-2</v>
      </c>
      <c r="H13">
        <v>469</v>
      </c>
      <c r="J13">
        <v>4.3162300000000001E-2</v>
      </c>
      <c r="K13">
        <v>259</v>
      </c>
      <c r="M13">
        <v>0.13872799999999999</v>
      </c>
      <c r="N13">
        <v>294</v>
      </c>
    </row>
    <row r="14" spans="1:14" x14ac:dyDescent="0.35">
      <c r="A14">
        <v>9.471388056444241E-2</v>
      </c>
      <c r="B14">
        <v>293.92523364485902</v>
      </c>
      <c r="D14">
        <v>0.146948</v>
      </c>
      <c r="E14">
        <v>360</v>
      </c>
      <c r="G14">
        <v>2.1748300000000002E-2</v>
      </c>
      <c r="H14">
        <v>470</v>
      </c>
      <c r="J14">
        <v>4.4948299999999997E-2</v>
      </c>
      <c r="K14">
        <v>260</v>
      </c>
      <c r="M14">
        <v>0.13867299999999999</v>
      </c>
      <c r="N14">
        <v>295</v>
      </c>
    </row>
    <row r="15" spans="1:14" x14ac:dyDescent="0.35">
      <c r="A15">
        <v>9.254540266239869E-2</v>
      </c>
      <c r="B15">
        <v>296.02803738317698</v>
      </c>
      <c r="D15">
        <v>0.14645900000000001</v>
      </c>
      <c r="E15">
        <v>361</v>
      </c>
      <c r="G15">
        <v>2.1494300000000001E-2</v>
      </c>
      <c r="H15">
        <v>471</v>
      </c>
      <c r="J15">
        <v>4.6722199999999998E-2</v>
      </c>
      <c r="K15">
        <v>261</v>
      </c>
      <c r="M15">
        <v>0.138628</v>
      </c>
      <c r="N15">
        <v>296</v>
      </c>
    </row>
    <row r="16" spans="1:14" x14ac:dyDescent="0.35">
      <c r="A16">
        <v>0.10289507447968271</v>
      </c>
      <c r="B16">
        <v>298.130841121495</v>
      </c>
      <c r="D16">
        <v>0.145952</v>
      </c>
      <c r="E16">
        <v>362</v>
      </c>
      <c r="G16">
        <v>2.1252299999999998E-2</v>
      </c>
      <c r="H16">
        <v>472</v>
      </c>
      <c r="J16">
        <v>4.8484199999999998E-2</v>
      </c>
      <c r="K16">
        <v>262</v>
      </c>
      <c r="M16">
        <v>0.13859299999999999</v>
      </c>
      <c r="N16">
        <v>297</v>
      </c>
    </row>
    <row r="17" spans="1:14" x14ac:dyDescent="0.35">
      <c r="A17">
        <v>0.10672719379747495</v>
      </c>
      <c r="B17">
        <v>303.03738317757001</v>
      </c>
      <c r="D17">
        <v>0.145427</v>
      </c>
      <c r="E17">
        <v>363</v>
      </c>
      <c r="G17">
        <v>2.1022300000000001E-2</v>
      </c>
      <c r="H17">
        <v>473</v>
      </c>
      <c r="J17">
        <v>5.02342E-2</v>
      </c>
      <c r="K17">
        <v>263</v>
      </c>
      <c r="M17">
        <v>0.138568</v>
      </c>
      <c r="N17">
        <v>298</v>
      </c>
    </row>
    <row r="18" spans="1:14" x14ac:dyDescent="0.35">
      <c r="A18">
        <v>0.10290901110390512</v>
      </c>
      <c r="B18">
        <v>303.03738317757001</v>
      </c>
      <c r="D18">
        <v>0.14488400000000001</v>
      </c>
      <c r="E18">
        <v>364</v>
      </c>
      <c r="G18">
        <v>2.0804300000000001E-2</v>
      </c>
      <c r="H18">
        <v>474</v>
      </c>
      <c r="J18">
        <v>5.1972200000000003E-2</v>
      </c>
      <c r="K18">
        <v>264</v>
      </c>
      <c r="M18">
        <v>0.13855300000000001</v>
      </c>
      <c r="N18">
        <v>299</v>
      </c>
    </row>
    <row r="19" spans="1:14" x14ac:dyDescent="0.35">
      <c r="A19">
        <v>0.11220286676966544</v>
      </c>
      <c r="B19">
        <v>309.34579439252298</v>
      </c>
      <c r="D19">
        <v>0.14432300000000001</v>
      </c>
      <c r="E19">
        <v>365</v>
      </c>
      <c r="G19">
        <v>2.05983E-2</v>
      </c>
      <c r="H19">
        <v>475</v>
      </c>
      <c r="J19">
        <v>5.3698200000000001E-2</v>
      </c>
      <c r="K19">
        <v>265</v>
      </c>
      <c r="M19">
        <v>0.138548</v>
      </c>
      <c r="N19">
        <v>300</v>
      </c>
    </row>
    <row r="20" spans="1:14" x14ac:dyDescent="0.35">
      <c r="A20">
        <v>0.10968430012204518</v>
      </c>
      <c r="B20">
        <v>306.54205607476598</v>
      </c>
      <c r="D20">
        <v>0.14374400000000001</v>
      </c>
      <c r="E20">
        <v>366</v>
      </c>
      <c r="G20">
        <v>2.04043E-2</v>
      </c>
      <c r="H20">
        <v>476</v>
      </c>
      <c r="J20">
        <v>5.5412200000000002E-2</v>
      </c>
      <c r="K20">
        <v>266</v>
      </c>
      <c r="M20">
        <v>0.13855300000000001</v>
      </c>
      <c r="N20">
        <v>301</v>
      </c>
    </row>
    <row r="21" spans="1:14" x14ac:dyDescent="0.35">
      <c r="A21">
        <v>0.11966420440438919</v>
      </c>
      <c r="B21">
        <v>314.25233644859799</v>
      </c>
      <c r="D21">
        <v>0.143147</v>
      </c>
      <c r="E21">
        <v>367</v>
      </c>
      <c r="G21">
        <v>2.0222400000000001E-2</v>
      </c>
      <c r="H21">
        <v>477</v>
      </c>
      <c r="J21">
        <v>5.7114199999999997E-2</v>
      </c>
      <c r="K21">
        <v>267</v>
      </c>
      <c r="M21">
        <v>0.138568</v>
      </c>
      <c r="N21">
        <v>302</v>
      </c>
    </row>
    <row r="22" spans="1:14" x14ac:dyDescent="0.35">
      <c r="A22">
        <v>0.11719556472063039</v>
      </c>
      <c r="B22">
        <v>314.25233644859799</v>
      </c>
      <c r="D22">
        <v>0.14253199999999999</v>
      </c>
      <c r="E22">
        <v>368</v>
      </c>
      <c r="G22">
        <v>2.0052400000000001E-2</v>
      </c>
      <c r="H22">
        <v>478</v>
      </c>
      <c r="J22">
        <v>5.8804200000000001E-2</v>
      </c>
      <c r="K22">
        <v>268</v>
      </c>
      <c r="M22">
        <v>0.13859299999999999</v>
      </c>
      <c r="N22">
        <v>303</v>
      </c>
    </row>
    <row r="23" spans="1:14" x14ac:dyDescent="0.35">
      <c r="A23">
        <v>0.12497342208992307</v>
      </c>
      <c r="B23">
        <v>317.05607476635498</v>
      </c>
      <c r="D23">
        <v>0.141899</v>
      </c>
      <c r="E23">
        <v>369</v>
      </c>
      <c r="G23">
        <v>1.98944E-2</v>
      </c>
      <c r="H23">
        <v>479</v>
      </c>
      <c r="J23">
        <v>6.04822E-2</v>
      </c>
      <c r="K23">
        <v>269</v>
      </c>
      <c r="M23">
        <v>0.138628</v>
      </c>
      <c r="N23">
        <v>304</v>
      </c>
    </row>
    <row r="24" spans="1:14" x14ac:dyDescent="0.35">
      <c r="A24">
        <v>0.13022459953393611</v>
      </c>
      <c r="B24">
        <v>321.96261682242903</v>
      </c>
      <c r="D24">
        <v>0.14124800000000001</v>
      </c>
      <c r="E24">
        <v>370</v>
      </c>
      <c r="G24">
        <v>1.9748399999999999E-2</v>
      </c>
      <c r="H24">
        <v>480</v>
      </c>
      <c r="J24">
        <v>6.2148200000000001E-2</v>
      </c>
      <c r="K24">
        <v>270</v>
      </c>
      <c r="M24">
        <v>0.13867299999999999</v>
      </c>
      <c r="N24">
        <v>305</v>
      </c>
    </row>
    <row r="25" spans="1:14" x14ac:dyDescent="0.35">
      <c r="A25">
        <v>0.1346227723613071</v>
      </c>
      <c r="B25">
        <v>327.57009345794302</v>
      </c>
      <c r="D25">
        <v>0.14057900000000001</v>
      </c>
      <c r="E25">
        <v>371</v>
      </c>
      <c r="G25">
        <v>1.9614400000000001E-2</v>
      </c>
      <c r="H25">
        <v>481</v>
      </c>
      <c r="J25">
        <v>6.3802200000000003E-2</v>
      </c>
      <c r="K25">
        <v>271</v>
      </c>
      <c r="M25">
        <v>0.13872799999999999</v>
      </c>
      <c r="N25">
        <v>306</v>
      </c>
    </row>
    <row r="26" spans="1:14" x14ac:dyDescent="0.35">
      <c r="A26">
        <v>0.13897668870504512</v>
      </c>
      <c r="B26">
        <v>333.17757009345701</v>
      </c>
      <c r="D26">
        <v>0.13989199999999999</v>
      </c>
      <c r="E26">
        <v>372</v>
      </c>
      <c r="G26">
        <v>1.94924E-2</v>
      </c>
      <c r="H26">
        <v>482</v>
      </c>
      <c r="J26">
        <v>6.5444199999999994E-2</v>
      </c>
      <c r="K26">
        <v>272</v>
      </c>
      <c r="M26">
        <v>0.138793</v>
      </c>
      <c r="N26">
        <v>307</v>
      </c>
    </row>
    <row r="27" spans="1:14" x14ac:dyDescent="0.35">
      <c r="A27">
        <v>0.1452254450266946</v>
      </c>
      <c r="B27">
        <v>338.785046728971</v>
      </c>
      <c r="D27">
        <v>0.13918700000000001</v>
      </c>
      <c r="E27">
        <v>373</v>
      </c>
      <c r="G27">
        <v>1.9382400000000001E-2</v>
      </c>
      <c r="H27">
        <v>483</v>
      </c>
      <c r="J27">
        <v>6.70742E-2</v>
      </c>
      <c r="K27">
        <v>273</v>
      </c>
      <c r="M27">
        <v>0.13886799999999999</v>
      </c>
      <c r="N27">
        <v>308</v>
      </c>
    </row>
    <row r="28" spans="1:14" x14ac:dyDescent="0.35">
      <c r="A28">
        <v>0.1517652399550746</v>
      </c>
      <c r="B28">
        <v>344.39252336448499</v>
      </c>
      <c r="D28">
        <v>0.138464</v>
      </c>
      <c r="E28">
        <v>374</v>
      </c>
      <c r="G28">
        <v>1.92844E-2</v>
      </c>
      <c r="H28">
        <v>484</v>
      </c>
      <c r="J28">
        <v>6.8692100000000006E-2</v>
      </c>
      <c r="K28">
        <v>274</v>
      </c>
      <c r="M28">
        <v>0.13895299999999999</v>
      </c>
      <c r="N28">
        <v>309</v>
      </c>
    </row>
    <row r="29" spans="1:14" x14ac:dyDescent="0.35">
      <c r="A29">
        <v>0.14717491728440613</v>
      </c>
      <c r="B29">
        <v>346.495327102803</v>
      </c>
      <c r="D29">
        <v>0.13772300000000001</v>
      </c>
      <c r="E29">
        <v>375</v>
      </c>
      <c r="G29">
        <v>1.9198400000000001E-2</v>
      </c>
      <c r="H29">
        <v>485</v>
      </c>
      <c r="J29">
        <v>7.0298100000000002E-2</v>
      </c>
      <c r="K29">
        <v>275</v>
      </c>
      <c r="M29">
        <v>0.139048</v>
      </c>
      <c r="N29">
        <v>310</v>
      </c>
    </row>
    <row r="30" spans="1:14" x14ac:dyDescent="0.35">
      <c r="A30">
        <v>0.14525617175323022</v>
      </c>
      <c r="B30">
        <v>350.70093457943898</v>
      </c>
      <c r="D30">
        <v>0.136964</v>
      </c>
      <c r="E30">
        <v>376</v>
      </c>
      <c r="G30">
        <v>1.91244E-2</v>
      </c>
      <c r="H30">
        <v>486</v>
      </c>
      <c r="J30">
        <v>7.18921E-2</v>
      </c>
      <c r="K30">
        <v>276</v>
      </c>
      <c r="M30">
        <v>0.139153</v>
      </c>
      <c r="N30">
        <v>311</v>
      </c>
    </row>
    <row r="31" spans="1:14" x14ac:dyDescent="0.35">
      <c r="A31">
        <v>0.14294006894173114</v>
      </c>
      <c r="B31">
        <v>354.90654205607399</v>
      </c>
      <c r="D31">
        <v>0.136187</v>
      </c>
      <c r="E31">
        <v>377</v>
      </c>
      <c r="G31">
        <v>1.90624E-2</v>
      </c>
      <c r="H31">
        <v>487</v>
      </c>
      <c r="J31">
        <v>7.3474100000000001E-2</v>
      </c>
      <c r="K31">
        <v>277</v>
      </c>
      <c r="M31">
        <v>0.139268</v>
      </c>
      <c r="N31">
        <v>312</v>
      </c>
    </row>
    <row r="32" spans="1:14" x14ac:dyDescent="0.35">
      <c r="A32">
        <v>0.13983050546898024</v>
      </c>
      <c r="B32">
        <v>359.813084112149</v>
      </c>
      <c r="D32">
        <v>0.13539200000000001</v>
      </c>
      <c r="E32">
        <v>378</v>
      </c>
      <c r="G32">
        <v>1.9012399999999999E-2</v>
      </c>
      <c r="H32">
        <v>488</v>
      </c>
      <c r="J32">
        <v>7.5044100000000002E-2</v>
      </c>
      <c r="K32">
        <v>278</v>
      </c>
      <c r="M32">
        <v>0.13939299999999999</v>
      </c>
      <c r="N32">
        <v>313</v>
      </c>
    </row>
    <row r="33" spans="1:14" x14ac:dyDescent="0.35">
      <c r="A33">
        <v>0.13511344325649974</v>
      </c>
      <c r="B33">
        <v>363.31775700934497</v>
      </c>
      <c r="D33">
        <v>0.134579</v>
      </c>
      <c r="E33">
        <v>379</v>
      </c>
      <c r="G33">
        <v>1.8974399999999999E-2</v>
      </c>
      <c r="H33">
        <v>489</v>
      </c>
      <c r="J33">
        <v>7.6602100000000006E-2</v>
      </c>
      <c r="K33">
        <v>279</v>
      </c>
      <c r="M33">
        <v>0.13952800000000001</v>
      </c>
      <c r="N33">
        <v>314</v>
      </c>
    </row>
    <row r="34" spans="1:14" x14ac:dyDescent="0.35">
      <c r="A34">
        <v>0.13313811864284408</v>
      </c>
      <c r="B34">
        <v>366.822429906541</v>
      </c>
      <c r="D34">
        <v>0.13374800000000001</v>
      </c>
      <c r="E34">
        <v>380</v>
      </c>
      <c r="G34">
        <v>1.8948400000000001E-2</v>
      </c>
      <c r="H34">
        <v>490</v>
      </c>
      <c r="J34">
        <v>7.8148099999999998E-2</v>
      </c>
      <c r="K34">
        <v>280</v>
      </c>
      <c r="M34">
        <v>0.13967299999999999</v>
      </c>
      <c r="N34">
        <v>315</v>
      </c>
    </row>
    <row r="35" spans="1:14" x14ac:dyDescent="0.35">
      <c r="A35">
        <v>0.13195790735523699</v>
      </c>
      <c r="B35">
        <v>372.42990654205602</v>
      </c>
      <c r="D35">
        <v>0.13289899999999999</v>
      </c>
      <c r="E35">
        <v>381</v>
      </c>
      <c r="G35">
        <v>1.8934400000000001E-2</v>
      </c>
      <c r="H35">
        <v>491</v>
      </c>
      <c r="J35">
        <v>7.9682100000000006E-2</v>
      </c>
      <c r="K35">
        <v>281</v>
      </c>
      <c r="M35">
        <v>0.13982800000000001</v>
      </c>
      <c r="N35">
        <v>316</v>
      </c>
    </row>
    <row r="36" spans="1:14" x14ac:dyDescent="0.35">
      <c r="A36">
        <v>0.11409605166393115</v>
      </c>
      <c r="B36">
        <v>391.35514018691498</v>
      </c>
      <c r="D36">
        <v>0.13203200000000001</v>
      </c>
      <c r="E36">
        <v>382</v>
      </c>
      <c r="G36">
        <v>1.8932399999999999E-2</v>
      </c>
      <c r="H36">
        <v>492</v>
      </c>
      <c r="J36">
        <v>8.1204100000000001E-2</v>
      </c>
      <c r="K36">
        <v>282</v>
      </c>
      <c r="M36">
        <v>0.13999300000000001</v>
      </c>
      <c r="N36">
        <v>317</v>
      </c>
    </row>
    <row r="37" spans="1:14" x14ac:dyDescent="0.35">
      <c r="A37">
        <v>0.10573316483687741</v>
      </c>
      <c r="B37">
        <v>400.46728971962602</v>
      </c>
      <c r="D37">
        <v>0.13114700000000001</v>
      </c>
      <c r="E37">
        <v>383</v>
      </c>
      <c r="G37">
        <v>1.8942400000000002E-2</v>
      </c>
      <c r="H37">
        <v>493</v>
      </c>
      <c r="J37">
        <v>8.2714099999999999E-2</v>
      </c>
      <c r="K37">
        <v>283</v>
      </c>
      <c r="M37">
        <v>0.14016799999999999</v>
      </c>
      <c r="N37">
        <v>318</v>
      </c>
    </row>
    <row r="38" spans="1:14" x14ac:dyDescent="0.35">
      <c r="A38">
        <v>0.10020318391545151</v>
      </c>
      <c r="B38">
        <v>403.27102803738302</v>
      </c>
      <c r="D38">
        <v>0.130244</v>
      </c>
      <c r="E38">
        <v>384</v>
      </c>
      <c r="G38">
        <v>1.8964399999999999E-2</v>
      </c>
      <c r="H38">
        <v>494</v>
      </c>
      <c r="J38">
        <v>8.4212099999999998E-2</v>
      </c>
      <c r="K38">
        <v>284</v>
      </c>
      <c r="M38">
        <v>0.14035300000000001</v>
      </c>
      <c r="N38">
        <v>319</v>
      </c>
    </row>
    <row r="39" spans="1:14" x14ac:dyDescent="0.35">
      <c r="A39">
        <v>8.7637920155527863E-2</v>
      </c>
      <c r="B39">
        <v>416.58878504672799</v>
      </c>
      <c r="D39">
        <v>0.12932299999999999</v>
      </c>
      <c r="E39">
        <v>385</v>
      </c>
      <c r="G39">
        <v>1.8998399999999999E-2</v>
      </c>
      <c r="H39">
        <v>495</v>
      </c>
      <c r="J39">
        <v>8.5698099999999999E-2</v>
      </c>
      <c r="K39">
        <v>285</v>
      </c>
      <c r="M39">
        <v>0.14054800000000001</v>
      </c>
      <c r="N39">
        <v>320</v>
      </c>
    </row>
    <row r="40" spans="1:14" x14ac:dyDescent="0.35">
      <c r="A40">
        <v>6.7856844539121858E-2</v>
      </c>
      <c r="B40">
        <v>426.40186915887801</v>
      </c>
      <c r="D40">
        <v>0.128384</v>
      </c>
      <c r="E40">
        <v>386</v>
      </c>
      <c r="G40">
        <v>1.90444E-2</v>
      </c>
      <c r="H40">
        <v>496</v>
      </c>
      <c r="J40">
        <v>8.7172100000000002E-2</v>
      </c>
      <c r="K40">
        <v>286</v>
      </c>
      <c r="M40">
        <v>0.14075299999999999</v>
      </c>
      <c r="N40">
        <v>321</v>
      </c>
    </row>
    <row r="41" spans="1:14" x14ac:dyDescent="0.35">
      <c r="A41">
        <v>5.6691101599657748E-2</v>
      </c>
      <c r="B41">
        <v>428.50467289719597</v>
      </c>
      <c r="D41">
        <v>0.12742700000000001</v>
      </c>
      <c r="E41">
        <v>387</v>
      </c>
      <c r="G41">
        <v>1.9102399999999999E-2</v>
      </c>
      <c r="H41">
        <v>497</v>
      </c>
      <c r="J41">
        <v>8.8634000000000004E-2</v>
      </c>
      <c r="K41">
        <v>287</v>
      </c>
      <c r="M41">
        <v>0.14096800000000001</v>
      </c>
      <c r="N41">
        <v>322</v>
      </c>
    </row>
    <row r="42" spans="1:14" x14ac:dyDescent="0.35">
      <c r="A42">
        <v>4.3820512652031338E-2</v>
      </c>
      <c r="B42">
        <v>435.51401869158798</v>
      </c>
      <c r="D42">
        <v>0.12645200000000001</v>
      </c>
      <c r="E42">
        <v>388</v>
      </c>
      <c r="G42">
        <v>1.9172399999999999E-2</v>
      </c>
      <c r="H42">
        <v>498</v>
      </c>
      <c r="J42">
        <v>9.0083999999999997E-2</v>
      </c>
      <c r="K42">
        <v>288</v>
      </c>
      <c r="M42">
        <v>0.14119300000000001</v>
      </c>
      <c r="N42">
        <v>323</v>
      </c>
    </row>
    <row r="43" spans="1:14" x14ac:dyDescent="0.35">
      <c r="A43">
        <v>3.7500188504979277E-2</v>
      </c>
      <c r="B43">
        <v>439.71962616822401</v>
      </c>
      <c r="D43">
        <v>0.12545899999999999</v>
      </c>
      <c r="E43">
        <v>389</v>
      </c>
      <c r="J43">
        <v>9.1522000000000006E-2</v>
      </c>
      <c r="K43">
        <v>289</v>
      </c>
      <c r="M43">
        <v>0.141428</v>
      </c>
      <c r="N43">
        <v>324</v>
      </c>
    </row>
    <row r="44" spans="1:14" x14ac:dyDescent="0.35">
      <c r="A44">
        <v>2.8102218641202464E-2</v>
      </c>
      <c r="B44">
        <v>443.22429906541998</v>
      </c>
      <c r="D44">
        <v>0.124448</v>
      </c>
      <c r="E44">
        <v>390</v>
      </c>
      <c r="J44">
        <v>9.2948000000000003E-2</v>
      </c>
      <c r="K44">
        <v>290</v>
      </c>
      <c r="M44">
        <v>0.14167299999999999</v>
      </c>
      <c r="N44">
        <v>325</v>
      </c>
    </row>
    <row r="45" spans="1:14" x14ac:dyDescent="0.35">
      <c r="A45">
        <v>2.2071139351636924E-2</v>
      </c>
      <c r="B45">
        <v>445.327102803738</v>
      </c>
      <c r="D45">
        <v>0.123419</v>
      </c>
      <c r="E45">
        <v>391</v>
      </c>
      <c r="J45">
        <v>9.4362000000000001E-2</v>
      </c>
      <c r="K45">
        <v>291</v>
      </c>
      <c r="M45">
        <v>0.141928</v>
      </c>
      <c r="N45">
        <v>326</v>
      </c>
    </row>
    <row r="46" spans="1:14" x14ac:dyDescent="0.35">
      <c r="A46">
        <v>2.056411522452042E-2</v>
      </c>
      <c r="B46">
        <v>449.53271028037301</v>
      </c>
      <c r="D46">
        <v>0.12237199999999999</v>
      </c>
      <c r="E46">
        <v>392</v>
      </c>
      <c r="J46">
        <v>9.5764000000000002E-2</v>
      </c>
      <c r="K46">
        <v>292</v>
      </c>
      <c r="M46">
        <v>0.14219300000000001</v>
      </c>
      <c r="N46">
        <v>327</v>
      </c>
    </row>
    <row r="47" spans="1:14" x14ac:dyDescent="0.35">
      <c r="A47">
        <v>1.5478208863131698E-2</v>
      </c>
      <c r="B47">
        <v>455.140186915887</v>
      </c>
      <c r="D47">
        <v>0.121307</v>
      </c>
      <c r="E47">
        <v>393</v>
      </c>
      <c r="J47">
        <v>9.7154000000000004E-2</v>
      </c>
      <c r="K47">
        <v>293</v>
      </c>
      <c r="M47">
        <v>0.14246800000000001</v>
      </c>
      <c r="N47">
        <v>328</v>
      </c>
    </row>
    <row r="48" spans="1:14" x14ac:dyDescent="0.35">
      <c r="A48">
        <v>1.2401715239417915E-2</v>
      </c>
      <c r="B48">
        <v>458.644859813084</v>
      </c>
      <c r="D48">
        <v>0.120224</v>
      </c>
      <c r="E48">
        <v>394</v>
      </c>
      <c r="J48">
        <v>9.8531999999999995E-2</v>
      </c>
      <c r="K48">
        <v>294</v>
      </c>
      <c r="M48">
        <v>0.14275299999999999</v>
      </c>
      <c r="N48">
        <v>329</v>
      </c>
    </row>
    <row r="49" spans="1:14" x14ac:dyDescent="0.35">
      <c r="A49">
        <v>9.8252660039917054E-3</v>
      </c>
      <c r="B49">
        <v>462.14953271028003</v>
      </c>
      <c r="D49">
        <v>0.11912300000000001</v>
      </c>
      <c r="E49">
        <v>395</v>
      </c>
      <c r="J49">
        <v>9.9898000000000001E-2</v>
      </c>
      <c r="K49">
        <v>295</v>
      </c>
      <c r="M49">
        <v>0.14304800000000001</v>
      </c>
      <c r="N49">
        <v>330</v>
      </c>
    </row>
    <row r="50" spans="1:14" x14ac:dyDescent="0.35">
      <c r="A50">
        <v>8.2899653283124413E-3</v>
      </c>
      <c r="B50">
        <v>469.15887850467197</v>
      </c>
      <c r="D50">
        <v>0.118004</v>
      </c>
      <c r="E50">
        <v>396</v>
      </c>
      <c r="J50">
        <v>0.10125199999999999</v>
      </c>
      <c r="K50">
        <v>296</v>
      </c>
      <c r="M50">
        <v>0.14335300000000001</v>
      </c>
      <c r="N50">
        <v>331</v>
      </c>
    </row>
    <row r="51" spans="1:14" x14ac:dyDescent="0.35">
      <c r="A51">
        <v>6.2200028955656577E-3</v>
      </c>
      <c r="B51">
        <v>474.06542056074699</v>
      </c>
      <c r="D51">
        <v>0.116867</v>
      </c>
      <c r="E51">
        <v>397</v>
      </c>
      <c r="J51">
        <v>0.102594</v>
      </c>
      <c r="K51">
        <v>297</v>
      </c>
      <c r="M51">
        <v>0.14366799999999999</v>
      </c>
      <c r="N51">
        <v>332</v>
      </c>
    </row>
    <row r="52" spans="1:14" x14ac:dyDescent="0.35">
      <c r="A52">
        <v>5.1854503313268213E-3</v>
      </c>
      <c r="B52">
        <v>477.57009345794302</v>
      </c>
      <c r="D52">
        <v>0.115712</v>
      </c>
      <c r="E52">
        <v>398</v>
      </c>
      <c r="J52">
        <v>0.103924</v>
      </c>
      <c r="K52">
        <v>298</v>
      </c>
      <c r="M52">
        <v>0.14399300000000001</v>
      </c>
      <c r="N52">
        <v>333</v>
      </c>
    </row>
    <row r="53" spans="1:14" x14ac:dyDescent="0.35">
      <c r="A53">
        <v>6.2688646389597938E-3</v>
      </c>
      <c r="B53">
        <v>488.08411214953202</v>
      </c>
      <c r="D53">
        <v>0.114539</v>
      </c>
      <c r="E53">
        <v>399</v>
      </c>
      <c r="J53">
        <v>0.105242</v>
      </c>
      <c r="K53">
        <v>299</v>
      </c>
      <c r="M53">
        <v>0.14432800000000001</v>
      </c>
      <c r="N53">
        <v>334</v>
      </c>
    </row>
    <row r="54" spans="1:14" x14ac:dyDescent="0.35">
      <c r="A54">
        <v>3.682376789907313E-3</v>
      </c>
      <c r="B54">
        <v>497.89719626168198</v>
      </c>
      <c r="D54">
        <v>0.113348</v>
      </c>
      <c r="E54">
        <v>400</v>
      </c>
      <c r="J54">
        <v>0.106548</v>
      </c>
      <c r="K54">
        <v>300</v>
      </c>
      <c r="M54">
        <v>0.144673</v>
      </c>
      <c r="N54">
        <v>335</v>
      </c>
    </row>
    <row r="55" spans="1:14" x14ac:dyDescent="0.35">
      <c r="A55">
        <v>0.16936979186525777</v>
      </c>
      <c r="B55">
        <v>373.83177570093397</v>
      </c>
      <c r="D55">
        <v>0.112139</v>
      </c>
      <c r="E55">
        <v>401</v>
      </c>
      <c r="J55">
        <v>0.10784199999999999</v>
      </c>
      <c r="K55">
        <v>301</v>
      </c>
      <c r="M55">
        <v>0.14502799999999999</v>
      </c>
      <c r="N55">
        <v>336</v>
      </c>
    </row>
    <row r="56" spans="1:14" x14ac:dyDescent="0.35">
      <c r="A56">
        <v>0.16678957932722038</v>
      </c>
      <c r="B56">
        <v>367.52336448598101</v>
      </c>
      <c r="D56">
        <v>0.110912</v>
      </c>
      <c r="E56">
        <v>402</v>
      </c>
      <c r="J56">
        <v>0.109124</v>
      </c>
      <c r="K56">
        <v>302</v>
      </c>
      <c r="M56">
        <v>0.14539299999999999</v>
      </c>
      <c r="N56">
        <v>337</v>
      </c>
    </row>
    <row r="57" spans="1:14" x14ac:dyDescent="0.35">
      <c r="A57">
        <v>0.16419674321610564</v>
      </c>
      <c r="B57">
        <v>362.61682242990599</v>
      </c>
      <c r="D57">
        <v>0.109667</v>
      </c>
      <c r="E57">
        <v>403</v>
      </c>
      <c r="J57">
        <v>0.11039400000000001</v>
      </c>
      <c r="K57">
        <v>303</v>
      </c>
      <c r="M57">
        <v>0.14576800000000001</v>
      </c>
      <c r="N57">
        <v>338</v>
      </c>
    </row>
    <row r="58" spans="1:14" x14ac:dyDescent="0.35">
      <c r="A58">
        <v>0.16270613010506427</v>
      </c>
      <c r="B58">
        <v>359.11214953271002</v>
      </c>
      <c r="D58">
        <v>0.108404</v>
      </c>
      <c r="E58">
        <v>404</v>
      </c>
      <c r="J58">
        <v>0.111652</v>
      </c>
      <c r="K58">
        <v>304</v>
      </c>
      <c r="M58">
        <v>0.14615300000000001</v>
      </c>
      <c r="N58">
        <v>339</v>
      </c>
    </row>
    <row r="59" spans="1:14" x14ac:dyDescent="0.35">
      <c r="A59">
        <v>0.16232092825340913</v>
      </c>
      <c r="B59">
        <v>353.50467289719597</v>
      </c>
      <c r="D59">
        <v>0.107123</v>
      </c>
      <c r="E59">
        <v>405</v>
      </c>
      <c r="J59">
        <v>0.112898</v>
      </c>
      <c r="K59">
        <v>305</v>
      </c>
      <c r="M59">
        <v>0.14654800000000001</v>
      </c>
      <c r="N59">
        <v>340</v>
      </c>
    </row>
    <row r="60" spans="1:14" x14ac:dyDescent="0.35">
      <c r="A60">
        <v>0.16786675620829028</v>
      </c>
      <c r="B60">
        <v>357.71028037383098</v>
      </c>
      <c r="D60">
        <v>0.105824</v>
      </c>
      <c r="E60">
        <v>406</v>
      </c>
      <c r="J60">
        <v>0.114132</v>
      </c>
      <c r="K60">
        <v>306</v>
      </c>
      <c r="M60">
        <v>0.146953</v>
      </c>
      <c r="N60">
        <v>341</v>
      </c>
    </row>
    <row r="61" spans="1:14" x14ac:dyDescent="0.35">
      <c r="A61">
        <v>0.17261374229897372</v>
      </c>
      <c r="B61">
        <v>361.21495327102798</v>
      </c>
      <c r="D61">
        <v>0.104507</v>
      </c>
      <c r="E61">
        <v>407</v>
      </c>
      <c r="J61">
        <v>0.115354</v>
      </c>
      <c r="K61">
        <v>307</v>
      </c>
      <c r="M61">
        <v>0.147368</v>
      </c>
      <c r="N61">
        <v>342</v>
      </c>
    </row>
    <row r="62" spans="1:14" x14ac:dyDescent="0.35">
      <c r="A62">
        <v>0.17694840158764344</v>
      </c>
      <c r="B62">
        <v>364.71962616822401</v>
      </c>
      <c r="D62">
        <v>0.103172</v>
      </c>
      <c r="E62">
        <v>408</v>
      </c>
      <c r="J62">
        <v>0.116564</v>
      </c>
      <c r="K62">
        <v>308</v>
      </c>
      <c r="M62">
        <v>0.14779300000000001</v>
      </c>
      <c r="N62">
        <v>343</v>
      </c>
    </row>
    <row r="63" spans="1:14" x14ac:dyDescent="0.35">
      <c r="A63">
        <v>0.17874766920552052</v>
      </c>
      <c r="B63">
        <v>368.92523364485902</v>
      </c>
      <c r="D63">
        <v>0.10181900000000001</v>
      </c>
      <c r="E63">
        <v>409</v>
      </c>
      <c r="J63">
        <v>0.11776200000000001</v>
      </c>
      <c r="K63">
        <v>309</v>
      </c>
      <c r="M63">
        <v>0.148228</v>
      </c>
      <c r="N63">
        <v>344</v>
      </c>
    </row>
    <row r="64" spans="1:14" x14ac:dyDescent="0.35">
      <c r="A64">
        <v>0.1833667199715546</v>
      </c>
      <c r="B64">
        <v>370.327102803738</v>
      </c>
      <c r="D64">
        <v>0.100448</v>
      </c>
      <c r="E64">
        <v>410</v>
      </c>
      <c r="J64">
        <v>0.118948</v>
      </c>
      <c r="K64">
        <v>310</v>
      </c>
      <c r="M64">
        <v>0.148673</v>
      </c>
      <c r="N64">
        <v>345</v>
      </c>
    </row>
    <row r="65" spans="1:14" x14ac:dyDescent="0.35">
      <c r="A65">
        <v>0.11672681001201546</v>
      </c>
      <c r="B65">
        <v>293.92523364485902</v>
      </c>
      <c r="D65">
        <v>9.9058999999999994E-2</v>
      </c>
      <c r="E65">
        <v>411</v>
      </c>
      <c r="J65">
        <v>0.12012200000000001</v>
      </c>
      <c r="K65">
        <v>311</v>
      </c>
      <c r="M65">
        <v>0.14912800000000001</v>
      </c>
      <c r="N65">
        <v>346</v>
      </c>
    </row>
    <row r="66" spans="1:14" x14ac:dyDescent="0.35">
      <c r="A66">
        <v>0.11296266811466504</v>
      </c>
      <c r="B66">
        <v>282.71028037383098</v>
      </c>
      <c r="D66">
        <v>9.7652000000000003E-2</v>
      </c>
      <c r="E66">
        <v>412</v>
      </c>
      <c r="J66">
        <v>0.121284</v>
      </c>
      <c r="K66">
        <v>312</v>
      </c>
      <c r="M66">
        <v>0.149593</v>
      </c>
      <c r="N66">
        <v>347</v>
      </c>
    </row>
    <row r="67" spans="1:14" x14ac:dyDescent="0.35">
      <c r="A67">
        <v>0.10747865664497834</v>
      </c>
      <c r="B67">
        <v>270.09345794392499</v>
      </c>
      <c r="D67">
        <v>9.6226999999999993E-2</v>
      </c>
      <c r="E67">
        <v>413</v>
      </c>
      <c r="J67">
        <v>0.122434</v>
      </c>
      <c r="K67">
        <v>313</v>
      </c>
      <c r="M67">
        <v>0.15006800000000001</v>
      </c>
      <c r="N67">
        <v>348</v>
      </c>
    </row>
    <row r="68" spans="1:14" x14ac:dyDescent="0.35">
      <c r="A68">
        <v>0.10627491799126541</v>
      </c>
      <c r="B68">
        <v>292.52336448598101</v>
      </c>
      <c r="D68">
        <v>9.4783999999999993E-2</v>
      </c>
      <c r="E68">
        <v>414</v>
      </c>
      <c r="J68">
        <v>0.123572</v>
      </c>
      <c r="K68">
        <v>314</v>
      </c>
      <c r="M68">
        <v>0.15055299999999999</v>
      </c>
      <c r="N68">
        <v>349</v>
      </c>
    </row>
    <row r="69" spans="1:14" x14ac:dyDescent="0.35">
      <c r="A69">
        <v>0.11384746094644395</v>
      </c>
      <c r="B69">
        <v>301.63551401869103</v>
      </c>
      <c r="D69">
        <v>9.3323000000000003E-2</v>
      </c>
      <c r="E69">
        <v>415</v>
      </c>
      <c r="J69">
        <v>0.124698</v>
      </c>
      <c r="K69">
        <v>315</v>
      </c>
      <c r="M69">
        <v>0.15104799999999999</v>
      </c>
      <c r="N69">
        <v>350</v>
      </c>
    </row>
    <row r="70" spans="1:14" x14ac:dyDescent="0.35">
      <c r="A70">
        <v>0.11386300195349584</v>
      </c>
      <c r="B70">
        <v>307.24299065420502</v>
      </c>
      <c r="D70">
        <v>9.1843999999999995E-2</v>
      </c>
      <c r="E70">
        <v>416</v>
      </c>
      <c r="J70">
        <v>0.12581200000000001</v>
      </c>
      <c r="K70">
        <v>316</v>
      </c>
      <c r="M70">
        <v>0.15155299999999999</v>
      </c>
      <c r="N70">
        <v>351</v>
      </c>
    </row>
    <row r="71" spans="1:14" x14ac:dyDescent="0.35">
      <c r="A71">
        <v>7.789131638745278E-2</v>
      </c>
      <c r="B71">
        <v>284.11214953271002</v>
      </c>
      <c r="D71">
        <v>9.0346999999999997E-2</v>
      </c>
      <c r="E71">
        <v>417</v>
      </c>
      <c r="J71">
        <v>0.126914</v>
      </c>
      <c r="K71">
        <v>317</v>
      </c>
      <c r="M71">
        <v>0.15206800000000001</v>
      </c>
      <c r="N71">
        <v>352</v>
      </c>
    </row>
    <row r="72" spans="1:14" x14ac:dyDescent="0.35">
      <c r="D72">
        <v>8.8831999999999994E-2</v>
      </c>
      <c r="E72">
        <v>418</v>
      </c>
      <c r="J72">
        <v>0.12800400000000001</v>
      </c>
      <c r="K72">
        <v>318</v>
      </c>
      <c r="M72">
        <v>0.15259300000000001</v>
      </c>
      <c r="N72">
        <v>353</v>
      </c>
    </row>
    <row r="73" spans="1:14" x14ac:dyDescent="0.35">
      <c r="D73">
        <v>8.7299100000000004E-2</v>
      </c>
      <c r="E73">
        <v>419</v>
      </c>
      <c r="J73">
        <v>0.129082</v>
      </c>
      <c r="K73">
        <v>319</v>
      </c>
      <c r="M73">
        <v>0.15312799999999999</v>
      </c>
      <c r="N73">
        <v>354</v>
      </c>
    </row>
    <row r="74" spans="1:14" x14ac:dyDescent="0.35">
      <c r="D74">
        <v>8.5748099999999994E-2</v>
      </c>
      <c r="E74">
        <v>420</v>
      </c>
      <c r="J74">
        <v>0.13014800000000001</v>
      </c>
      <c r="K74">
        <v>320</v>
      </c>
      <c r="M74">
        <v>0.153673</v>
      </c>
      <c r="N74">
        <v>355</v>
      </c>
    </row>
    <row r="75" spans="1:14" x14ac:dyDescent="0.35">
      <c r="D75">
        <v>8.4179100000000007E-2</v>
      </c>
      <c r="E75">
        <v>421</v>
      </c>
      <c r="J75">
        <v>0.13120200000000001</v>
      </c>
      <c r="K75">
        <v>321</v>
      </c>
      <c r="M75">
        <v>0.154228</v>
      </c>
      <c r="N75">
        <v>356</v>
      </c>
    </row>
    <row r="76" spans="1:14" x14ac:dyDescent="0.35">
      <c r="D76">
        <v>8.2592100000000002E-2</v>
      </c>
      <c r="E76">
        <v>422</v>
      </c>
      <c r="J76">
        <v>0.132244</v>
      </c>
      <c r="K76">
        <v>322</v>
      </c>
      <c r="M76">
        <v>0.15479299999999999</v>
      </c>
      <c r="N76">
        <v>357</v>
      </c>
    </row>
    <row r="77" spans="1:14" x14ac:dyDescent="0.35">
      <c r="D77">
        <v>8.0987100000000006E-2</v>
      </c>
      <c r="E77">
        <v>423</v>
      </c>
      <c r="J77">
        <v>0.133274</v>
      </c>
      <c r="K77">
        <v>323</v>
      </c>
      <c r="M77">
        <v>0.15536800000000001</v>
      </c>
      <c r="N77">
        <v>358</v>
      </c>
    </row>
    <row r="78" spans="1:14" x14ac:dyDescent="0.35">
      <c r="D78">
        <v>7.9364100000000007E-2</v>
      </c>
      <c r="E78">
        <v>424</v>
      </c>
      <c r="J78">
        <v>0.13429199999999999</v>
      </c>
      <c r="K78">
        <v>324</v>
      </c>
      <c r="M78">
        <v>0.15595300000000001</v>
      </c>
      <c r="N78">
        <v>359</v>
      </c>
    </row>
    <row r="79" spans="1:14" x14ac:dyDescent="0.35">
      <c r="D79">
        <v>7.7723100000000003E-2</v>
      </c>
      <c r="E79">
        <v>425</v>
      </c>
      <c r="J79">
        <v>0.135298</v>
      </c>
      <c r="K79">
        <v>325</v>
      </c>
      <c r="M79">
        <v>0.15654799999999999</v>
      </c>
      <c r="N79">
        <v>360</v>
      </c>
    </row>
    <row r="80" spans="1:14" x14ac:dyDescent="0.35">
      <c r="D80">
        <v>7.6064099999999996E-2</v>
      </c>
      <c r="E80">
        <v>426</v>
      </c>
      <c r="J80">
        <v>0.136292</v>
      </c>
      <c r="K80">
        <v>326</v>
      </c>
      <c r="M80">
        <v>0.15715299999999999</v>
      </c>
      <c r="N80">
        <v>361</v>
      </c>
    </row>
    <row r="81" spans="4:14" x14ac:dyDescent="0.35">
      <c r="D81">
        <v>7.4387099999999998E-2</v>
      </c>
      <c r="E81">
        <v>427</v>
      </c>
      <c r="J81">
        <v>0.13727400000000001</v>
      </c>
      <c r="K81">
        <v>327</v>
      </c>
      <c r="M81">
        <v>0.15776799999999999</v>
      </c>
      <c r="N81">
        <v>362</v>
      </c>
    </row>
    <row r="82" spans="4:14" x14ac:dyDescent="0.35">
      <c r="D82">
        <v>7.2692099999999996E-2</v>
      </c>
      <c r="E82">
        <v>428</v>
      </c>
      <c r="J82">
        <v>0.13824400000000001</v>
      </c>
      <c r="K82">
        <v>328</v>
      </c>
      <c r="M82">
        <v>0.15839300000000001</v>
      </c>
      <c r="N82">
        <v>363</v>
      </c>
    </row>
    <row r="83" spans="4:14" x14ac:dyDescent="0.35">
      <c r="D83">
        <v>7.0979100000000003E-2</v>
      </c>
      <c r="E83">
        <v>429</v>
      </c>
      <c r="J83">
        <v>0.13920199999999999</v>
      </c>
      <c r="K83">
        <v>329</v>
      </c>
      <c r="M83">
        <v>0.159028</v>
      </c>
      <c r="N83">
        <v>364</v>
      </c>
    </row>
    <row r="84" spans="4:14" x14ac:dyDescent="0.35">
      <c r="D84">
        <v>6.9248100000000007E-2</v>
      </c>
      <c r="E84">
        <v>430</v>
      </c>
      <c r="J84">
        <v>0.14014799999999999</v>
      </c>
      <c r="K84">
        <v>330</v>
      </c>
      <c r="M84">
        <v>0.15967300000000001</v>
      </c>
      <c r="N84">
        <v>365</v>
      </c>
    </row>
    <row r="85" spans="4:14" x14ac:dyDescent="0.35">
      <c r="D85">
        <v>6.7499199999999995E-2</v>
      </c>
      <c r="E85">
        <v>431</v>
      </c>
      <c r="J85">
        <v>0.14108200000000001</v>
      </c>
      <c r="K85">
        <v>331</v>
      </c>
      <c r="M85">
        <v>0.160328</v>
      </c>
      <c r="N85">
        <v>366</v>
      </c>
    </row>
    <row r="86" spans="4:14" x14ac:dyDescent="0.35">
      <c r="D86">
        <v>6.5732200000000005E-2</v>
      </c>
      <c r="E86">
        <v>432</v>
      </c>
      <c r="J86">
        <v>0.14200399999999999</v>
      </c>
      <c r="K86">
        <v>332</v>
      </c>
      <c r="M86">
        <v>0.160993</v>
      </c>
      <c r="N86">
        <v>367</v>
      </c>
    </row>
    <row r="87" spans="4:14" x14ac:dyDescent="0.35">
      <c r="D87">
        <v>6.3947199999999996E-2</v>
      </c>
      <c r="E87">
        <v>433</v>
      </c>
      <c r="J87">
        <v>0.14291400000000001</v>
      </c>
      <c r="K87">
        <v>333</v>
      </c>
      <c r="M87">
        <v>0.16166800000000001</v>
      </c>
      <c r="N87">
        <v>368</v>
      </c>
    </row>
    <row r="88" spans="4:14" x14ac:dyDescent="0.35">
      <c r="D88">
        <v>6.2144199999999997E-2</v>
      </c>
      <c r="E88">
        <v>434</v>
      </c>
      <c r="J88">
        <v>0.143812</v>
      </c>
      <c r="K88">
        <v>334</v>
      </c>
    </row>
    <row r="89" spans="4:14" x14ac:dyDescent="0.35">
      <c r="D89">
        <v>6.03232E-2</v>
      </c>
      <c r="E89">
        <v>435</v>
      </c>
      <c r="J89">
        <v>0.14469799999999999</v>
      </c>
      <c r="K89">
        <v>335</v>
      </c>
    </row>
    <row r="90" spans="4:14" x14ac:dyDescent="0.35">
      <c r="D90">
        <v>5.84842E-2</v>
      </c>
      <c r="E90">
        <v>436</v>
      </c>
      <c r="J90">
        <v>0.14557200000000001</v>
      </c>
      <c r="K90">
        <v>336</v>
      </c>
    </row>
    <row r="91" spans="4:14" x14ac:dyDescent="0.35">
      <c r="D91">
        <v>5.6627200000000003E-2</v>
      </c>
      <c r="E91">
        <v>437</v>
      </c>
      <c r="J91">
        <v>0.14643400000000001</v>
      </c>
      <c r="K91">
        <v>337</v>
      </c>
    </row>
    <row r="92" spans="4:14" x14ac:dyDescent="0.35">
      <c r="D92">
        <v>5.4752200000000001E-2</v>
      </c>
      <c r="E92">
        <v>438</v>
      </c>
      <c r="J92">
        <v>0.147284</v>
      </c>
      <c r="K92">
        <v>338</v>
      </c>
    </row>
    <row r="93" spans="4:14" x14ac:dyDescent="0.35">
      <c r="D93">
        <v>5.2859200000000002E-2</v>
      </c>
      <c r="E93">
        <v>439</v>
      </c>
      <c r="J93">
        <v>0.148122</v>
      </c>
      <c r="K93">
        <v>339</v>
      </c>
    </row>
    <row r="94" spans="4:14" x14ac:dyDescent="0.35">
      <c r="D94">
        <v>5.0948199999999999E-2</v>
      </c>
      <c r="E94">
        <v>440</v>
      </c>
      <c r="J94">
        <v>0.148948</v>
      </c>
      <c r="K94">
        <v>340</v>
      </c>
    </row>
    <row r="95" spans="4:14" x14ac:dyDescent="0.35">
      <c r="D95">
        <v>4.9019199999999999E-2</v>
      </c>
      <c r="E95">
        <v>441</v>
      </c>
      <c r="J95">
        <v>0.14976200000000001</v>
      </c>
      <c r="K95">
        <v>341</v>
      </c>
    </row>
    <row r="96" spans="4:14" x14ac:dyDescent="0.35">
      <c r="D96">
        <v>4.7072200000000002E-2</v>
      </c>
      <c r="E96">
        <v>442</v>
      </c>
      <c r="J96">
        <v>0.150564</v>
      </c>
      <c r="K96">
        <v>342</v>
      </c>
    </row>
    <row r="97" spans="4:11" x14ac:dyDescent="0.35">
      <c r="D97">
        <v>4.5107300000000003E-2</v>
      </c>
      <c r="E97">
        <v>443</v>
      </c>
      <c r="J97">
        <v>0.15135399999999999</v>
      </c>
      <c r="K97">
        <v>343</v>
      </c>
    </row>
    <row r="98" spans="4:11" x14ac:dyDescent="0.35">
      <c r="D98">
        <v>4.3124299999999997E-2</v>
      </c>
      <c r="E98">
        <v>444</v>
      </c>
      <c r="J98">
        <v>0.15213199999999999</v>
      </c>
      <c r="K98">
        <v>344</v>
      </c>
    </row>
    <row r="99" spans="4:11" x14ac:dyDescent="0.35">
      <c r="D99">
        <v>4.1123300000000002E-2</v>
      </c>
      <c r="E99">
        <v>445</v>
      </c>
      <c r="J99">
        <v>0.15289800000000001</v>
      </c>
      <c r="K99">
        <v>345</v>
      </c>
    </row>
    <row r="100" spans="4:11" x14ac:dyDescent="0.35">
      <c r="D100">
        <v>3.9104300000000002E-2</v>
      </c>
      <c r="E100">
        <v>446</v>
      </c>
      <c r="J100">
        <v>0.15365200000000001</v>
      </c>
      <c r="K100">
        <v>346</v>
      </c>
    </row>
    <row r="101" spans="4:11" x14ac:dyDescent="0.35">
      <c r="D101">
        <v>3.7067299999999997E-2</v>
      </c>
      <c r="E101">
        <v>447</v>
      </c>
      <c r="J101">
        <v>0.154394</v>
      </c>
      <c r="K101">
        <v>347</v>
      </c>
    </row>
    <row r="102" spans="4:11" x14ac:dyDescent="0.35">
      <c r="D102">
        <v>3.5012300000000003E-2</v>
      </c>
      <c r="E102">
        <v>448</v>
      </c>
      <c r="J102">
        <v>0.15512400000000001</v>
      </c>
      <c r="K102">
        <v>348</v>
      </c>
    </row>
    <row r="103" spans="4:11" x14ac:dyDescent="0.35">
      <c r="D103">
        <v>3.2939299999999998E-2</v>
      </c>
      <c r="E103">
        <v>449</v>
      </c>
      <c r="J103">
        <v>0.15584200000000001</v>
      </c>
      <c r="K103">
        <v>349</v>
      </c>
    </row>
    <row r="104" spans="4:11" x14ac:dyDescent="0.35">
      <c r="D104">
        <v>3.0848299999999999E-2</v>
      </c>
      <c r="E104">
        <v>450</v>
      </c>
      <c r="J104">
        <v>0.15654799999999999</v>
      </c>
      <c r="K104">
        <v>350</v>
      </c>
    </row>
    <row r="105" spans="4:11" x14ac:dyDescent="0.35">
      <c r="D105">
        <v>2.8739299999999999E-2</v>
      </c>
      <c r="E105">
        <v>451</v>
      </c>
      <c r="J105">
        <v>0.15724199999999999</v>
      </c>
      <c r="K105">
        <v>351</v>
      </c>
    </row>
    <row r="106" spans="4:11" x14ac:dyDescent="0.35">
      <c r="D106">
        <v>2.6612299999999998E-2</v>
      </c>
      <c r="E106">
        <v>452</v>
      </c>
      <c r="J106">
        <v>0.15792400000000001</v>
      </c>
      <c r="K106">
        <v>352</v>
      </c>
    </row>
    <row r="107" spans="4:11" x14ac:dyDescent="0.35">
      <c r="D107">
        <v>2.4467300000000001E-2</v>
      </c>
      <c r="E107">
        <v>453</v>
      </c>
      <c r="J107">
        <v>0.15859400000000001</v>
      </c>
      <c r="K107">
        <v>353</v>
      </c>
    </row>
    <row r="108" spans="4:11" x14ac:dyDescent="0.35">
      <c r="D108">
        <v>2.2304299999999999E-2</v>
      </c>
      <c r="E108">
        <v>454</v>
      </c>
      <c r="J108">
        <v>0.159252</v>
      </c>
      <c r="K108">
        <v>354</v>
      </c>
    </row>
    <row r="109" spans="4:11" x14ac:dyDescent="0.35">
      <c r="D109">
        <v>2.01234E-2</v>
      </c>
      <c r="E109">
        <v>455</v>
      </c>
      <c r="J109">
        <v>0.15989800000000001</v>
      </c>
      <c r="K109">
        <v>355</v>
      </c>
    </row>
    <row r="110" spans="4:11" x14ac:dyDescent="0.35">
      <c r="D110">
        <v>1.79244E-2</v>
      </c>
      <c r="E110">
        <v>456</v>
      </c>
      <c r="J110">
        <v>0.16053200000000001</v>
      </c>
      <c r="K110">
        <v>356</v>
      </c>
    </row>
    <row r="111" spans="4:11" x14ac:dyDescent="0.35">
      <c r="D111">
        <v>1.57074E-2</v>
      </c>
      <c r="E111">
        <v>457</v>
      </c>
      <c r="J111">
        <v>0.16115399999999999</v>
      </c>
      <c r="K111">
        <v>357</v>
      </c>
    </row>
    <row r="112" spans="4:11" x14ac:dyDescent="0.35">
      <c r="D112">
        <v>1.3472400000000001E-2</v>
      </c>
      <c r="E112">
        <v>458</v>
      </c>
      <c r="J112">
        <v>0.16176399999999999</v>
      </c>
      <c r="K112">
        <v>358</v>
      </c>
    </row>
    <row r="113" spans="4:11" x14ac:dyDescent="0.35">
      <c r="D113">
        <v>1.1219399999999999E-2</v>
      </c>
      <c r="E113">
        <v>459</v>
      </c>
      <c r="J113">
        <v>0.16236200000000001</v>
      </c>
      <c r="K113">
        <v>359</v>
      </c>
    </row>
    <row r="114" spans="4:11" x14ac:dyDescent="0.35">
      <c r="D114">
        <v>8.9483900000000005E-3</v>
      </c>
      <c r="E114">
        <v>460</v>
      </c>
      <c r="J114">
        <v>0.16294800000000001</v>
      </c>
      <c r="K114">
        <v>360</v>
      </c>
    </row>
    <row r="115" spans="4:11" x14ac:dyDescent="0.35">
      <c r="D115">
        <v>6.6593900000000003E-3</v>
      </c>
      <c r="E115">
        <v>461</v>
      </c>
      <c r="J115">
        <v>0.163522</v>
      </c>
      <c r="K115">
        <v>361</v>
      </c>
    </row>
    <row r="116" spans="4:11" x14ac:dyDescent="0.35">
      <c r="D116">
        <v>4.3523700000000004E-3</v>
      </c>
      <c r="E116">
        <v>462</v>
      </c>
      <c r="J116">
        <v>0.16408400000000001</v>
      </c>
      <c r="K116">
        <v>362</v>
      </c>
    </row>
    <row r="117" spans="4:11" x14ac:dyDescent="0.35">
      <c r="D117">
        <v>2.0271099999999999E-3</v>
      </c>
      <c r="E117">
        <v>463</v>
      </c>
      <c r="J117">
        <v>0.164634</v>
      </c>
      <c r="K117">
        <v>363</v>
      </c>
    </row>
    <row r="118" spans="4:11" x14ac:dyDescent="0.35">
      <c r="J118">
        <v>0.16517200000000001</v>
      </c>
      <c r="K118">
        <v>364</v>
      </c>
    </row>
    <row r="119" spans="4:11" x14ac:dyDescent="0.35">
      <c r="J119">
        <v>0.16569800000000001</v>
      </c>
      <c r="K119">
        <v>365</v>
      </c>
    </row>
    <row r="120" spans="4:11" x14ac:dyDescent="0.35">
      <c r="J120">
        <v>0.166212</v>
      </c>
      <c r="K120">
        <v>366</v>
      </c>
    </row>
    <row r="121" spans="4:11" x14ac:dyDescent="0.35">
      <c r="J121">
        <v>0.166714</v>
      </c>
      <c r="K121">
        <v>367</v>
      </c>
    </row>
    <row r="122" spans="4:11" x14ac:dyDescent="0.35">
      <c r="J122">
        <v>0.16720399999999999</v>
      </c>
      <c r="K122">
        <v>368</v>
      </c>
    </row>
    <row r="123" spans="4:11" x14ac:dyDescent="0.35">
      <c r="J123">
        <v>0.167682</v>
      </c>
      <c r="K123">
        <v>369</v>
      </c>
    </row>
    <row r="124" spans="4:11" x14ac:dyDescent="0.35">
      <c r="J124">
        <v>0.16814799999999999</v>
      </c>
      <c r="K124">
        <v>370</v>
      </c>
    </row>
    <row r="125" spans="4:11" x14ac:dyDescent="0.35">
      <c r="J125">
        <v>0.168602</v>
      </c>
      <c r="K125">
        <v>371</v>
      </c>
    </row>
    <row r="126" spans="4:11" x14ac:dyDescent="0.35">
      <c r="J126">
        <v>0.169044</v>
      </c>
      <c r="K126">
        <v>372</v>
      </c>
    </row>
    <row r="127" spans="4:11" x14ac:dyDescent="0.35">
      <c r="J127">
        <v>0.16947400000000001</v>
      </c>
      <c r="K127">
        <v>373</v>
      </c>
    </row>
    <row r="128" spans="4:11" x14ac:dyDescent="0.35">
      <c r="J128">
        <v>0.16989099999999999</v>
      </c>
      <c r="K128">
        <v>374</v>
      </c>
    </row>
    <row r="129" spans="10:11" x14ac:dyDescent="0.35">
      <c r="J129">
        <v>0.170297</v>
      </c>
      <c r="K129">
        <v>375</v>
      </c>
    </row>
    <row r="130" spans="10:11" x14ac:dyDescent="0.35">
      <c r="J130">
        <v>0.17069100000000001</v>
      </c>
      <c r="K130">
        <v>376</v>
      </c>
    </row>
    <row r="131" spans="10:11" x14ac:dyDescent="0.35">
      <c r="J131">
        <v>0.171073</v>
      </c>
      <c r="K131">
        <v>377</v>
      </c>
    </row>
    <row r="132" spans="10:11" x14ac:dyDescent="0.35">
      <c r="J132">
        <v>0.17144300000000001</v>
      </c>
      <c r="K132">
        <v>378</v>
      </c>
    </row>
    <row r="133" spans="10:11" x14ac:dyDescent="0.35">
      <c r="J133">
        <v>0.17180100000000001</v>
      </c>
      <c r="K133">
        <v>379</v>
      </c>
    </row>
    <row r="134" spans="10:11" x14ac:dyDescent="0.35">
      <c r="J134">
        <v>0.17214699999999999</v>
      </c>
      <c r="K134">
        <v>380</v>
      </c>
    </row>
    <row r="135" spans="10:11" x14ac:dyDescent="0.35">
      <c r="J135">
        <v>0.172481</v>
      </c>
      <c r="K135">
        <v>381</v>
      </c>
    </row>
    <row r="136" spans="10:11" x14ac:dyDescent="0.35">
      <c r="J136">
        <v>0.17280300000000001</v>
      </c>
      <c r="K136">
        <v>382</v>
      </c>
    </row>
    <row r="137" spans="10:11" x14ac:dyDescent="0.35">
      <c r="J137">
        <v>0.17311299999999999</v>
      </c>
      <c r="K137">
        <v>383</v>
      </c>
    </row>
    <row r="138" spans="10:11" x14ac:dyDescent="0.35">
      <c r="J138">
        <v>0.17341100000000001</v>
      </c>
      <c r="K138">
        <v>384</v>
      </c>
    </row>
    <row r="139" spans="10:11" x14ac:dyDescent="0.35">
      <c r="J139">
        <v>0.17369699999999999</v>
      </c>
      <c r="K139">
        <v>385</v>
      </c>
    </row>
    <row r="140" spans="10:11" x14ac:dyDescent="0.35">
      <c r="J140">
        <v>0.17397099999999999</v>
      </c>
      <c r="K140">
        <v>386</v>
      </c>
    </row>
    <row r="141" spans="10:11" x14ac:dyDescent="0.35">
      <c r="J141">
        <v>0.174233</v>
      </c>
      <c r="K141">
        <v>387</v>
      </c>
    </row>
    <row r="142" spans="10:11" x14ac:dyDescent="0.35">
      <c r="J142">
        <v>0.174483</v>
      </c>
      <c r="K142">
        <v>388</v>
      </c>
    </row>
    <row r="143" spans="10:11" x14ac:dyDescent="0.35">
      <c r="J143">
        <v>0.17472099999999999</v>
      </c>
      <c r="K143">
        <v>389</v>
      </c>
    </row>
    <row r="144" spans="10:11" x14ac:dyDescent="0.35">
      <c r="J144">
        <v>0.17494699999999999</v>
      </c>
      <c r="K144">
        <v>390</v>
      </c>
    </row>
    <row r="145" spans="10:11" x14ac:dyDescent="0.35">
      <c r="J145">
        <v>0.17516100000000001</v>
      </c>
      <c r="K145">
        <v>391</v>
      </c>
    </row>
    <row r="146" spans="10:11" x14ac:dyDescent="0.35">
      <c r="J146">
        <v>0.17536299999999999</v>
      </c>
      <c r="K146">
        <v>392</v>
      </c>
    </row>
    <row r="147" spans="10:11" x14ac:dyDescent="0.35">
      <c r="J147">
        <v>0.17555299999999999</v>
      </c>
      <c r="K147">
        <v>393</v>
      </c>
    </row>
    <row r="148" spans="10:11" x14ac:dyDescent="0.35">
      <c r="J148">
        <v>0.175731</v>
      </c>
      <c r="K148">
        <v>394</v>
      </c>
    </row>
    <row r="149" spans="10:11" x14ac:dyDescent="0.35">
      <c r="J149">
        <v>0.175897</v>
      </c>
      <c r="K149">
        <v>395</v>
      </c>
    </row>
    <row r="150" spans="10:11" x14ac:dyDescent="0.35">
      <c r="J150">
        <v>0.17605100000000001</v>
      </c>
      <c r="K150">
        <v>396</v>
      </c>
    </row>
    <row r="151" spans="10:11" x14ac:dyDescent="0.35">
      <c r="J151">
        <v>0.17619299999999999</v>
      </c>
      <c r="K151">
        <v>397</v>
      </c>
    </row>
    <row r="152" spans="10:11" x14ac:dyDescent="0.35">
      <c r="J152">
        <v>0.17632300000000001</v>
      </c>
      <c r="K152">
        <v>398</v>
      </c>
    </row>
    <row r="153" spans="10:11" x14ac:dyDescent="0.35">
      <c r="J153">
        <v>0.17644099999999999</v>
      </c>
      <c r="K153">
        <v>399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E2A7A-4B7B-4A50-AF35-9F50D05A118E}">
  <dimension ref="A1:F354"/>
  <sheetViews>
    <sheetView tabSelected="1" topLeftCell="C1" workbookViewId="0">
      <selection activeCell="Q9" sqref="Q9"/>
    </sheetView>
  </sheetViews>
  <sheetFormatPr defaultRowHeight="14.5" x14ac:dyDescent="0.35"/>
  <cols>
    <col min="1" max="1" width="13" customWidth="1"/>
    <col min="2" max="2" width="15" customWidth="1"/>
    <col min="5" max="5" width="12.54296875" customWidth="1"/>
  </cols>
  <sheetData>
    <row r="1" spans="1:6" x14ac:dyDescent="0.35">
      <c r="A1" t="s">
        <v>40</v>
      </c>
      <c r="D1" t="s">
        <v>47</v>
      </c>
    </row>
    <row r="2" spans="1:6" ht="15" thickBot="1" x14ac:dyDescent="0.4">
      <c r="A2" t="s">
        <v>39</v>
      </c>
      <c r="B2" t="s">
        <v>1</v>
      </c>
      <c r="D2" t="s">
        <v>39</v>
      </c>
      <c r="E2" t="s">
        <v>1</v>
      </c>
    </row>
    <row r="3" spans="1:6" x14ac:dyDescent="0.35">
      <c r="A3">
        <v>3.940093261019946E-2</v>
      </c>
      <c r="B3">
        <v>272.19626168224198</v>
      </c>
      <c r="D3" s="17">
        <v>0.15084800000000001</v>
      </c>
      <c r="E3" s="18">
        <v>350</v>
      </c>
      <c r="F3" t="s">
        <v>42</v>
      </c>
    </row>
    <row r="4" spans="1:6" x14ac:dyDescent="0.35">
      <c r="A4">
        <v>5.8075911624839695E-2</v>
      </c>
      <c r="B4">
        <v>270.09345794392499</v>
      </c>
      <c r="D4" s="19">
        <v>0.15053900000000001</v>
      </c>
      <c r="E4" s="20">
        <v>351</v>
      </c>
    </row>
    <row r="5" spans="1:6" x14ac:dyDescent="0.35">
      <c r="A5">
        <v>6.4606194837027023E-2</v>
      </c>
      <c r="B5">
        <v>270.09345794392499</v>
      </c>
      <c r="D5" s="19">
        <v>0.15021200000000001</v>
      </c>
      <c r="E5" s="20">
        <v>352</v>
      </c>
    </row>
    <row r="6" spans="1:6" x14ac:dyDescent="0.35">
      <c r="A6">
        <v>7.2425751990408904E-2</v>
      </c>
      <c r="B6">
        <v>273.59813084112102</v>
      </c>
      <c r="D6" s="19">
        <v>0.149867</v>
      </c>
      <c r="E6" s="20">
        <v>353</v>
      </c>
    </row>
    <row r="7" spans="1:6" x14ac:dyDescent="0.35">
      <c r="A7">
        <v>7.9673742064779007E-2</v>
      </c>
      <c r="B7">
        <v>279.20560747663501</v>
      </c>
      <c r="D7" s="19">
        <v>0.149504</v>
      </c>
      <c r="E7" s="20">
        <v>354</v>
      </c>
    </row>
    <row r="8" spans="1:6" x14ac:dyDescent="0.35">
      <c r="A8">
        <v>8.4150645386805334E-2</v>
      </c>
      <c r="B8">
        <v>284.11214953271002</v>
      </c>
      <c r="D8" s="19">
        <v>0.14912300000000001</v>
      </c>
      <c r="E8" s="20">
        <v>355</v>
      </c>
    </row>
    <row r="9" spans="1:6" x14ac:dyDescent="0.35">
      <c r="A9">
        <v>8.9901610308777843E-2</v>
      </c>
      <c r="B9">
        <v>289.01869158878498</v>
      </c>
      <c r="D9" s="19">
        <v>0.148724</v>
      </c>
      <c r="E9" s="20">
        <v>356</v>
      </c>
    </row>
    <row r="10" spans="1:6" x14ac:dyDescent="0.35">
      <c r="A10">
        <v>9.1223386184597008E-2</v>
      </c>
      <c r="B10">
        <v>291.822429906541</v>
      </c>
      <c r="D10" s="19">
        <v>0.14830699999999999</v>
      </c>
      <c r="E10" s="20">
        <v>357</v>
      </c>
    </row>
    <row r="11" spans="1:6" x14ac:dyDescent="0.35">
      <c r="A11">
        <v>9.6442023145290726E-2</v>
      </c>
      <c r="B11">
        <v>292.52336448598101</v>
      </c>
      <c r="D11" s="19">
        <v>0.147872</v>
      </c>
      <c r="E11" s="20">
        <v>358</v>
      </c>
    </row>
    <row r="12" spans="1:6" x14ac:dyDescent="0.35">
      <c r="A12">
        <v>9.9477533598176196E-2</v>
      </c>
      <c r="B12">
        <v>299.53271028037301</v>
      </c>
      <c r="D12" s="19">
        <v>0.14741899999999999</v>
      </c>
      <c r="E12" s="20">
        <v>359</v>
      </c>
    </row>
    <row r="13" spans="1:6" x14ac:dyDescent="0.35">
      <c r="A13">
        <v>9.6884126112510627E-2</v>
      </c>
      <c r="B13">
        <v>296.02803738317698</v>
      </c>
      <c r="D13" s="19">
        <v>0.146948</v>
      </c>
      <c r="E13" s="20">
        <v>360</v>
      </c>
    </row>
    <row r="14" spans="1:6" x14ac:dyDescent="0.35">
      <c r="A14">
        <v>9.471388056444241E-2</v>
      </c>
      <c r="B14">
        <v>293.92523364485902</v>
      </c>
      <c r="D14" s="19">
        <v>0.14645900000000001</v>
      </c>
      <c r="E14" s="20">
        <v>361</v>
      </c>
    </row>
    <row r="15" spans="1:6" x14ac:dyDescent="0.35">
      <c r="A15">
        <v>9.254540266239869E-2</v>
      </c>
      <c r="B15">
        <v>296.02803738317698</v>
      </c>
      <c r="D15" s="19">
        <v>0.145952</v>
      </c>
      <c r="E15" s="20">
        <v>362</v>
      </c>
    </row>
    <row r="16" spans="1:6" x14ac:dyDescent="0.35">
      <c r="A16">
        <v>0.10289507447968271</v>
      </c>
      <c r="B16">
        <v>298.130841121495</v>
      </c>
      <c r="D16" s="19">
        <v>0.145427</v>
      </c>
      <c r="E16" s="20">
        <v>363</v>
      </c>
    </row>
    <row r="17" spans="1:5" x14ac:dyDescent="0.35">
      <c r="A17">
        <v>0.10672719379747495</v>
      </c>
      <c r="B17">
        <v>303.03738317757001</v>
      </c>
      <c r="D17" s="19">
        <v>0.14488400000000001</v>
      </c>
      <c r="E17" s="20">
        <v>364</v>
      </c>
    </row>
    <row r="18" spans="1:5" x14ac:dyDescent="0.35">
      <c r="A18">
        <v>0.10290901110390512</v>
      </c>
      <c r="B18">
        <v>303.03738317757001</v>
      </c>
      <c r="D18" s="19">
        <v>0.14432300000000001</v>
      </c>
      <c r="E18" s="20">
        <v>365</v>
      </c>
    </row>
    <row r="19" spans="1:5" x14ac:dyDescent="0.35">
      <c r="A19">
        <v>0.11220286676966544</v>
      </c>
      <c r="B19">
        <v>309.34579439252298</v>
      </c>
      <c r="D19" s="19">
        <v>0.14374400000000001</v>
      </c>
      <c r="E19" s="20">
        <v>366</v>
      </c>
    </row>
    <row r="20" spans="1:5" x14ac:dyDescent="0.35">
      <c r="A20">
        <v>0.10968430012204518</v>
      </c>
      <c r="B20">
        <v>306.54205607476598</v>
      </c>
      <c r="D20" s="19">
        <v>0.143147</v>
      </c>
      <c r="E20" s="20">
        <v>367</v>
      </c>
    </row>
    <row r="21" spans="1:5" x14ac:dyDescent="0.35">
      <c r="A21">
        <v>0.11966420440438919</v>
      </c>
      <c r="B21">
        <v>314.25233644859799</v>
      </c>
      <c r="D21" s="19">
        <v>0.14253199999999999</v>
      </c>
      <c r="E21" s="20">
        <v>368</v>
      </c>
    </row>
    <row r="22" spans="1:5" x14ac:dyDescent="0.35">
      <c r="A22">
        <v>0.11719556472063039</v>
      </c>
      <c r="B22">
        <v>314.25233644859799</v>
      </c>
      <c r="D22" s="19">
        <v>0.141899</v>
      </c>
      <c r="E22" s="20">
        <v>369</v>
      </c>
    </row>
    <row r="23" spans="1:5" x14ac:dyDescent="0.35">
      <c r="A23">
        <v>0.12497342208992307</v>
      </c>
      <c r="B23">
        <v>317.05607476635498</v>
      </c>
      <c r="D23" s="19">
        <v>0.14124800000000001</v>
      </c>
      <c r="E23" s="20">
        <v>370</v>
      </c>
    </row>
    <row r="24" spans="1:5" x14ac:dyDescent="0.35">
      <c r="A24">
        <v>0.13022459953393611</v>
      </c>
      <c r="B24">
        <v>321.96261682242903</v>
      </c>
      <c r="D24" s="19">
        <v>0.14057900000000001</v>
      </c>
      <c r="E24" s="20">
        <v>371</v>
      </c>
    </row>
    <row r="25" spans="1:5" x14ac:dyDescent="0.35">
      <c r="A25">
        <v>0.1346227723613071</v>
      </c>
      <c r="B25">
        <v>327.57009345794302</v>
      </c>
      <c r="D25" s="19">
        <v>0.13989199999999999</v>
      </c>
      <c r="E25" s="20">
        <v>372</v>
      </c>
    </row>
    <row r="26" spans="1:5" x14ac:dyDescent="0.35">
      <c r="A26">
        <v>0.13897668870504512</v>
      </c>
      <c r="B26">
        <v>333.17757009345701</v>
      </c>
      <c r="D26" s="19">
        <v>0.13918700000000001</v>
      </c>
      <c r="E26" s="20">
        <v>373</v>
      </c>
    </row>
    <row r="27" spans="1:5" x14ac:dyDescent="0.35">
      <c r="A27">
        <v>0.1452254450266946</v>
      </c>
      <c r="B27">
        <v>338.785046728971</v>
      </c>
      <c r="D27" s="19">
        <v>0.138464</v>
      </c>
      <c r="E27" s="20">
        <v>374</v>
      </c>
    </row>
    <row r="28" spans="1:5" x14ac:dyDescent="0.35">
      <c r="A28">
        <v>0.1517652399550746</v>
      </c>
      <c r="B28">
        <v>344.39252336448499</v>
      </c>
      <c r="D28" s="19">
        <v>0.13772300000000001</v>
      </c>
      <c r="E28" s="20">
        <v>375</v>
      </c>
    </row>
    <row r="29" spans="1:5" x14ac:dyDescent="0.35">
      <c r="A29">
        <v>0.14717491728440613</v>
      </c>
      <c r="B29">
        <v>346.495327102803</v>
      </c>
      <c r="D29" s="19">
        <v>0.136964</v>
      </c>
      <c r="E29" s="20">
        <v>376</v>
      </c>
    </row>
    <row r="30" spans="1:5" x14ac:dyDescent="0.35">
      <c r="A30">
        <v>0.14525617175323022</v>
      </c>
      <c r="B30">
        <v>350.70093457943898</v>
      </c>
      <c r="D30" s="19">
        <v>0.136187</v>
      </c>
      <c r="E30" s="20">
        <v>377</v>
      </c>
    </row>
    <row r="31" spans="1:5" x14ac:dyDescent="0.35">
      <c r="A31">
        <v>0.14294006894173114</v>
      </c>
      <c r="B31">
        <v>354.90654205607399</v>
      </c>
      <c r="D31" s="19">
        <v>0.13539200000000001</v>
      </c>
      <c r="E31" s="20">
        <v>378</v>
      </c>
    </row>
    <row r="32" spans="1:5" x14ac:dyDescent="0.35">
      <c r="A32">
        <v>0.13983050546898024</v>
      </c>
      <c r="B32">
        <v>359.813084112149</v>
      </c>
      <c r="D32" s="19">
        <v>0.134579</v>
      </c>
      <c r="E32" s="20">
        <v>379</v>
      </c>
    </row>
    <row r="33" spans="1:5" x14ac:dyDescent="0.35">
      <c r="A33">
        <v>0.13511344325649974</v>
      </c>
      <c r="B33">
        <v>363.31775700934497</v>
      </c>
      <c r="D33" s="19">
        <v>0.13374800000000001</v>
      </c>
      <c r="E33" s="20">
        <v>380</v>
      </c>
    </row>
    <row r="34" spans="1:5" x14ac:dyDescent="0.35">
      <c r="A34">
        <v>0.13313811864284408</v>
      </c>
      <c r="B34">
        <v>366.822429906541</v>
      </c>
      <c r="D34" s="19">
        <v>0.13289899999999999</v>
      </c>
      <c r="E34" s="20">
        <v>381</v>
      </c>
    </row>
    <row r="35" spans="1:5" x14ac:dyDescent="0.35">
      <c r="A35">
        <v>0.13195790735523699</v>
      </c>
      <c r="B35">
        <v>372.42990654205602</v>
      </c>
      <c r="D35" s="19">
        <v>0.13203200000000001</v>
      </c>
      <c r="E35" s="20">
        <v>382</v>
      </c>
    </row>
    <row r="36" spans="1:5" x14ac:dyDescent="0.35">
      <c r="A36">
        <v>0.11409605166393115</v>
      </c>
      <c r="B36">
        <v>391.35514018691498</v>
      </c>
      <c r="D36" s="19">
        <v>0.13114700000000001</v>
      </c>
      <c r="E36" s="20">
        <v>383</v>
      </c>
    </row>
    <row r="37" spans="1:5" x14ac:dyDescent="0.35">
      <c r="A37">
        <v>0.10573316483687741</v>
      </c>
      <c r="B37">
        <v>400.46728971962602</v>
      </c>
      <c r="D37" s="19">
        <v>0.130244</v>
      </c>
      <c r="E37" s="20">
        <v>384</v>
      </c>
    </row>
    <row r="38" spans="1:5" x14ac:dyDescent="0.35">
      <c r="A38">
        <v>0.10020318391545151</v>
      </c>
      <c r="B38">
        <v>403.27102803738302</v>
      </c>
      <c r="D38" s="19">
        <v>0.12932299999999999</v>
      </c>
      <c r="E38" s="20">
        <v>385</v>
      </c>
    </row>
    <row r="39" spans="1:5" x14ac:dyDescent="0.35">
      <c r="A39">
        <v>8.7637920155527863E-2</v>
      </c>
      <c r="B39">
        <v>416.58878504672799</v>
      </c>
      <c r="D39" s="19">
        <v>0.128384</v>
      </c>
      <c r="E39" s="20">
        <v>386</v>
      </c>
    </row>
    <row r="40" spans="1:5" x14ac:dyDescent="0.35">
      <c r="A40">
        <v>6.7856844539121858E-2</v>
      </c>
      <c r="B40">
        <v>426.40186915887801</v>
      </c>
      <c r="D40" s="19">
        <v>0.12742700000000001</v>
      </c>
      <c r="E40" s="20">
        <v>387</v>
      </c>
    </row>
    <row r="41" spans="1:5" x14ac:dyDescent="0.35">
      <c r="A41">
        <v>5.6691101599657748E-2</v>
      </c>
      <c r="B41">
        <v>428.50467289719597</v>
      </c>
      <c r="D41" s="19">
        <v>0.12645200000000001</v>
      </c>
      <c r="E41" s="20">
        <v>388</v>
      </c>
    </row>
    <row r="42" spans="1:5" x14ac:dyDescent="0.35">
      <c r="A42">
        <v>4.3820512652031338E-2</v>
      </c>
      <c r="B42">
        <v>435.51401869158798</v>
      </c>
      <c r="D42" s="19">
        <v>0.12545899999999999</v>
      </c>
      <c r="E42" s="20">
        <v>389</v>
      </c>
    </row>
    <row r="43" spans="1:5" x14ac:dyDescent="0.35">
      <c r="A43">
        <v>3.7500188504979277E-2</v>
      </c>
      <c r="B43">
        <v>439.71962616822401</v>
      </c>
      <c r="D43" s="19">
        <v>0.124448</v>
      </c>
      <c r="E43" s="20">
        <v>390</v>
      </c>
    </row>
    <row r="44" spans="1:5" x14ac:dyDescent="0.35">
      <c r="A44">
        <v>2.8102218641202464E-2</v>
      </c>
      <c r="B44">
        <v>443.22429906541998</v>
      </c>
      <c r="D44" s="19">
        <v>0.123419</v>
      </c>
      <c r="E44" s="20">
        <v>391</v>
      </c>
    </row>
    <row r="45" spans="1:5" x14ac:dyDescent="0.35">
      <c r="A45">
        <v>2.2071139351636924E-2</v>
      </c>
      <c r="B45">
        <v>445.327102803738</v>
      </c>
      <c r="D45" s="19">
        <v>0.12237199999999999</v>
      </c>
      <c r="E45" s="20">
        <v>392</v>
      </c>
    </row>
    <row r="46" spans="1:5" x14ac:dyDescent="0.35">
      <c r="A46">
        <v>2.056411522452042E-2</v>
      </c>
      <c r="B46">
        <v>449.53271028037301</v>
      </c>
      <c r="D46" s="19">
        <v>0.121307</v>
      </c>
      <c r="E46" s="20">
        <v>393</v>
      </c>
    </row>
    <row r="47" spans="1:5" x14ac:dyDescent="0.35">
      <c r="A47">
        <v>1.5478208863131698E-2</v>
      </c>
      <c r="B47">
        <v>455.140186915887</v>
      </c>
      <c r="D47" s="19">
        <v>0.120224</v>
      </c>
      <c r="E47" s="20">
        <v>394</v>
      </c>
    </row>
    <row r="48" spans="1:5" x14ac:dyDescent="0.35">
      <c r="A48">
        <v>1.2401715239417915E-2</v>
      </c>
      <c r="B48">
        <v>458.644859813084</v>
      </c>
      <c r="D48" s="19">
        <v>0.11912300000000001</v>
      </c>
      <c r="E48" s="20">
        <v>395</v>
      </c>
    </row>
    <row r="49" spans="1:5" x14ac:dyDescent="0.35">
      <c r="A49">
        <v>9.8252660039917054E-3</v>
      </c>
      <c r="B49">
        <v>462.14953271028003</v>
      </c>
      <c r="D49" s="19">
        <v>0.118004</v>
      </c>
      <c r="E49" s="20">
        <v>396</v>
      </c>
    </row>
    <row r="50" spans="1:5" x14ac:dyDescent="0.35">
      <c r="A50">
        <v>8.2899653283124413E-3</v>
      </c>
      <c r="B50">
        <v>469.15887850467197</v>
      </c>
      <c r="D50" s="19">
        <v>0.116867</v>
      </c>
      <c r="E50" s="20">
        <v>397</v>
      </c>
    </row>
    <row r="51" spans="1:5" x14ac:dyDescent="0.35">
      <c r="A51">
        <v>6.2200028955656577E-3</v>
      </c>
      <c r="B51">
        <v>474.06542056074699</v>
      </c>
      <c r="D51" s="19">
        <v>0.115712</v>
      </c>
      <c r="E51" s="20">
        <v>398</v>
      </c>
    </row>
    <row r="52" spans="1:5" x14ac:dyDescent="0.35">
      <c r="A52">
        <v>5.1854503313268213E-3</v>
      </c>
      <c r="B52">
        <v>477.57009345794302</v>
      </c>
      <c r="D52" s="19">
        <v>0.114539</v>
      </c>
      <c r="E52" s="20">
        <v>399</v>
      </c>
    </row>
    <row r="53" spans="1:5" x14ac:dyDescent="0.35">
      <c r="A53">
        <v>6.2688646389597938E-3</v>
      </c>
      <c r="B53">
        <v>488.08411214953202</v>
      </c>
      <c r="D53" s="19">
        <v>0.113348</v>
      </c>
      <c r="E53" s="20">
        <v>400</v>
      </c>
    </row>
    <row r="54" spans="1:5" x14ac:dyDescent="0.35">
      <c r="A54">
        <v>3.682376789907313E-3</v>
      </c>
      <c r="B54">
        <v>497.89719626168198</v>
      </c>
      <c r="D54" s="19">
        <v>0.112139</v>
      </c>
      <c r="E54" s="20">
        <v>401</v>
      </c>
    </row>
    <row r="55" spans="1:5" x14ac:dyDescent="0.35">
      <c r="A55">
        <v>0.16936979186525777</v>
      </c>
      <c r="B55">
        <v>373.83177570093397</v>
      </c>
      <c r="D55" s="19">
        <v>0.110912</v>
      </c>
      <c r="E55" s="20">
        <v>402</v>
      </c>
    </row>
    <row r="56" spans="1:5" x14ac:dyDescent="0.35">
      <c r="A56">
        <v>0.16678957932722038</v>
      </c>
      <c r="B56">
        <v>367.52336448598101</v>
      </c>
      <c r="D56" s="19">
        <v>0.109667</v>
      </c>
      <c r="E56" s="20">
        <v>403</v>
      </c>
    </row>
    <row r="57" spans="1:5" x14ac:dyDescent="0.35">
      <c r="A57">
        <v>0.16419674321610564</v>
      </c>
      <c r="B57">
        <v>362.61682242990599</v>
      </c>
      <c r="D57" s="19">
        <v>0.108404</v>
      </c>
      <c r="E57" s="20">
        <v>404</v>
      </c>
    </row>
    <row r="58" spans="1:5" x14ac:dyDescent="0.35">
      <c r="A58">
        <v>0.16270613010506427</v>
      </c>
      <c r="B58">
        <v>359.11214953271002</v>
      </c>
      <c r="D58" s="19">
        <v>0.107123</v>
      </c>
      <c r="E58" s="20">
        <v>405</v>
      </c>
    </row>
    <row r="59" spans="1:5" x14ac:dyDescent="0.35">
      <c r="A59">
        <v>0.16232092825340913</v>
      </c>
      <c r="B59">
        <v>353.50467289719597</v>
      </c>
      <c r="D59" s="19">
        <v>0.105824</v>
      </c>
      <c r="E59" s="20">
        <v>406</v>
      </c>
    </row>
    <row r="60" spans="1:5" x14ac:dyDescent="0.35">
      <c r="A60">
        <v>0.16786675620829028</v>
      </c>
      <c r="B60">
        <v>357.71028037383098</v>
      </c>
      <c r="D60" s="19">
        <v>0.104507</v>
      </c>
      <c r="E60" s="20">
        <v>407</v>
      </c>
    </row>
    <row r="61" spans="1:5" x14ac:dyDescent="0.35">
      <c r="A61">
        <v>0.17261374229897372</v>
      </c>
      <c r="B61">
        <v>361.21495327102798</v>
      </c>
      <c r="D61" s="19">
        <v>0.103172</v>
      </c>
      <c r="E61" s="20">
        <v>408</v>
      </c>
    </row>
    <row r="62" spans="1:5" x14ac:dyDescent="0.35">
      <c r="A62">
        <v>0.17694840158764344</v>
      </c>
      <c r="B62">
        <v>364.71962616822401</v>
      </c>
      <c r="D62" s="19">
        <v>0.10181900000000001</v>
      </c>
      <c r="E62" s="20">
        <v>409</v>
      </c>
    </row>
    <row r="63" spans="1:5" x14ac:dyDescent="0.35">
      <c r="A63">
        <v>0.17874766920552052</v>
      </c>
      <c r="B63">
        <v>368.92523364485902</v>
      </c>
      <c r="D63" s="19">
        <v>0.100448</v>
      </c>
      <c r="E63" s="20">
        <v>410</v>
      </c>
    </row>
    <row r="64" spans="1:5" x14ac:dyDescent="0.35">
      <c r="A64">
        <v>0.1833667199715546</v>
      </c>
      <c r="B64">
        <v>370.327102803738</v>
      </c>
      <c r="D64" s="19">
        <v>9.9058999999999994E-2</v>
      </c>
      <c r="E64" s="20">
        <v>411</v>
      </c>
    </row>
    <row r="65" spans="1:5" x14ac:dyDescent="0.35">
      <c r="A65">
        <v>0.11672681001201546</v>
      </c>
      <c r="B65">
        <v>293.92523364485902</v>
      </c>
      <c r="D65" s="19">
        <v>9.7652000000000003E-2</v>
      </c>
      <c r="E65" s="20">
        <v>412</v>
      </c>
    </row>
    <row r="66" spans="1:5" x14ac:dyDescent="0.35">
      <c r="A66">
        <v>0.11296266811466504</v>
      </c>
      <c r="B66">
        <v>282.71028037383098</v>
      </c>
      <c r="D66" s="19">
        <v>9.6226999999999993E-2</v>
      </c>
      <c r="E66" s="20">
        <v>413</v>
      </c>
    </row>
    <row r="67" spans="1:5" x14ac:dyDescent="0.35">
      <c r="A67">
        <v>0.10747865664497834</v>
      </c>
      <c r="B67">
        <v>270.09345794392499</v>
      </c>
      <c r="D67" s="19">
        <v>9.4783999999999993E-2</v>
      </c>
      <c r="E67" s="20">
        <v>414</v>
      </c>
    </row>
    <row r="68" spans="1:5" x14ac:dyDescent="0.35">
      <c r="A68">
        <v>0.10627491799126541</v>
      </c>
      <c r="B68">
        <v>292.52336448598101</v>
      </c>
      <c r="D68" s="19">
        <v>9.3323000000000003E-2</v>
      </c>
      <c r="E68" s="20">
        <v>415</v>
      </c>
    </row>
    <row r="69" spans="1:5" x14ac:dyDescent="0.35">
      <c r="A69">
        <v>0.11384746094644395</v>
      </c>
      <c r="B69">
        <v>301.63551401869103</v>
      </c>
      <c r="D69" s="19">
        <v>9.1843999999999995E-2</v>
      </c>
      <c r="E69" s="20">
        <v>416</v>
      </c>
    </row>
    <row r="70" spans="1:5" x14ac:dyDescent="0.35">
      <c r="A70">
        <v>0.11386300195349584</v>
      </c>
      <c r="B70">
        <v>307.24299065420502</v>
      </c>
      <c r="D70" s="19">
        <v>9.0346999999999997E-2</v>
      </c>
      <c r="E70" s="20">
        <v>417</v>
      </c>
    </row>
    <row r="71" spans="1:5" x14ac:dyDescent="0.35">
      <c r="A71">
        <v>7.789131638745278E-2</v>
      </c>
      <c r="B71">
        <v>284.11214953271002</v>
      </c>
      <c r="D71" s="19">
        <v>8.8831999999999994E-2</v>
      </c>
      <c r="E71" s="20">
        <v>418</v>
      </c>
    </row>
    <row r="72" spans="1:5" x14ac:dyDescent="0.35">
      <c r="D72" s="19">
        <v>8.7299100000000004E-2</v>
      </c>
      <c r="E72" s="20">
        <v>419</v>
      </c>
    </row>
    <row r="73" spans="1:5" x14ac:dyDescent="0.35">
      <c r="D73" s="19">
        <v>8.5748099999999994E-2</v>
      </c>
      <c r="E73" s="20">
        <v>420</v>
      </c>
    </row>
    <row r="74" spans="1:5" x14ac:dyDescent="0.35">
      <c r="D74" s="19">
        <v>8.4179100000000007E-2</v>
      </c>
      <c r="E74" s="20">
        <v>421</v>
      </c>
    </row>
    <row r="75" spans="1:5" x14ac:dyDescent="0.35">
      <c r="D75" s="19">
        <v>8.2592100000000002E-2</v>
      </c>
      <c r="E75" s="20">
        <v>422</v>
      </c>
    </row>
    <row r="76" spans="1:5" x14ac:dyDescent="0.35">
      <c r="D76" s="19">
        <v>8.0987100000000006E-2</v>
      </c>
      <c r="E76" s="20">
        <v>423</v>
      </c>
    </row>
    <row r="77" spans="1:5" x14ac:dyDescent="0.35">
      <c r="D77" s="19">
        <v>7.9364100000000007E-2</v>
      </c>
      <c r="E77" s="20">
        <v>424</v>
      </c>
    </row>
    <row r="78" spans="1:5" x14ac:dyDescent="0.35">
      <c r="D78" s="19">
        <v>7.7723100000000003E-2</v>
      </c>
      <c r="E78" s="20">
        <v>425</v>
      </c>
    </row>
    <row r="79" spans="1:5" x14ac:dyDescent="0.35">
      <c r="D79" s="19">
        <v>7.6064099999999996E-2</v>
      </c>
      <c r="E79" s="20">
        <v>426</v>
      </c>
    </row>
    <row r="80" spans="1:5" x14ac:dyDescent="0.35">
      <c r="D80" s="19">
        <v>7.4387099999999998E-2</v>
      </c>
      <c r="E80" s="20">
        <v>427</v>
      </c>
    </row>
    <row r="81" spans="4:5" x14ac:dyDescent="0.35">
      <c r="D81" s="19">
        <v>7.2692099999999996E-2</v>
      </c>
      <c r="E81" s="20">
        <v>428</v>
      </c>
    </row>
    <row r="82" spans="4:5" x14ac:dyDescent="0.35">
      <c r="D82" s="19">
        <v>7.0979100000000003E-2</v>
      </c>
      <c r="E82" s="20">
        <v>429</v>
      </c>
    </row>
    <row r="83" spans="4:5" x14ac:dyDescent="0.35">
      <c r="D83" s="19">
        <v>6.9248100000000007E-2</v>
      </c>
      <c r="E83" s="20">
        <v>430</v>
      </c>
    </row>
    <row r="84" spans="4:5" x14ac:dyDescent="0.35">
      <c r="D84" s="19">
        <v>6.7499199999999995E-2</v>
      </c>
      <c r="E84" s="20">
        <v>431</v>
      </c>
    </row>
    <row r="85" spans="4:5" x14ac:dyDescent="0.35">
      <c r="D85" s="19">
        <v>6.5732200000000005E-2</v>
      </c>
      <c r="E85" s="20">
        <v>432</v>
      </c>
    </row>
    <row r="86" spans="4:5" x14ac:dyDescent="0.35">
      <c r="D86" s="19">
        <v>6.3947199999999996E-2</v>
      </c>
      <c r="E86" s="20">
        <v>433</v>
      </c>
    </row>
    <row r="87" spans="4:5" x14ac:dyDescent="0.35">
      <c r="D87" s="19">
        <v>6.2144199999999997E-2</v>
      </c>
      <c r="E87" s="20">
        <v>434</v>
      </c>
    </row>
    <row r="88" spans="4:5" x14ac:dyDescent="0.35">
      <c r="D88" s="19">
        <v>6.03232E-2</v>
      </c>
      <c r="E88" s="20">
        <v>435</v>
      </c>
    </row>
    <row r="89" spans="4:5" x14ac:dyDescent="0.35">
      <c r="D89" s="19">
        <v>5.84842E-2</v>
      </c>
      <c r="E89" s="20">
        <v>436</v>
      </c>
    </row>
    <row r="90" spans="4:5" x14ac:dyDescent="0.35">
      <c r="D90" s="19">
        <v>5.6627200000000003E-2</v>
      </c>
      <c r="E90" s="20">
        <v>437</v>
      </c>
    </row>
    <row r="91" spans="4:5" x14ac:dyDescent="0.35">
      <c r="D91" s="19">
        <v>5.4752200000000001E-2</v>
      </c>
      <c r="E91" s="20">
        <v>438</v>
      </c>
    </row>
    <row r="92" spans="4:5" x14ac:dyDescent="0.35">
      <c r="D92" s="19">
        <v>5.2859200000000002E-2</v>
      </c>
      <c r="E92" s="20">
        <v>439</v>
      </c>
    </row>
    <row r="93" spans="4:5" x14ac:dyDescent="0.35">
      <c r="D93" s="19">
        <v>5.0948199999999999E-2</v>
      </c>
      <c r="E93" s="20">
        <v>440</v>
      </c>
    </row>
    <row r="94" spans="4:5" x14ac:dyDescent="0.35">
      <c r="D94" s="19">
        <v>4.9019199999999999E-2</v>
      </c>
      <c r="E94" s="20">
        <v>441</v>
      </c>
    </row>
    <row r="95" spans="4:5" x14ac:dyDescent="0.35">
      <c r="D95" s="19">
        <v>4.7072200000000002E-2</v>
      </c>
      <c r="E95" s="20">
        <v>442</v>
      </c>
    </row>
    <row r="96" spans="4:5" x14ac:dyDescent="0.35">
      <c r="D96" s="19">
        <v>4.5107300000000003E-2</v>
      </c>
      <c r="E96" s="20">
        <v>443</v>
      </c>
    </row>
    <row r="97" spans="4:5" x14ac:dyDescent="0.35">
      <c r="D97" s="19">
        <v>4.3124299999999997E-2</v>
      </c>
      <c r="E97" s="20">
        <v>444</v>
      </c>
    </row>
    <row r="98" spans="4:5" x14ac:dyDescent="0.35">
      <c r="D98" s="19">
        <v>4.1123300000000002E-2</v>
      </c>
      <c r="E98" s="20">
        <v>445</v>
      </c>
    </row>
    <row r="99" spans="4:5" x14ac:dyDescent="0.35">
      <c r="D99" s="19">
        <v>3.9104300000000002E-2</v>
      </c>
      <c r="E99" s="20">
        <v>446</v>
      </c>
    </row>
    <row r="100" spans="4:5" x14ac:dyDescent="0.35">
      <c r="D100" s="19">
        <v>3.7067299999999997E-2</v>
      </c>
      <c r="E100" s="20">
        <v>447</v>
      </c>
    </row>
    <row r="101" spans="4:5" x14ac:dyDescent="0.35">
      <c r="D101" s="19">
        <v>3.5012300000000003E-2</v>
      </c>
      <c r="E101" s="20">
        <v>448</v>
      </c>
    </row>
    <row r="102" spans="4:5" x14ac:dyDescent="0.35">
      <c r="D102" s="19">
        <v>3.2939299999999998E-2</v>
      </c>
      <c r="E102" s="20">
        <v>449</v>
      </c>
    </row>
    <row r="103" spans="4:5" x14ac:dyDescent="0.35">
      <c r="D103" s="19">
        <v>3.0848299999999999E-2</v>
      </c>
      <c r="E103" s="20">
        <v>450</v>
      </c>
    </row>
    <row r="104" spans="4:5" x14ac:dyDescent="0.35">
      <c r="D104" s="19">
        <v>2.8739299999999999E-2</v>
      </c>
      <c r="E104" s="20">
        <v>451</v>
      </c>
    </row>
    <row r="105" spans="4:5" x14ac:dyDescent="0.35">
      <c r="D105" s="19">
        <v>2.6612299999999998E-2</v>
      </c>
      <c r="E105" s="20">
        <v>452</v>
      </c>
    </row>
    <row r="106" spans="4:5" x14ac:dyDescent="0.35">
      <c r="D106" s="19">
        <v>2.4467300000000001E-2</v>
      </c>
      <c r="E106" s="20">
        <v>453</v>
      </c>
    </row>
    <row r="107" spans="4:5" x14ac:dyDescent="0.35">
      <c r="D107" s="19">
        <v>2.2304299999999999E-2</v>
      </c>
      <c r="E107" s="20">
        <v>454</v>
      </c>
    </row>
    <row r="108" spans="4:5" x14ac:dyDescent="0.35">
      <c r="D108" s="19">
        <v>2.01234E-2</v>
      </c>
      <c r="E108" s="20">
        <v>455</v>
      </c>
    </row>
    <row r="109" spans="4:5" x14ac:dyDescent="0.35">
      <c r="D109" s="19">
        <v>1.79244E-2</v>
      </c>
      <c r="E109" s="20">
        <v>456</v>
      </c>
    </row>
    <row r="110" spans="4:5" x14ac:dyDescent="0.35">
      <c r="D110" s="19">
        <v>1.57074E-2</v>
      </c>
      <c r="E110" s="20">
        <v>457</v>
      </c>
    </row>
    <row r="111" spans="4:5" x14ac:dyDescent="0.35">
      <c r="D111" s="19">
        <v>1.3472400000000001E-2</v>
      </c>
      <c r="E111" s="20">
        <v>458</v>
      </c>
    </row>
    <row r="112" spans="4:5" x14ac:dyDescent="0.35">
      <c r="D112" s="19">
        <v>1.1219399999999999E-2</v>
      </c>
      <c r="E112" s="20">
        <v>459</v>
      </c>
    </row>
    <row r="113" spans="4:6" x14ac:dyDescent="0.35">
      <c r="D113" s="19">
        <v>8.9483900000000005E-3</v>
      </c>
      <c r="E113" s="20">
        <v>460</v>
      </c>
    </row>
    <row r="114" spans="4:6" x14ac:dyDescent="0.35">
      <c r="D114" s="19">
        <v>6.6593900000000003E-3</v>
      </c>
      <c r="E114" s="20">
        <v>461</v>
      </c>
    </row>
    <row r="115" spans="4:6" x14ac:dyDescent="0.35">
      <c r="D115" s="19">
        <v>4.3523700000000004E-3</v>
      </c>
      <c r="E115" s="20">
        <v>462</v>
      </c>
    </row>
    <row r="116" spans="4:6" ht="15" thickBot="1" x14ac:dyDescent="0.4">
      <c r="D116" s="21">
        <v>2.0271099999999999E-3</v>
      </c>
      <c r="E116" s="22">
        <v>463</v>
      </c>
    </row>
    <row r="117" spans="4:6" x14ac:dyDescent="0.35">
      <c r="D117" s="15"/>
      <c r="E117" s="16"/>
      <c r="F117" t="s">
        <v>44</v>
      </c>
    </row>
    <row r="118" spans="4:6" x14ac:dyDescent="0.35">
      <c r="D118" s="15"/>
      <c r="E118" s="16"/>
    </row>
    <row r="119" spans="4:6" ht="15" thickBot="1" x14ac:dyDescent="0.4">
      <c r="D119" s="15"/>
      <c r="E119" s="16"/>
    </row>
    <row r="120" spans="4:6" x14ac:dyDescent="0.35">
      <c r="D120" s="23">
        <v>2.65483E-2</v>
      </c>
      <c r="E120" s="24">
        <v>250</v>
      </c>
      <c r="F120" t="s">
        <v>45</v>
      </c>
    </row>
    <row r="121" spans="4:6" x14ac:dyDescent="0.35">
      <c r="D121" s="25">
        <v>2.84423E-2</v>
      </c>
      <c r="E121" s="26">
        <v>251</v>
      </c>
    </row>
    <row r="122" spans="4:6" x14ac:dyDescent="0.35">
      <c r="D122" s="25">
        <v>3.0324299999999998E-2</v>
      </c>
      <c r="E122" s="26">
        <v>252</v>
      </c>
    </row>
    <row r="123" spans="4:6" x14ac:dyDescent="0.35">
      <c r="D123" s="25">
        <v>3.2194300000000002E-2</v>
      </c>
      <c r="E123" s="26">
        <v>253</v>
      </c>
    </row>
    <row r="124" spans="4:6" x14ac:dyDescent="0.35">
      <c r="D124" s="25">
        <v>3.4052300000000001E-2</v>
      </c>
      <c r="E124" s="26">
        <v>254</v>
      </c>
    </row>
    <row r="125" spans="4:6" x14ac:dyDescent="0.35">
      <c r="D125" s="25">
        <v>3.5898300000000001E-2</v>
      </c>
      <c r="E125" s="26">
        <v>255</v>
      </c>
    </row>
    <row r="126" spans="4:6" x14ac:dyDescent="0.35">
      <c r="D126" s="25">
        <v>3.7732300000000003E-2</v>
      </c>
      <c r="E126" s="26">
        <v>256</v>
      </c>
    </row>
    <row r="127" spans="4:6" x14ac:dyDescent="0.35">
      <c r="D127" s="25">
        <v>3.9554300000000001E-2</v>
      </c>
      <c r="E127" s="26">
        <v>257</v>
      </c>
    </row>
    <row r="128" spans="4:6" x14ac:dyDescent="0.35">
      <c r="D128" s="25">
        <v>4.13643E-2</v>
      </c>
      <c r="E128" s="26">
        <v>258</v>
      </c>
    </row>
    <row r="129" spans="4:5" x14ac:dyDescent="0.35">
      <c r="D129" s="25">
        <v>4.3162300000000001E-2</v>
      </c>
      <c r="E129" s="26">
        <v>259</v>
      </c>
    </row>
    <row r="130" spans="4:5" x14ac:dyDescent="0.35">
      <c r="D130" s="25">
        <v>4.4948299999999997E-2</v>
      </c>
      <c r="E130" s="26">
        <v>260</v>
      </c>
    </row>
    <row r="131" spans="4:5" x14ac:dyDescent="0.35">
      <c r="D131" s="25">
        <v>4.6722199999999998E-2</v>
      </c>
      <c r="E131" s="26">
        <v>261</v>
      </c>
    </row>
    <row r="132" spans="4:5" x14ac:dyDescent="0.35">
      <c r="D132" s="25">
        <v>4.8484199999999998E-2</v>
      </c>
      <c r="E132" s="26">
        <v>262</v>
      </c>
    </row>
    <row r="133" spans="4:5" x14ac:dyDescent="0.35">
      <c r="D133" s="25">
        <v>5.02342E-2</v>
      </c>
      <c r="E133" s="26">
        <v>263</v>
      </c>
    </row>
    <row r="134" spans="4:5" x14ac:dyDescent="0.35">
      <c r="D134" s="25">
        <v>5.1972200000000003E-2</v>
      </c>
      <c r="E134" s="26">
        <v>264</v>
      </c>
    </row>
    <row r="135" spans="4:5" x14ac:dyDescent="0.35">
      <c r="D135" s="25">
        <v>5.3698200000000001E-2</v>
      </c>
      <c r="E135" s="26">
        <v>265</v>
      </c>
    </row>
    <row r="136" spans="4:5" x14ac:dyDescent="0.35">
      <c r="D136" s="25">
        <v>5.5412200000000002E-2</v>
      </c>
      <c r="E136" s="26">
        <v>266</v>
      </c>
    </row>
    <row r="137" spans="4:5" x14ac:dyDescent="0.35">
      <c r="D137" s="25">
        <v>5.7114199999999997E-2</v>
      </c>
      <c r="E137" s="26">
        <v>267</v>
      </c>
    </row>
    <row r="138" spans="4:5" x14ac:dyDescent="0.35">
      <c r="D138" s="25">
        <v>5.8804200000000001E-2</v>
      </c>
      <c r="E138" s="26">
        <v>268</v>
      </c>
    </row>
    <row r="139" spans="4:5" x14ac:dyDescent="0.35">
      <c r="D139" s="25">
        <v>6.04822E-2</v>
      </c>
      <c r="E139" s="26">
        <v>269</v>
      </c>
    </row>
    <row r="140" spans="4:5" x14ac:dyDescent="0.35">
      <c r="D140" s="25">
        <v>6.2148200000000001E-2</v>
      </c>
      <c r="E140" s="26">
        <v>270</v>
      </c>
    </row>
    <row r="141" spans="4:5" x14ac:dyDescent="0.35">
      <c r="D141" s="25">
        <v>6.3802200000000003E-2</v>
      </c>
      <c r="E141" s="26">
        <v>271</v>
      </c>
    </row>
    <row r="142" spans="4:5" x14ac:dyDescent="0.35">
      <c r="D142" s="25">
        <v>6.5444199999999994E-2</v>
      </c>
      <c r="E142" s="26">
        <v>272</v>
      </c>
    </row>
    <row r="143" spans="4:5" x14ac:dyDescent="0.35">
      <c r="D143" s="25">
        <v>6.70742E-2</v>
      </c>
      <c r="E143" s="26">
        <v>273</v>
      </c>
    </row>
    <row r="144" spans="4:5" x14ac:dyDescent="0.35">
      <c r="D144" s="25">
        <v>6.8692100000000006E-2</v>
      </c>
      <c r="E144" s="26">
        <v>274</v>
      </c>
    </row>
    <row r="145" spans="4:5" x14ac:dyDescent="0.35">
      <c r="D145" s="25">
        <v>7.0298100000000002E-2</v>
      </c>
      <c r="E145" s="26">
        <v>275</v>
      </c>
    </row>
    <row r="146" spans="4:5" x14ac:dyDescent="0.35">
      <c r="D146" s="25">
        <v>7.18921E-2</v>
      </c>
      <c r="E146" s="26">
        <v>276</v>
      </c>
    </row>
    <row r="147" spans="4:5" x14ac:dyDescent="0.35">
      <c r="D147" s="25">
        <v>7.3474100000000001E-2</v>
      </c>
      <c r="E147" s="26">
        <v>277</v>
      </c>
    </row>
    <row r="148" spans="4:5" x14ac:dyDescent="0.35">
      <c r="D148" s="25">
        <v>7.5044100000000002E-2</v>
      </c>
      <c r="E148" s="26">
        <v>278</v>
      </c>
    </row>
    <row r="149" spans="4:5" x14ac:dyDescent="0.35">
      <c r="D149" s="25">
        <v>7.6602100000000006E-2</v>
      </c>
      <c r="E149" s="26">
        <v>279</v>
      </c>
    </row>
    <row r="150" spans="4:5" x14ac:dyDescent="0.35">
      <c r="D150" s="25">
        <v>7.8148099999999998E-2</v>
      </c>
      <c r="E150" s="26">
        <v>280</v>
      </c>
    </row>
    <row r="151" spans="4:5" x14ac:dyDescent="0.35">
      <c r="D151" s="25">
        <v>7.9682100000000006E-2</v>
      </c>
      <c r="E151" s="26">
        <v>281</v>
      </c>
    </row>
    <row r="152" spans="4:5" x14ac:dyDescent="0.35">
      <c r="D152" s="25">
        <v>8.1204100000000001E-2</v>
      </c>
      <c r="E152" s="26">
        <v>282</v>
      </c>
    </row>
    <row r="153" spans="4:5" x14ac:dyDescent="0.35">
      <c r="D153" s="25">
        <v>8.2714099999999999E-2</v>
      </c>
      <c r="E153" s="26">
        <v>283</v>
      </c>
    </row>
    <row r="154" spans="4:5" x14ac:dyDescent="0.35">
      <c r="D154" s="25">
        <v>8.4212099999999998E-2</v>
      </c>
      <c r="E154" s="26">
        <v>284</v>
      </c>
    </row>
    <row r="155" spans="4:5" x14ac:dyDescent="0.35">
      <c r="D155" s="25">
        <v>8.5698099999999999E-2</v>
      </c>
      <c r="E155" s="26">
        <v>285</v>
      </c>
    </row>
    <row r="156" spans="4:5" x14ac:dyDescent="0.35">
      <c r="D156" s="25">
        <v>8.7172100000000002E-2</v>
      </c>
      <c r="E156" s="26">
        <v>286</v>
      </c>
    </row>
    <row r="157" spans="4:5" x14ac:dyDescent="0.35">
      <c r="D157" s="25">
        <v>8.8634000000000004E-2</v>
      </c>
      <c r="E157" s="26">
        <v>287</v>
      </c>
    </row>
    <row r="158" spans="4:5" x14ac:dyDescent="0.35">
      <c r="D158" s="25">
        <v>9.0083999999999997E-2</v>
      </c>
      <c r="E158" s="26">
        <v>288</v>
      </c>
    </row>
    <row r="159" spans="4:5" x14ac:dyDescent="0.35">
      <c r="D159" s="25">
        <v>9.1522000000000006E-2</v>
      </c>
      <c r="E159" s="26">
        <v>289</v>
      </c>
    </row>
    <row r="160" spans="4:5" x14ac:dyDescent="0.35">
      <c r="D160" s="25">
        <v>9.2948000000000003E-2</v>
      </c>
      <c r="E160" s="26">
        <v>290</v>
      </c>
    </row>
    <row r="161" spans="4:5" x14ac:dyDescent="0.35">
      <c r="D161" s="25">
        <v>9.4362000000000001E-2</v>
      </c>
      <c r="E161" s="26">
        <v>291</v>
      </c>
    </row>
    <row r="162" spans="4:5" x14ac:dyDescent="0.35">
      <c r="D162" s="25">
        <v>9.5764000000000002E-2</v>
      </c>
      <c r="E162" s="26">
        <v>292</v>
      </c>
    </row>
    <row r="163" spans="4:5" x14ac:dyDescent="0.35">
      <c r="D163" s="25">
        <v>9.7154000000000004E-2</v>
      </c>
      <c r="E163" s="26">
        <v>293</v>
      </c>
    </row>
    <row r="164" spans="4:5" x14ac:dyDescent="0.35">
      <c r="D164" s="25">
        <v>9.8531999999999995E-2</v>
      </c>
      <c r="E164" s="26">
        <v>294</v>
      </c>
    </row>
    <row r="165" spans="4:5" x14ac:dyDescent="0.35">
      <c r="D165" s="25">
        <v>9.9898000000000001E-2</v>
      </c>
      <c r="E165" s="26">
        <v>295</v>
      </c>
    </row>
    <row r="166" spans="4:5" x14ac:dyDescent="0.35">
      <c r="D166" s="25">
        <v>0.10125199999999999</v>
      </c>
      <c r="E166" s="26">
        <v>296</v>
      </c>
    </row>
    <row r="167" spans="4:5" x14ac:dyDescent="0.35">
      <c r="D167" s="25">
        <v>0.102594</v>
      </c>
      <c r="E167" s="26">
        <v>297</v>
      </c>
    </row>
    <row r="168" spans="4:5" x14ac:dyDescent="0.35">
      <c r="D168" s="25">
        <v>0.103924</v>
      </c>
      <c r="E168" s="26">
        <v>298</v>
      </c>
    </row>
    <row r="169" spans="4:5" x14ac:dyDescent="0.35">
      <c r="D169" s="25">
        <v>0.105242</v>
      </c>
      <c r="E169" s="26">
        <v>299</v>
      </c>
    </row>
    <row r="170" spans="4:5" x14ac:dyDescent="0.35">
      <c r="D170" s="25">
        <v>0.106548</v>
      </c>
      <c r="E170" s="26">
        <v>300</v>
      </c>
    </row>
    <row r="171" spans="4:5" x14ac:dyDescent="0.35">
      <c r="D171" s="25">
        <v>0.10784199999999999</v>
      </c>
      <c r="E171" s="26">
        <v>301</v>
      </c>
    </row>
    <row r="172" spans="4:5" x14ac:dyDescent="0.35">
      <c r="D172" s="25">
        <v>0.109124</v>
      </c>
      <c r="E172" s="26">
        <v>302</v>
      </c>
    </row>
    <row r="173" spans="4:5" x14ac:dyDescent="0.35">
      <c r="D173" s="25">
        <v>0.11039400000000001</v>
      </c>
      <c r="E173" s="26">
        <v>303</v>
      </c>
    </row>
    <row r="174" spans="4:5" x14ac:dyDescent="0.35">
      <c r="D174" s="25">
        <v>0.111652</v>
      </c>
      <c r="E174" s="26">
        <v>304</v>
      </c>
    </row>
    <row r="175" spans="4:5" x14ac:dyDescent="0.35">
      <c r="D175" s="25">
        <v>0.112898</v>
      </c>
      <c r="E175" s="26">
        <v>305</v>
      </c>
    </row>
    <row r="176" spans="4:5" x14ac:dyDescent="0.35">
      <c r="D176" s="25">
        <v>0.114132</v>
      </c>
      <c r="E176" s="26">
        <v>306</v>
      </c>
    </row>
    <row r="177" spans="4:5" x14ac:dyDescent="0.35">
      <c r="D177" s="25">
        <v>0.115354</v>
      </c>
      <c r="E177" s="26">
        <v>307</v>
      </c>
    </row>
    <row r="178" spans="4:5" x14ac:dyDescent="0.35">
      <c r="D178" s="25">
        <v>0.116564</v>
      </c>
      <c r="E178" s="26">
        <v>308</v>
      </c>
    </row>
    <row r="179" spans="4:5" x14ac:dyDescent="0.35">
      <c r="D179" s="25">
        <v>0.11776200000000001</v>
      </c>
      <c r="E179" s="26">
        <v>309</v>
      </c>
    </row>
    <row r="180" spans="4:5" x14ac:dyDescent="0.35">
      <c r="D180" s="25">
        <v>0.118948</v>
      </c>
      <c r="E180" s="26">
        <v>310</v>
      </c>
    </row>
    <row r="181" spans="4:5" x14ac:dyDescent="0.35">
      <c r="D181" s="25">
        <v>0.12012200000000001</v>
      </c>
      <c r="E181" s="26">
        <v>311</v>
      </c>
    </row>
    <row r="182" spans="4:5" x14ac:dyDescent="0.35">
      <c r="D182" s="25">
        <v>0.121284</v>
      </c>
      <c r="E182" s="26">
        <v>312</v>
      </c>
    </row>
    <row r="183" spans="4:5" x14ac:dyDescent="0.35">
      <c r="D183" s="25">
        <v>0.122434</v>
      </c>
      <c r="E183" s="26">
        <v>313</v>
      </c>
    </row>
    <row r="184" spans="4:5" x14ac:dyDescent="0.35">
      <c r="D184" s="25">
        <v>0.123572</v>
      </c>
      <c r="E184" s="26">
        <v>314</v>
      </c>
    </row>
    <row r="185" spans="4:5" x14ac:dyDescent="0.35">
      <c r="D185" s="25">
        <v>0.124698</v>
      </c>
      <c r="E185" s="26">
        <v>315</v>
      </c>
    </row>
    <row r="186" spans="4:5" x14ac:dyDescent="0.35">
      <c r="D186" s="25">
        <v>0.12581200000000001</v>
      </c>
      <c r="E186" s="26">
        <v>316</v>
      </c>
    </row>
    <row r="187" spans="4:5" x14ac:dyDescent="0.35">
      <c r="D187" s="25">
        <v>0.126914</v>
      </c>
      <c r="E187" s="26">
        <v>317</v>
      </c>
    </row>
    <row r="188" spans="4:5" x14ac:dyDescent="0.35">
      <c r="D188" s="25">
        <v>0.12800400000000001</v>
      </c>
      <c r="E188" s="26">
        <v>318</v>
      </c>
    </row>
    <row r="189" spans="4:5" x14ac:dyDescent="0.35">
      <c r="D189" s="25">
        <v>0.129082</v>
      </c>
      <c r="E189" s="26">
        <v>319</v>
      </c>
    </row>
    <row r="190" spans="4:5" x14ac:dyDescent="0.35">
      <c r="D190" s="25">
        <v>0.13014800000000001</v>
      </c>
      <c r="E190" s="26">
        <v>320</v>
      </c>
    </row>
    <row r="191" spans="4:5" x14ac:dyDescent="0.35">
      <c r="D191" s="25">
        <v>0.13120200000000001</v>
      </c>
      <c r="E191" s="26">
        <v>321</v>
      </c>
    </row>
    <row r="192" spans="4:5" x14ac:dyDescent="0.35">
      <c r="D192" s="25">
        <v>0.132244</v>
      </c>
      <c r="E192" s="26">
        <v>322</v>
      </c>
    </row>
    <row r="193" spans="4:5" x14ac:dyDescent="0.35">
      <c r="D193" s="25">
        <v>0.133274</v>
      </c>
      <c r="E193" s="26">
        <v>323</v>
      </c>
    </row>
    <row r="194" spans="4:5" x14ac:dyDescent="0.35">
      <c r="D194" s="25">
        <v>0.13429199999999999</v>
      </c>
      <c r="E194" s="26">
        <v>324</v>
      </c>
    </row>
    <row r="195" spans="4:5" x14ac:dyDescent="0.35">
      <c r="D195" s="25">
        <v>0.135298</v>
      </c>
      <c r="E195" s="26">
        <v>325</v>
      </c>
    </row>
    <row r="196" spans="4:5" x14ac:dyDescent="0.35">
      <c r="D196" s="25">
        <v>0.136292</v>
      </c>
      <c r="E196" s="26">
        <v>326</v>
      </c>
    </row>
    <row r="197" spans="4:5" x14ac:dyDescent="0.35">
      <c r="D197" s="25">
        <v>0.13727400000000001</v>
      </c>
      <c r="E197" s="26">
        <v>327</v>
      </c>
    </row>
    <row r="198" spans="4:5" x14ac:dyDescent="0.35">
      <c r="D198" s="25">
        <v>0.13824400000000001</v>
      </c>
      <c r="E198" s="26">
        <v>328</v>
      </c>
    </row>
    <row r="199" spans="4:5" x14ac:dyDescent="0.35">
      <c r="D199" s="25">
        <v>0.13920199999999999</v>
      </c>
      <c r="E199" s="26">
        <v>329</v>
      </c>
    </row>
    <row r="200" spans="4:5" x14ac:dyDescent="0.35">
      <c r="D200" s="25">
        <v>0.14014799999999999</v>
      </c>
      <c r="E200" s="26">
        <v>330</v>
      </c>
    </row>
    <row r="201" spans="4:5" x14ac:dyDescent="0.35">
      <c r="D201" s="25">
        <v>0.14108200000000001</v>
      </c>
      <c r="E201" s="26">
        <v>331</v>
      </c>
    </row>
    <row r="202" spans="4:5" x14ac:dyDescent="0.35">
      <c r="D202" s="25">
        <v>0.14200399999999999</v>
      </c>
      <c r="E202" s="26">
        <v>332</v>
      </c>
    </row>
    <row r="203" spans="4:5" x14ac:dyDescent="0.35">
      <c r="D203" s="25">
        <v>0.14291400000000001</v>
      </c>
      <c r="E203" s="26">
        <v>333</v>
      </c>
    </row>
    <row r="204" spans="4:5" x14ac:dyDescent="0.35">
      <c r="D204" s="25">
        <v>0.143812</v>
      </c>
      <c r="E204" s="26">
        <v>334</v>
      </c>
    </row>
    <row r="205" spans="4:5" x14ac:dyDescent="0.35">
      <c r="D205" s="25">
        <v>0.14469799999999999</v>
      </c>
      <c r="E205" s="26">
        <v>335</v>
      </c>
    </row>
    <row r="206" spans="4:5" x14ac:dyDescent="0.35">
      <c r="D206" s="25">
        <v>0.14557200000000001</v>
      </c>
      <c r="E206" s="26">
        <v>336</v>
      </c>
    </row>
    <row r="207" spans="4:5" x14ac:dyDescent="0.35">
      <c r="D207" s="25">
        <v>0.14643400000000001</v>
      </c>
      <c r="E207" s="26">
        <v>337</v>
      </c>
    </row>
    <row r="208" spans="4:5" x14ac:dyDescent="0.35">
      <c r="D208" s="25">
        <v>0.147284</v>
      </c>
      <c r="E208" s="26">
        <v>338</v>
      </c>
    </row>
    <row r="209" spans="4:5" x14ac:dyDescent="0.35">
      <c r="D209" s="25">
        <v>0.148122</v>
      </c>
      <c r="E209" s="26">
        <v>339</v>
      </c>
    </row>
    <row r="210" spans="4:5" x14ac:dyDescent="0.35">
      <c r="D210" s="25">
        <v>0.148948</v>
      </c>
      <c r="E210" s="26">
        <v>340</v>
      </c>
    </row>
    <row r="211" spans="4:5" x14ac:dyDescent="0.35">
      <c r="D211" s="25">
        <v>0.14976200000000001</v>
      </c>
      <c r="E211" s="26">
        <v>341</v>
      </c>
    </row>
    <row r="212" spans="4:5" x14ac:dyDescent="0.35">
      <c r="D212" s="25">
        <v>0.150564</v>
      </c>
      <c r="E212" s="26">
        <v>342</v>
      </c>
    </row>
    <row r="213" spans="4:5" x14ac:dyDescent="0.35">
      <c r="D213" s="25">
        <v>0.15135399999999999</v>
      </c>
      <c r="E213" s="26">
        <v>343</v>
      </c>
    </row>
    <row r="214" spans="4:5" x14ac:dyDescent="0.35">
      <c r="D214" s="25">
        <v>0.15213199999999999</v>
      </c>
      <c r="E214" s="26">
        <v>344</v>
      </c>
    </row>
    <row r="215" spans="4:5" x14ac:dyDescent="0.35">
      <c r="D215" s="25">
        <v>0.15289800000000001</v>
      </c>
      <c r="E215" s="26">
        <v>345</v>
      </c>
    </row>
    <row r="216" spans="4:5" x14ac:dyDescent="0.35">
      <c r="D216" s="25">
        <v>0.15365200000000001</v>
      </c>
      <c r="E216" s="26">
        <v>346</v>
      </c>
    </row>
    <row r="217" spans="4:5" x14ac:dyDescent="0.35">
      <c r="D217" s="25">
        <v>0.154394</v>
      </c>
      <c r="E217" s="26">
        <v>347</v>
      </c>
    </row>
    <row r="218" spans="4:5" x14ac:dyDescent="0.35">
      <c r="D218" s="25">
        <v>0.15512400000000001</v>
      </c>
      <c r="E218" s="26">
        <v>348</v>
      </c>
    </row>
    <row r="219" spans="4:5" x14ac:dyDescent="0.35">
      <c r="D219" s="25">
        <v>0.15584200000000001</v>
      </c>
      <c r="E219" s="26">
        <v>349</v>
      </c>
    </row>
    <row r="220" spans="4:5" x14ac:dyDescent="0.35">
      <c r="D220" s="25">
        <v>0.15654799999999999</v>
      </c>
      <c r="E220" s="26">
        <v>350</v>
      </c>
    </row>
    <row r="221" spans="4:5" x14ac:dyDescent="0.35">
      <c r="D221" s="25">
        <v>0.15724199999999999</v>
      </c>
      <c r="E221" s="26">
        <v>351</v>
      </c>
    </row>
    <row r="222" spans="4:5" x14ac:dyDescent="0.35">
      <c r="D222" s="25">
        <v>0.15792400000000001</v>
      </c>
      <c r="E222" s="26">
        <v>352</v>
      </c>
    </row>
    <row r="223" spans="4:5" x14ac:dyDescent="0.35">
      <c r="D223" s="25">
        <v>0.15859400000000001</v>
      </c>
      <c r="E223" s="26">
        <v>353</v>
      </c>
    </row>
    <row r="224" spans="4:5" x14ac:dyDescent="0.35">
      <c r="D224" s="25">
        <v>0.159252</v>
      </c>
      <c r="E224" s="26">
        <v>354</v>
      </c>
    </row>
    <row r="225" spans="4:5" x14ac:dyDescent="0.35">
      <c r="D225" s="25">
        <v>0.15989800000000001</v>
      </c>
      <c r="E225" s="26">
        <v>355</v>
      </c>
    </row>
    <row r="226" spans="4:5" x14ac:dyDescent="0.35">
      <c r="D226" s="25">
        <v>0.16053200000000001</v>
      </c>
      <c r="E226" s="26">
        <v>356</v>
      </c>
    </row>
    <row r="227" spans="4:5" x14ac:dyDescent="0.35">
      <c r="D227" s="25">
        <v>0.16115399999999999</v>
      </c>
      <c r="E227" s="26">
        <v>357</v>
      </c>
    </row>
    <row r="228" spans="4:5" x14ac:dyDescent="0.35">
      <c r="D228" s="25">
        <v>0.16176399999999999</v>
      </c>
      <c r="E228" s="26">
        <v>358</v>
      </c>
    </row>
    <row r="229" spans="4:5" x14ac:dyDescent="0.35">
      <c r="D229" s="25">
        <v>0.16236200000000001</v>
      </c>
      <c r="E229" s="26">
        <v>359</v>
      </c>
    </row>
    <row r="230" spans="4:5" x14ac:dyDescent="0.35">
      <c r="D230" s="25">
        <v>0.16294800000000001</v>
      </c>
      <c r="E230" s="26">
        <v>360</v>
      </c>
    </row>
    <row r="231" spans="4:5" x14ac:dyDescent="0.35">
      <c r="D231" s="25">
        <v>0.163522</v>
      </c>
      <c r="E231" s="26">
        <v>361</v>
      </c>
    </row>
    <row r="232" spans="4:5" x14ac:dyDescent="0.35">
      <c r="D232" s="25">
        <v>0.16408400000000001</v>
      </c>
      <c r="E232" s="26">
        <v>362</v>
      </c>
    </row>
    <row r="233" spans="4:5" x14ac:dyDescent="0.35">
      <c r="D233" s="25">
        <v>0.164634</v>
      </c>
      <c r="E233" s="26">
        <v>363</v>
      </c>
    </row>
    <row r="234" spans="4:5" x14ac:dyDescent="0.35">
      <c r="D234" s="25">
        <v>0.16517200000000001</v>
      </c>
      <c r="E234" s="26">
        <v>364</v>
      </c>
    </row>
    <row r="235" spans="4:5" x14ac:dyDescent="0.35">
      <c r="D235" s="25">
        <v>0.16569800000000001</v>
      </c>
      <c r="E235" s="26">
        <v>365</v>
      </c>
    </row>
    <row r="236" spans="4:5" x14ac:dyDescent="0.35">
      <c r="D236" s="25">
        <v>0.166212</v>
      </c>
      <c r="E236" s="26">
        <v>366</v>
      </c>
    </row>
    <row r="237" spans="4:5" x14ac:dyDescent="0.35">
      <c r="D237" s="25">
        <v>0.166714</v>
      </c>
      <c r="E237" s="26">
        <v>367</v>
      </c>
    </row>
    <row r="238" spans="4:5" x14ac:dyDescent="0.35">
      <c r="D238" s="25">
        <v>0.16720399999999999</v>
      </c>
      <c r="E238" s="26">
        <v>368</v>
      </c>
    </row>
    <row r="239" spans="4:5" x14ac:dyDescent="0.35">
      <c r="D239" s="25">
        <v>0.167682</v>
      </c>
      <c r="E239" s="26">
        <v>369</v>
      </c>
    </row>
    <row r="240" spans="4:5" x14ac:dyDescent="0.35">
      <c r="D240" s="25">
        <v>0.16814799999999999</v>
      </c>
      <c r="E240" s="26">
        <v>370</v>
      </c>
    </row>
    <row r="241" spans="4:5" x14ac:dyDescent="0.35">
      <c r="D241" s="25">
        <v>0.168602</v>
      </c>
      <c r="E241" s="26">
        <v>371</v>
      </c>
    </row>
    <row r="242" spans="4:5" x14ac:dyDescent="0.35">
      <c r="D242" s="25">
        <v>0.169044</v>
      </c>
      <c r="E242" s="26">
        <v>372</v>
      </c>
    </row>
    <row r="243" spans="4:5" x14ac:dyDescent="0.35">
      <c r="D243" s="25">
        <v>0.16947400000000001</v>
      </c>
      <c r="E243" s="26">
        <v>373</v>
      </c>
    </row>
    <row r="244" spans="4:5" x14ac:dyDescent="0.35">
      <c r="D244" s="25">
        <v>0.16989099999999999</v>
      </c>
      <c r="E244" s="26">
        <v>374</v>
      </c>
    </row>
    <row r="245" spans="4:5" x14ac:dyDescent="0.35">
      <c r="D245" s="25">
        <v>0.170297</v>
      </c>
      <c r="E245" s="26">
        <v>375</v>
      </c>
    </row>
    <row r="246" spans="4:5" x14ac:dyDescent="0.35">
      <c r="D246" s="25">
        <v>0.17069100000000001</v>
      </c>
      <c r="E246" s="26">
        <v>376</v>
      </c>
    </row>
    <row r="247" spans="4:5" x14ac:dyDescent="0.35">
      <c r="D247" s="25">
        <v>0.171073</v>
      </c>
      <c r="E247" s="26">
        <v>377</v>
      </c>
    </row>
    <row r="248" spans="4:5" x14ac:dyDescent="0.35">
      <c r="D248" s="25">
        <v>0.17144300000000001</v>
      </c>
      <c r="E248" s="26">
        <v>378</v>
      </c>
    </row>
    <row r="249" spans="4:5" x14ac:dyDescent="0.35">
      <c r="D249" s="25">
        <v>0.17180100000000001</v>
      </c>
      <c r="E249" s="26">
        <v>379</v>
      </c>
    </row>
    <row r="250" spans="4:5" x14ac:dyDescent="0.35">
      <c r="D250" s="25">
        <v>0.17214699999999999</v>
      </c>
      <c r="E250" s="26">
        <v>380</v>
      </c>
    </row>
    <row r="251" spans="4:5" x14ac:dyDescent="0.35">
      <c r="D251" s="25">
        <v>0.172481</v>
      </c>
      <c r="E251" s="26">
        <v>381</v>
      </c>
    </row>
    <row r="252" spans="4:5" x14ac:dyDescent="0.35">
      <c r="D252" s="25">
        <v>0.17280300000000001</v>
      </c>
      <c r="E252" s="26">
        <v>382</v>
      </c>
    </row>
    <row r="253" spans="4:5" x14ac:dyDescent="0.35">
      <c r="D253" s="25">
        <v>0.17311299999999999</v>
      </c>
      <c r="E253" s="26">
        <v>383</v>
      </c>
    </row>
    <row r="254" spans="4:5" x14ac:dyDescent="0.35">
      <c r="D254" s="25">
        <v>0.17341100000000001</v>
      </c>
      <c r="E254" s="26">
        <v>384</v>
      </c>
    </row>
    <row r="255" spans="4:5" x14ac:dyDescent="0.35">
      <c r="D255" s="25">
        <v>0.17369699999999999</v>
      </c>
      <c r="E255" s="26">
        <v>385</v>
      </c>
    </row>
    <row r="256" spans="4:5" x14ac:dyDescent="0.35">
      <c r="D256" s="25">
        <v>0.17397099999999999</v>
      </c>
      <c r="E256" s="26">
        <v>386</v>
      </c>
    </row>
    <row r="257" spans="4:6" x14ac:dyDescent="0.35">
      <c r="D257" s="25">
        <v>0.174233</v>
      </c>
      <c r="E257" s="26">
        <v>387</v>
      </c>
    </row>
    <row r="258" spans="4:6" x14ac:dyDescent="0.35">
      <c r="D258" s="25">
        <v>0.174483</v>
      </c>
      <c r="E258" s="26">
        <v>388</v>
      </c>
    </row>
    <row r="259" spans="4:6" x14ac:dyDescent="0.35">
      <c r="D259" s="25">
        <v>0.17472099999999999</v>
      </c>
      <c r="E259" s="26">
        <v>389</v>
      </c>
    </row>
    <row r="260" spans="4:6" x14ac:dyDescent="0.35">
      <c r="D260" s="25">
        <v>0.17494699999999999</v>
      </c>
      <c r="E260" s="26">
        <v>390</v>
      </c>
    </row>
    <row r="261" spans="4:6" x14ac:dyDescent="0.35">
      <c r="D261" s="25">
        <v>0.17516100000000001</v>
      </c>
      <c r="E261" s="26">
        <v>391</v>
      </c>
    </row>
    <row r="262" spans="4:6" x14ac:dyDescent="0.35">
      <c r="D262" s="25">
        <v>0.17536299999999999</v>
      </c>
      <c r="E262" s="26">
        <v>392</v>
      </c>
    </row>
    <row r="263" spans="4:6" x14ac:dyDescent="0.35">
      <c r="D263" s="25">
        <v>0.17555299999999999</v>
      </c>
      <c r="E263" s="26">
        <v>393</v>
      </c>
    </row>
    <row r="264" spans="4:6" x14ac:dyDescent="0.35">
      <c r="D264" s="25">
        <v>0.175731</v>
      </c>
      <c r="E264" s="26">
        <v>394</v>
      </c>
    </row>
    <row r="265" spans="4:6" x14ac:dyDescent="0.35">
      <c r="D265" s="25">
        <v>0.175897</v>
      </c>
      <c r="E265" s="26">
        <v>395</v>
      </c>
    </row>
    <row r="266" spans="4:6" x14ac:dyDescent="0.35">
      <c r="D266" s="25">
        <v>0.17605100000000001</v>
      </c>
      <c r="E266" s="26">
        <v>396</v>
      </c>
    </row>
    <row r="267" spans="4:6" x14ac:dyDescent="0.35">
      <c r="D267" s="25">
        <v>0.17619299999999999</v>
      </c>
      <c r="E267" s="26">
        <v>397</v>
      </c>
    </row>
    <row r="268" spans="4:6" x14ac:dyDescent="0.35">
      <c r="D268" s="25">
        <v>0.17632300000000001</v>
      </c>
      <c r="E268" s="26">
        <v>398</v>
      </c>
    </row>
    <row r="269" spans="4:6" x14ac:dyDescent="0.35">
      <c r="D269" s="25">
        <v>0.17644099999999999</v>
      </c>
      <c r="E269" s="26">
        <v>399</v>
      </c>
    </row>
    <row r="271" spans="4:6" x14ac:dyDescent="0.35">
      <c r="D271">
        <v>0.13967299999999999</v>
      </c>
      <c r="E271">
        <v>285</v>
      </c>
      <c r="F271" t="s">
        <v>46</v>
      </c>
    </row>
    <row r="272" spans="4:6" x14ac:dyDescent="0.35">
      <c r="D272">
        <v>0.13952800000000001</v>
      </c>
      <c r="E272">
        <v>286</v>
      </c>
    </row>
    <row r="273" spans="4:5" x14ac:dyDescent="0.35">
      <c r="D273">
        <v>0.13939299999999999</v>
      </c>
      <c r="E273">
        <v>287</v>
      </c>
    </row>
    <row r="274" spans="4:5" x14ac:dyDescent="0.35">
      <c r="D274">
        <v>0.139268</v>
      </c>
      <c r="E274">
        <v>288</v>
      </c>
    </row>
    <row r="275" spans="4:5" x14ac:dyDescent="0.35">
      <c r="D275">
        <v>0.139153</v>
      </c>
      <c r="E275">
        <v>289</v>
      </c>
    </row>
    <row r="276" spans="4:5" x14ac:dyDescent="0.35">
      <c r="D276">
        <v>0.139048</v>
      </c>
      <c r="E276">
        <v>290</v>
      </c>
    </row>
    <row r="277" spans="4:5" x14ac:dyDescent="0.35">
      <c r="D277">
        <v>0.13895299999999999</v>
      </c>
      <c r="E277">
        <v>291</v>
      </c>
    </row>
    <row r="278" spans="4:5" x14ac:dyDescent="0.35">
      <c r="D278">
        <v>0.13886799999999999</v>
      </c>
      <c r="E278">
        <v>292</v>
      </c>
    </row>
    <row r="279" spans="4:5" x14ac:dyDescent="0.35">
      <c r="D279">
        <v>0.138793</v>
      </c>
      <c r="E279">
        <v>293</v>
      </c>
    </row>
    <row r="280" spans="4:5" x14ac:dyDescent="0.35">
      <c r="D280">
        <v>0.13872799999999999</v>
      </c>
      <c r="E280">
        <v>294</v>
      </c>
    </row>
    <row r="281" spans="4:5" x14ac:dyDescent="0.35">
      <c r="D281">
        <v>0.13867299999999999</v>
      </c>
      <c r="E281">
        <v>295</v>
      </c>
    </row>
    <row r="282" spans="4:5" x14ac:dyDescent="0.35">
      <c r="D282">
        <v>0.138628</v>
      </c>
      <c r="E282">
        <v>296</v>
      </c>
    </row>
    <row r="283" spans="4:5" x14ac:dyDescent="0.35">
      <c r="D283">
        <v>0.13859299999999999</v>
      </c>
      <c r="E283">
        <v>297</v>
      </c>
    </row>
    <row r="284" spans="4:5" x14ac:dyDescent="0.35">
      <c r="D284">
        <v>0.138568</v>
      </c>
      <c r="E284">
        <v>298</v>
      </c>
    </row>
    <row r="285" spans="4:5" x14ac:dyDescent="0.35">
      <c r="D285">
        <v>0.13855300000000001</v>
      </c>
      <c r="E285">
        <v>299</v>
      </c>
    </row>
    <row r="286" spans="4:5" x14ac:dyDescent="0.35">
      <c r="D286">
        <v>0.138548</v>
      </c>
      <c r="E286">
        <v>300</v>
      </c>
    </row>
    <row r="287" spans="4:5" x14ac:dyDescent="0.35">
      <c r="D287">
        <v>0.13855300000000001</v>
      </c>
      <c r="E287">
        <v>301</v>
      </c>
    </row>
    <row r="288" spans="4:5" x14ac:dyDescent="0.35">
      <c r="D288">
        <v>0.138568</v>
      </c>
      <c r="E288">
        <v>302</v>
      </c>
    </row>
    <row r="289" spans="4:5" x14ac:dyDescent="0.35">
      <c r="D289">
        <v>0.13859299999999999</v>
      </c>
      <c r="E289">
        <v>303</v>
      </c>
    </row>
    <row r="290" spans="4:5" x14ac:dyDescent="0.35">
      <c r="D290">
        <v>0.138628</v>
      </c>
      <c r="E290">
        <v>304</v>
      </c>
    </row>
    <row r="291" spans="4:5" x14ac:dyDescent="0.35">
      <c r="D291">
        <v>0.13867299999999999</v>
      </c>
      <c r="E291">
        <v>305</v>
      </c>
    </row>
    <row r="292" spans="4:5" x14ac:dyDescent="0.35">
      <c r="D292">
        <v>0.13872799999999999</v>
      </c>
      <c r="E292">
        <v>306</v>
      </c>
    </row>
    <row r="293" spans="4:5" x14ac:dyDescent="0.35">
      <c r="D293">
        <v>0.138793</v>
      </c>
      <c r="E293">
        <v>307</v>
      </c>
    </row>
    <row r="294" spans="4:5" x14ac:dyDescent="0.35">
      <c r="D294">
        <v>0.13886799999999999</v>
      </c>
      <c r="E294">
        <v>308</v>
      </c>
    </row>
    <row r="295" spans="4:5" x14ac:dyDescent="0.35">
      <c r="D295">
        <v>0.13895299999999999</v>
      </c>
      <c r="E295">
        <v>309</v>
      </c>
    </row>
    <row r="296" spans="4:5" x14ac:dyDescent="0.35">
      <c r="D296">
        <v>0.139048</v>
      </c>
      <c r="E296">
        <v>310</v>
      </c>
    </row>
    <row r="297" spans="4:5" x14ac:dyDescent="0.35">
      <c r="D297">
        <v>0.139153</v>
      </c>
      <c r="E297">
        <v>311</v>
      </c>
    </row>
    <row r="298" spans="4:5" x14ac:dyDescent="0.35">
      <c r="D298">
        <v>0.139268</v>
      </c>
      <c r="E298">
        <v>312</v>
      </c>
    </row>
    <row r="299" spans="4:5" x14ac:dyDescent="0.35">
      <c r="D299">
        <v>0.13939299999999999</v>
      </c>
      <c r="E299">
        <v>313</v>
      </c>
    </row>
    <row r="300" spans="4:5" x14ac:dyDescent="0.35">
      <c r="D300">
        <v>0.13952800000000001</v>
      </c>
      <c r="E300">
        <v>314</v>
      </c>
    </row>
    <row r="301" spans="4:5" x14ac:dyDescent="0.35">
      <c r="D301">
        <v>0.13967299999999999</v>
      </c>
      <c r="E301">
        <v>315</v>
      </c>
    </row>
    <row r="302" spans="4:5" x14ac:dyDescent="0.35">
      <c r="D302">
        <v>0.13982800000000001</v>
      </c>
      <c r="E302">
        <v>316</v>
      </c>
    </row>
    <row r="303" spans="4:5" x14ac:dyDescent="0.35">
      <c r="D303">
        <v>0.13999300000000001</v>
      </c>
      <c r="E303">
        <v>317</v>
      </c>
    </row>
    <row r="304" spans="4:5" x14ac:dyDescent="0.35">
      <c r="D304">
        <v>0.14016799999999999</v>
      </c>
      <c r="E304">
        <v>318</v>
      </c>
    </row>
    <row r="305" spans="4:5" x14ac:dyDescent="0.35">
      <c r="D305">
        <v>0.14035300000000001</v>
      </c>
      <c r="E305">
        <v>319</v>
      </c>
    </row>
    <row r="306" spans="4:5" x14ac:dyDescent="0.35">
      <c r="D306">
        <v>0.14054800000000001</v>
      </c>
      <c r="E306">
        <v>320</v>
      </c>
    </row>
    <row r="307" spans="4:5" x14ac:dyDescent="0.35">
      <c r="D307">
        <v>0.14075299999999999</v>
      </c>
      <c r="E307">
        <v>321</v>
      </c>
    </row>
    <row r="308" spans="4:5" x14ac:dyDescent="0.35">
      <c r="D308">
        <v>0.14096800000000001</v>
      </c>
      <c r="E308">
        <v>322</v>
      </c>
    </row>
    <row r="309" spans="4:5" x14ac:dyDescent="0.35">
      <c r="D309">
        <v>0.14119300000000001</v>
      </c>
      <c r="E309">
        <v>323</v>
      </c>
    </row>
    <row r="310" spans="4:5" x14ac:dyDescent="0.35">
      <c r="D310">
        <v>0.141428</v>
      </c>
      <c r="E310">
        <v>324</v>
      </c>
    </row>
    <row r="311" spans="4:5" x14ac:dyDescent="0.35">
      <c r="D311">
        <v>0.14167299999999999</v>
      </c>
      <c r="E311">
        <v>325</v>
      </c>
    </row>
    <row r="312" spans="4:5" x14ac:dyDescent="0.35">
      <c r="D312">
        <v>0.141928</v>
      </c>
      <c r="E312">
        <v>326</v>
      </c>
    </row>
    <row r="313" spans="4:5" x14ac:dyDescent="0.35">
      <c r="D313">
        <v>0.14219300000000001</v>
      </c>
      <c r="E313">
        <v>327</v>
      </c>
    </row>
    <row r="314" spans="4:5" x14ac:dyDescent="0.35">
      <c r="D314">
        <v>0.14246800000000001</v>
      </c>
      <c r="E314">
        <v>328</v>
      </c>
    </row>
    <row r="315" spans="4:5" x14ac:dyDescent="0.35">
      <c r="D315">
        <v>0.14275299999999999</v>
      </c>
      <c r="E315">
        <v>329</v>
      </c>
    </row>
    <row r="316" spans="4:5" x14ac:dyDescent="0.35">
      <c r="D316">
        <v>0.14304800000000001</v>
      </c>
      <c r="E316">
        <v>330</v>
      </c>
    </row>
    <row r="317" spans="4:5" x14ac:dyDescent="0.35">
      <c r="D317">
        <v>0.14335300000000001</v>
      </c>
      <c r="E317">
        <v>331</v>
      </c>
    </row>
    <row r="318" spans="4:5" x14ac:dyDescent="0.35">
      <c r="D318">
        <v>0.14366799999999999</v>
      </c>
      <c r="E318">
        <v>332</v>
      </c>
    </row>
    <row r="319" spans="4:5" x14ac:dyDescent="0.35">
      <c r="D319">
        <v>0.14399300000000001</v>
      </c>
      <c r="E319">
        <v>333</v>
      </c>
    </row>
    <row r="320" spans="4:5" x14ac:dyDescent="0.35">
      <c r="D320">
        <v>0.14432800000000001</v>
      </c>
      <c r="E320">
        <v>334</v>
      </c>
    </row>
    <row r="321" spans="4:5" x14ac:dyDescent="0.35">
      <c r="D321">
        <v>0.144673</v>
      </c>
      <c r="E321">
        <v>335</v>
      </c>
    </row>
    <row r="322" spans="4:5" x14ac:dyDescent="0.35">
      <c r="D322">
        <v>0.14502799999999999</v>
      </c>
      <c r="E322">
        <v>336</v>
      </c>
    </row>
    <row r="323" spans="4:5" x14ac:dyDescent="0.35">
      <c r="D323">
        <v>0.14539299999999999</v>
      </c>
      <c r="E323">
        <v>337</v>
      </c>
    </row>
    <row r="324" spans="4:5" x14ac:dyDescent="0.35">
      <c r="D324">
        <v>0.14576800000000001</v>
      </c>
      <c r="E324">
        <v>338</v>
      </c>
    </row>
    <row r="325" spans="4:5" x14ac:dyDescent="0.35">
      <c r="D325">
        <v>0.14615300000000001</v>
      </c>
      <c r="E325">
        <v>339</v>
      </c>
    </row>
    <row r="326" spans="4:5" x14ac:dyDescent="0.35">
      <c r="D326">
        <v>0.14654800000000001</v>
      </c>
      <c r="E326">
        <v>340</v>
      </c>
    </row>
    <row r="327" spans="4:5" x14ac:dyDescent="0.35">
      <c r="D327">
        <v>0.146953</v>
      </c>
      <c r="E327">
        <v>341</v>
      </c>
    </row>
    <row r="328" spans="4:5" x14ac:dyDescent="0.35">
      <c r="D328">
        <v>0.147368</v>
      </c>
      <c r="E328">
        <v>342</v>
      </c>
    </row>
    <row r="329" spans="4:5" x14ac:dyDescent="0.35">
      <c r="D329">
        <v>0.14779300000000001</v>
      </c>
      <c r="E329">
        <v>343</v>
      </c>
    </row>
    <row r="330" spans="4:5" x14ac:dyDescent="0.35">
      <c r="D330">
        <v>0.148228</v>
      </c>
      <c r="E330">
        <v>344</v>
      </c>
    </row>
    <row r="331" spans="4:5" x14ac:dyDescent="0.35">
      <c r="D331">
        <v>0.148673</v>
      </c>
      <c r="E331">
        <v>345</v>
      </c>
    </row>
    <row r="332" spans="4:5" x14ac:dyDescent="0.35">
      <c r="D332">
        <v>0.14912800000000001</v>
      </c>
      <c r="E332">
        <v>346</v>
      </c>
    </row>
    <row r="333" spans="4:5" x14ac:dyDescent="0.35">
      <c r="D333">
        <v>0.149593</v>
      </c>
      <c r="E333">
        <v>347</v>
      </c>
    </row>
    <row r="334" spans="4:5" x14ac:dyDescent="0.35">
      <c r="D334">
        <v>0.15006800000000001</v>
      </c>
      <c r="E334">
        <v>348</v>
      </c>
    </row>
    <row r="335" spans="4:5" x14ac:dyDescent="0.35">
      <c r="D335">
        <v>0.15055299999999999</v>
      </c>
      <c r="E335">
        <v>349</v>
      </c>
    </row>
    <row r="336" spans="4:5" x14ac:dyDescent="0.35">
      <c r="D336">
        <v>0.15104799999999999</v>
      </c>
      <c r="E336">
        <v>350</v>
      </c>
    </row>
    <row r="337" spans="4:5" x14ac:dyDescent="0.35">
      <c r="D337">
        <v>0.15155299999999999</v>
      </c>
      <c r="E337">
        <v>351</v>
      </c>
    </row>
    <row r="338" spans="4:5" x14ac:dyDescent="0.35">
      <c r="D338">
        <v>0.15206800000000001</v>
      </c>
      <c r="E338">
        <v>352</v>
      </c>
    </row>
    <row r="339" spans="4:5" x14ac:dyDescent="0.35">
      <c r="D339">
        <v>0.15259300000000001</v>
      </c>
      <c r="E339">
        <v>353</v>
      </c>
    </row>
    <row r="340" spans="4:5" x14ac:dyDescent="0.35">
      <c r="D340">
        <v>0.15312799999999999</v>
      </c>
      <c r="E340">
        <v>354</v>
      </c>
    </row>
    <row r="341" spans="4:5" x14ac:dyDescent="0.35">
      <c r="D341">
        <v>0.153673</v>
      </c>
      <c r="E341">
        <v>355</v>
      </c>
    </row>
    <row r="342" spans="4:5" x14ac:dyDescent="0.35">
      <c r="D342">
        <v>0.154228</v>
      </c>
      <c r="E342">
        <v>356</v>
      </c>
    </row>
    <row r="343" spans="4:5" x14ac:dyDescent="0.35">
      <c r="D343">
        <v>0.15479299999999999</v>
      </c>
      <c r="E343">
        <v>357</v>
      </c>
    </row>
    <row r="344" spans="4:5" x14ac:dyDescent="0.35">
      <c r="D344">
        <v>0.15536800000000001</v>
      </c>
      <c r="E344">
        <v>358</v>
      </c>
    </row>
    <row r="345" spans="4:5" x14ac:dyDescent="0.35">
      <c r="D345">
        <v>0.15595300000000001</v>
      </c>
      <c r="E345">
        <v>359</v>
      </c>
    </row>
    <row r="346" spans="4:5" x14ac:dyDescent="0.35">
      <c r="D346">
        <v>0.15654799999999999</v>
      </c>
      <c r="E346">
        <v>360</v>
      </c>
    </row>
    <row r="347" spans="4:5" x14ac:dyDescent="0.35">
      <c r="D347">
        <v>0.15715299999999999</v>
      </c>
      <c r="E347">
        <v>361</v>
      </c>
    </row>
    <row r="348" spans="4:5" x14ac:dyDescent="0.35">
      <c r="D348">
        <v>0.15776799999999999</v>
      </c>
      <c r="E348">
        <v>362</v>
      </c>
    </row>
    <row r="349" spans="4:5" x14ac:dyDescent="0.35">
      <c r="D349">
        <v>0.15839300000000001</v>
      </c>
      <c r="E349">
        <v>363</v>
      </c>
    </row>
    <row r="350" spans="4:5" x14ac:dyDescent="0.35">
      <c r="D350">
        <v>0.159028</v>
      </c>
      <c r="E350">
        <v>364</v>
      </c>
    </row>
    <row r="351" spans="4:5" x14ac:dyDescent="0.35">
      <c r="D351">
        <v>0.15967300000000001</v>
      </c>
      <c r="E351">
        <v>365</v>
      </c>
    </row>
    <row r="352" spans="4:5" x14ac:dyDescent="0.35">
      <c r="D352">
        <v>0.160328</v>
      </c>
      <c r="E352">
        <v>366</v>
      </c>
    </row>
    <row r="353" spans="4:5" x14ac:dyDescent="0.35">
      <c r="D353">
        <v>0.160993</v>
      </c>
      <c r="E353">
        <v>367</v>
      </c>
    </row>
    <row r="354" spans="4:5" x14ac:dyDescent="0.35">
      <c r="D354">
        <v>0.16166800000000001</v>
      </c>
      <c r="E354">
        <v>368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49fa8af8-517d-491f-a3d5-7cf68fb985f9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4E8EBE579ED724DA6862405C7970F81" ma:contentTypeVersion="14" ma:contentTypeDescription="Create a new document." ma:contentTypeScope="" ma:versionID="86c5e3b6225d101e522740491cefce85">
  <xsd:schema xmlns:xsd="http://www.w3.org/2001/XMLSchema" xmlns:xs="http://www.w3.org/2001/XMLSchema" xmlns:p="http://schemas.microsoft.com/office/2006/metadata/properties" xmlns:ns3="49fa8af8-517d-491f-a3d5-7cf68fb985f9" xmlns:ns4="5d848a0f-dbe6-471c-a407-bb7a402dc859" targetNamespace="http://schemas.microsoft.com/office/2006/metadata/properties" ma:root="true" ma:fieldsID="a6c024ab2e87b0647c7181ba4225cb0c" ns3:_="" ns4:_="">
    <xsd:import namespace="49fa8af8-517d-491f-a3d5-7cf68fb985f9"/>
    <xsd:import namespace="5d848a0f-dbe6-471c-a407-bb7a402dc85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_activity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fa8af8-517d-491f-a3d5-7cf68fb985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19" nillable="true" ma:displayName="_activity" ma:hidden="true" ma:internalName="_activity">
      <xsd:simpleType>
        <xsd:restriction base="dms:Note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848a0f-dbe6-471c-a407-bb7a402dc859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21CF4D0-A048-4BAF-9D55-9260AD6C074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746FCFF-3BB4-4E8C-A231-3892E7653904}">
  <ds:schemaRefs>
    <ds:schemaRef ds:uri="http://purl.org/dc/dcmitype/"/>
    <ds:schemaRef ds:uri="http://schemas.microsoft.com/office/2006/metadata/properties"/>
    <ds:schemaRef ds:uri="http://purl.org/dc/elements/1.1/"/>
    <ds:schemaRef ds:uri="49fa8af8-517d-491f-a3d5-7cf68fb985f9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schemas.openxmlformats.org/package/2006/metadata/core-properties"/>
    <ds:schemaRef ds:uri="5d848a0f-dbe6-471c-a407-bb7a402dc859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0E5E9353-D2AC-43E7-9389-832F28C1F1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fa8af8-517d-491f-a3d5-7cf68fb985f9"/>
    <ds:schemaRef ds:uri="5d848a0f-dbe6-471c-a407-bb7a402dc85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Exp - Osmotic Coefficient</vt:lpstr>
      <vt:lpstr>For finding 12 unknown</vt:lpstr>
      <vt:lpstr>Original Graph</vt:lpstr>
      <vt:lpstr>Our Graph</vt:lpstr>
      <vt:lpstr>Comparision 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Dhanush T</dc:creator>
  <cp:lastModifiedBy>Dhanush Tamilselvan (CW)</cp:lastModifiedBy>
  <dcterms:created xsi:type="dcterms:W3CDTF">2024-02-15T14:04:01Z</dcterms:created>
  <dcterms:modified xsi:type="dcterms:W3CDTF">2024-03-14T10:52:50Z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0x01010054E8EBE579ED724DA6862405C7970F81</vt:lpwstr>
  </property>
</Properties>
</file>