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4\CaCl2 - Done\"/>
    </mc:Choice>
  </mc:AlternateContent>
  <xr:revisionPtr revIDLastSave="0" documentId="13_ncr:1_{73A952F1-B408-443C-A205-4CF4ABBDEC6A}" xr6:coauthVersionLast="47" xr6:coauthVersionMax="47" xr10:uidLastSave="{00000000-0000-0000-0000-000000000000}"/>
  <bookViews>
    <workbookView xWindow="-108" yWindow="-108" windowWidth="23256" windowHeight="12456" tabRatio="662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arision graph" sheetId="8" r:id="rId5"/>
  </sheets>
  <definedNames>
    <definedName name="solver_adj" localSheetId="1" hidden="1">'For finding 12 unknowns'!$AH$9:$AH$23</definedName>
    <definedName name="solver_cvg" localSheetId="1" hidden="1">0.00000001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5" l="1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<sst xmlns="http://schemas.openxmlformats.org/spreadsheetml/2006/main" count="117" uniqueCount="65">
  <si>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</si>
  <si>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</si>
  <si>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</si>
  <si>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</si>
  <si>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</si>
  <si>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</si>
  <si>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</si>
  <si>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</si>
  <si>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</si>
  <si>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</si>
  <si>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</si>
  <si>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</si>
  <si>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</si>
  <si>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</si>
  <si>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</si>
  <si>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</si>
  <si>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</si>
  <si>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</si>
  <si>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</si>
  <si>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</si>
  <si>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</si>
  <si>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</si>
  <si>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</si>
  <si>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</si>
  <si>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</si>
  <si>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</si>
  <si>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</si>
  <si>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</si>
  <si>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</si>
  <si>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</si>
  <si>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</si>
  <si>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</si>
  <si>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</si>
  <si>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</si>
  <si>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</si>
  <si>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</si>
  <si>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</si>
  <si>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</si>
  <si>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</si>
  <si>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</si>
  <si>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</si>
  <si>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</si>
  <si>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</si>
  <si>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</si>
  <si>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</si>
  <si>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</si>
  <si>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</si>
  <si>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</si>
  <si>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</si>
  <si>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</si>
  <si>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Temp</t>
  </si>
  <si>
    <t>Literature Work</t>
  </si>
  <si>
    <t>Our work</t>
  </si>
  <si>
    <t xml:space="preserve">Phi </t>
  </si>
  <si>
    <t>m</t>
  </si>
  <si>
    <t>n</t>
  </si>
  <si>
    <t>o</t>
  </si>
  <si>
    <t>n=4</t>
  </si>
  <si>
    <t>s</t>
  </si>
  <si>
    <t>Yg3</t>
  </si>
  <si>
    <t>Yg5</t>
  </si>
  <si>
    <t>Yg6</t>
  </si>
  <si>
    <t>Yg7</t>
  </si>
  <si>
    <t>Yg8</t>
  </si>
  <si>
    <t>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</si>
</sst>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CaCl2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CaCl2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graph'!$D$3:$D$275</c:f>
              <c:numCache>
                <c:formatCode>General</c:formatCode>
                <c:ptCount val="273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0.175757</c:v>
                </c:pt>
                <c:pt idx="46">
                  <c:v>0.19960600000000001</c:v>
                </c:pt>
                <c:pt idx="47">
                  <c:v>0.199625</c:v>
                </c:pt>
                <c:pt idx="48">
                  <c:v>0.19964799999999999</c:v>
                </c:pt>
                <c:pt idx="49">
                  <c:v>0.19970299999999999</c:v>
                </c:pt>
                <c:pt idx="50">
                  <c:v>0.19975000000000001</c:v>
                </c:pt>
                <c:pt idx="51">
                  <c:v>0.19984099999999999</c:v>
                </c:pt>
                <c:pt idx="52">
                  <c:v>0.19991200000000001</c:v>
                </c:pt>
                <c:pt idx="53">
                  <c:v>0.20004</c:v>
                </c:pt>
                <c:pt idx="54">
                  <c:v>0.20013300000000001</c:v>
                </c:pt>
                <c:pt idx="55">
                  <c:v>0.200298</c:v>
                </c:pt>
                <c:pt idx="56">
                  <c:v>0.20041500000000001</c:v>
                </c:pt>
                <c:pt idx="57">
                  <c:v>0.20061699999999999</c:v>
                </c:pt>
                <c:pt idx="58">
                  <c:v>0.20075699999999999</c:v>
                </c:pt>
                <c:pt idx="59">
                  <c:v>0.20099500000000001</c:v>
                </c:pt>
                <c:pt idx="60">
                  <c:v>0.201159</c:v>
                </c:pt>
                <c:pt idx="61">
                  <c:v>0.201433</c:v>
                </c:pt>
                <c:pt idx="62">
                  <c:v>0.20162099999999999</c:v>
                </c:pt>
                <c:pt idx="63">
                  <c:v>0.201932</c:v>
                </c:pt>
                <c:pt idx="64">
                  <c:v>0.20214199999999999</c:v>
                </c:pt>
                <c:pt idx="65">
                  <c:v>0.20236899999999999</c:v>
                </c:pt>
                <c:pt idx="66">
                  <c:v>0.20249</c:v>
                </c:pt>
                <c:pt idx="67">
                  <c:v>0.20272399999999999</c:v>
                </c:pt>
                <c:pt idx="68">
                  <c:v>0.20336599999999999</c:v>
                </c:pt>
                <c:pt idx="69">
                  <c:v>0.204068</c:v>
                </c:pt>
                <c:pt idx="70">
                  <c:v>0.20483000000000001</c:v>
                </c:pt>
                <c:pt idx="71">
                  <c:v>0.205652</c:v>
                </c:pt>
                <c:pt idx="72">
                  <c:v>0.206534</c:v>
                </c:pt>
                <c:pt idx="73">
                  <c:v>0.20747599999999999</c:v>
                </c:pt>
                <c:pt idx="74">
                  <c:v>0.208478</c:v>
                </c:pt>
                <c:pt idx="75">
                  <c:v>0.209539</c:v>
                </c:pt>
                <c:pt idx="76">
                  <c:v>0.211843</c:v>
                </c:pt>
                <c:pt idx="77">
                  <c:v>0.213085</c:v>
                </c:pt>
                <c:pt idx="78">
                  <c:v>0.21438699999999999</c:v>
                </c:pt>
                <c:pt idx="79">
                  <c:v>0.215749</c:v>
                </c:pt>
                <c:pt idx="80">
                  <c:v>0.217171</c:v>
                </c:pt>
                <c:pt idx="81">
                  <c:v>0.21865299999999999</c:v>
                </c:pt>
                <c:pt idx="82">
                  <c:v>0.220195</c:v>
                </c:pt>
                <c:pt idx="83">
                  <c:v>0.220918</c:v>
                </c:pt>
                <c:pt idx="84">
                  <c:v>0.22179699999999999</c:v>
                </c:pt>
                <c:pt idx="85">
                  <c:v>0.22517999999999999</c:v>
                </c:pt>
                <c:pt idx="86">
                  <c:v>0.226962</c:v>
                </c:pt>
                <c:pt idx="87">
                  <c:v>0.22731499999999999</c:v>
                </c:pt>
                <c:pt idx="88">
                  <c:v>0.23070599999999999</c:v>
                </c:pt>
                <c:pt idx="89">
                  <c:v>0.23266800000000001</c:v>
                </c:pt>
                <c:pt idx="90">
                  <c:v>0.23468900000000001</c:v>
                </c:pt>
                <c:pt idx="91">
                  <c:v>0.23677100000000001</c:v>
                </c:pt>
                <c:pt idx="92">
                  <c:v>0.23891299999999999</c:v>
                </c:pt>
                <c:pt idx="93">
                  <c:v>0.241115</c:v>
                </c:pt>
                <c:pt idx="94">
                  <c:v>0.24337600000000001</c:v>
                </c:pt>
                <c:pt idx="95">
                  <c:v>0.245698</c:v>
                </c:pt>
                <c:pt idx="96">
                  <c:v>0.24807999999999999</c:v>
                </c:pt>
                <c:pt idx="97">
                  <c:v>0.25052200000000002</c:v>
                </c:pt>
                <c:pt idx="98">
                  <c:v>0.253023</c:v>
                </c:pt>
                <c:pt idx="99">
                  <c:v>0.25558500000000001</c:v>
                </c:pt>
                <c:pt idx="100">
                  <c:v>0.25820599999999999</c:v>
                </c:pt>
                <c:pt idx="101">
                  <c:v>0.25930500000000001</c:v>
                </c:pt>
                <c:pt idx="102">
                  <c:v>0.26375900000000002</c:v>
                </c:pt>
                <c:pt idx="103">
                  <c:v>0.26820100000000002</c:v>
                </c:pt>
                <c:pt idx="104">
                  <c:v>0.27263100000000001</c:v>
                </c:pt>
                <c:pt idx="105">
                  <c:v>0.27704899999999999</c:v>
                </c:pt>
                <c:pt idx="106">
                  <c:v>0.28145500000000001</c:v>
                </c:pt>
                <c:pt idx="107">
                  <c:v>0.28584900000000002</c:v>
                </c:pt>
                <c:pt idx="108">
                  <c:v>0.29022999999999999</c:v>
                </c:pt>
                <c:pt idx="109">
                  <c:v>0.29459999999999997</c:v>
                </c:pt>
                <c:pt idx="110">
                  <c:v>0.298958</c:v>
                </c:pt>
                <c:pt idx="111">
                  <c:v>0.30330400000000002</c:v>
                </c:pt>
                <c:pt idx="112">
                  <c:v>0.30763800000000002</c:v>
                </c:pt>
                <c:pt idx="113">
                  <c:v>0.31196000000000002</c:v>
                </c:pt>
                <c:pt idx="114">
                  <c:v>0.31627</c:v>
                </c:pt>
                <c:pt idx="115">
                  <c:v>0.32056800000000002</c:v>
                </c:pt>
                <c:pt idx="116">
                  <c:v>0.32485399999999998</c:v>
                </c:pt>
                <c:pt idx="117">
                  <c:v>0.32912799999999998</c:v>
                </c:pt>
                <c:pt idx="118">
                  <c:v>0.33339000000000002</c:v>
                </c:pt>
                <c:pt idx="119">
                  <c:v>0.33764</c:v>
                </c:pt>
                <c:pt idx="120">
                  <c:v>0.34187800000000002</c:v>
                </c:pt>
                <c:pt idx="121">
                  <c:v>0.34610400000000002</c:v>
                </c:pt>
                <c:pt idx="122">
                  <c:v>0.35031800000000002</c:v>
                </c:pt>
                <c:pt idx="123">
                  <c:v>0.35452</c:v>
                </c:pt>
                <c:pt idx="124">
                  <c:v>0.35870999999999997</c:v>
                </c:pt>
                <c:pt idx="125">
                  <c:v>0.36513099999999998</c:v>
                </c:pt>
                <c:pt idx="126">
                  <c:v>0.378251</c:v>
                </c:pt>
                <c:pt idx="127">
                  <c:v>0.42005300000000001</c:v>
                </c:pt>
                <c:pt idx="128">
                  <c:v>0.42032199999999997</c:v>
                </c:pt>
                <c:pt idx="129">
                  <c:v>0.42060900000000001</c:v>
                </c:pt>
                <c:pt idx="130">
                  <c:v>0.42091400000000001</c:v>
                </c:pt>
                <c:pt idx="131">
                  <c:v>0.42157800000000001</c:v>
                </c:pt>
                <c:pt idx="132">
                  <c:v>0.42193599999999998</c:v>
                </c:pt>
                <c:pt idx="133">
                  <c:v>0.42270799999999997</c:v>
                </c:pt>
                <c:pt idx="134">
                  <c:v>0.42312100000000002</c:v>
                </c:pt>
                <c:pt idx="135">
                  <c:v>0.42355199999999998</c:v>
                </c:pt>
                <c:pt idx="136">
                  <c:v>0.42446800000000001</c:v>
                </c:pt>
                <c:pt idx="137">
                  <c:v>0.42495300000000003</c:v>
                </c:pt>
                <c:pt idx="138">
                  <c:v>0.425456</c:v>
                </c:pt>
                <c:pt idx="139">
                  <c:v>0.425591</c:v>
                </c:pt>
                <c:pt idx="140">
                  <c:v>0.42597699999999999</c:v>
                </c:pt>
                <c:pt idx="141">
                  <c:v>0.42651600000000001</c:v>
                </c:pt>
                <c:pt idx="142">
                  <c:v>0.42707299999999998</c:v>
                </c:pt>
                <c:pt idx="143">
                  <c:v>0.42764799999999997</c:v>
                </c:pt>
                <c:pt idx="144">
                  <c:v>0.42824099999999998</c:v>
                </c:pt>
                <c:pt idx="145">
                  <c:v>0.429481</c:v>
                </c:pt>
                <c:pt idx="146">
                  <c:v>0.43012800000000001</c:v>
                </c:pt>
                <c:pt idx="147">
                  <c:v>0.43126500000000001</c:v>
                </c:pt>
                <c:pt idx="148">
                  <c:v>0.43363299999999999</c:v>
                </c:pt>
                <c:pt idx="149">
                  <c:v>0.434388</c:v>
                </c:pt>
                <c:pt idx="150">
                  <c:v>0.43516100000000002</c:v>
                </c:pt>
                <c:pt idx="151">
                  <c:v>0.43758799999999998</c:v>
                </c:pt>
                <c:pt idx="152">
                  <c:v>0.44017699999999998</c:v>
                </c:pt>
                <c:pt idx="153">
                  <c:v>0.44107600000000002</c:v>
                </c:pt>
                <c:pt idx="154">
                  <c:v>0.44199300000000002</c:v>
                </c:pt>
                <c:pt idx="155">
                  <c:v>0.44292799999999999</c:v>
                </c:pt>
                <c:pt idx="156">
                  <c:v>0.44684800000000002</c:v>
                </c:pt>
                <c:pt idx="157">
                  <c:v>0.44787300000000002</c:v>
                </c:pt>
                <c:pt idx="158">
                  <c:v>0.44891599999999998</c:v>
                </c:pt>
                <c:pt idx="159">
                  <c:v>0.453065</c:v>
                </c:pt>
                <c:pt idx="160">
                  <c:v>0.453268</c:v>
                </c:pt>
                <c:pt idx="161">
                  <c:v>0.45555200000000001</c:v>
                </c:pt>
                <c:pt idx="162">
                  <c:v>0.45782400000000001</c:v>
                </c:pt>
                <c:pt idx="163">
                  <c:v>0.46033499999999999</c:v>
                </c:pt>
                <c:pt idx="164">
                  <c:v>0.462835</c:v>
                </c:pt>
                <c:pt idx="165">
                  <c:v>0.46411200000000002</c:v>
                </c:pt>
                <c:pt idx="166">
                  <c:v>0.46540700000000002</c:v>
                </c:pt>
                <c:pt idx="167">
                  <c:v>0.46672000000000002</c:v>
                </c:pt>
                <c:pt idx="168">
                  <c:v>0.47215200000000002</c:v>
                </c:pt>
                <c:pt idx="169">
                  <c:v>0.47641499999999998</c:v>
                </c:pt>
                <c:pt idx="170">
                  <c:v>0.47787200000000002</c:v>
                </c:pt>
                <c:pt idx="171">
                  <c:v>0.47934700000000002</c:v>
                </c:pt>
                <c:pt idx="172">
                  <c:v>0.48083999999999999</c:v>
                </c:pt>
                <c:pt idx="173">
                  <c:v>0.48235099999999997</c:v>
                </c:pt>
                <c:pt idx="174">
                  <c:v>0.48299500000000001</c:v>
                </c:pt>
                <c:pt idx="175">
                  <c:v>0.48542600000000002</c:v>
                </c:pt>
                <c:pt idx="176">
                  <c:v>0.48857400000000001</c:v>
                </c:pt>
                <c:pt idx="177">
                  <c:v>0.49017500000000003</c:v>
                </c:pt>
                <c:pt idx="178">
                  <c:v>0.49179400000000001</c:v>
                </c:pt>
                <c:pt idx="179">
                  <c:v>0.53604700000000005</c:v>
                </c:pt>
                <c:pt idx="180">
                  <c:v>0.58571200000000001</c:v>
                </c:pt>
                <c:pt idx="181">
                  <c:v>0.58817600000000003</c:v>
                </c:pt>
                <c:pt idx="182">
                  <c:v>0.59065699999999999</c:v>
                </c:pt>
                <c:pt idx="183">
                  <c:v>0.59315600000000002</c:v>
                </c:pt>
                <c:pt idx="184">
                  <c:v>0.59743500000000005</c:v>
                </c:pt>
                <c:pt idx="185">
                  <c:v>0.61902500000000005</c:v>
                </c:pt>
                <c:pt idx="186">
                  <c:v>0.62017299999999997</c:v>
                </c:pt>
                <c:pt idx="187">
                  <c:v>0.62041900000000005</c:v>
                </c:pt>
                <c:pt idx="188">
                  <c:v>0.621479</c:v>
                </c:pt>
                <c:pt idx="189">
                  <c:v>0.62171200000000004</c:v>
                </c:pt>
                <c:pt idx="190">
                  <c:v>0.62316000000000005</c:v>
                </c:pt>
                <c:pt idx="191">
                  <c:v>0.62457499999999999</c:v>
                </c:pt>
                <c:pt idx="192">
                  <c:v>0.62710500000000002</c:v>
                </c:pt>
              </c:numCache>
            </c:numRef>
          </c:xVal>
          <c:yVal>
            <c:numRef>
              <c:f>'Comparision graph'!$E$3:$E$275</c:f>
              <c:numCache>
                <c:formatCode>General</c:formatCode>
                <c:ptCount val="27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251</c:v>
                </c:pt>
                <c:pt idx="47">
                  <c:v>250</c:v>
                </c:pt>
                <c:pt idx="48">
                  <c:v>252</c:v>
                </c:pt>
                <c:pt idx="49">
                  <c:v>249</c:v>
                </c:pt>
                <c:pt idx="50">
                  <c:v>253</c:v>
                </c:pt>
                <c:pt idx="51">
                  <c:v>248</c:v>
                </c:pt>
                <c:pt idx="52">
                  <c:v>254</c:v>
                </c:pt>
                <c:pt idx="53">
                  <c:v>247</c:v>
                </c:pt>
                <c:pt idx="54">
                  <c:v>255</c:v>
                </c:pt>
                <c:pt idx="55">
                  <c:v>246</c:v>
                </c:pt>
                <c:pt idx="56">
                  <c:v>256</c:v>
                </c:pt>
                <c:pt idx="57">
                  <c:v>245</c:v>
                </c:pt>
                <c:pt idx="58">
                  <c:v>257</c:v>
                </c:pt>
                <c:pt idx="59">
                  <c:v>244</c:v>
                </c:pt>
                <c:pt idx="60">
                  <c:v>258</c:v>
                </c:pt>
                <c:pt idx="61">
                  <c:v>243</c:v>
                </c:pt>
                <c:pt idx="62">
                  <c:v>259</c:v>
                </c:pt>
                <c:pt idx="63">
                  <c:v>242</c:v>
                </c:pt>
                <c:pt idx="64">
                  <c:v>260</c:v>
                </c:pt>
                <c:pt idx="65">
                  <c:v>270</c:v>
                </c:pt>
                <c:pt idx="66">
                  <c:v>241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279</c:v>
                </c:pt>
                <c:pt idx="84">
                  <c:v>278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321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325</c:v>
                </c:pt>
                <c:pt idx="132">
                  <c:v>326</c:v>
                </c:pt>
                <c:pt idx="133">
                  <c:v>328</c:v>
                </c:pt>
                <c:pt idx="134">
                  <c:v>329</c:v>
                </c:pt>
                <c:pt idx="135">
                  <c:v>330</c:v>
                </c:pt>
                <c:pt idx="136">
                  <c:v>332</c:v>
                </c:pt>
                <c:pt idx="137">
                  <c:v>333</c:v>
                </c:pt>
                <c:pt idx="138">
                  <c:v>334</c:v>
                </c:pt>
                <c:pt idx="139">
                  <c:v>327</c:v>
                </c:pt>
                <c:pt idx="140">
                  <c:v>335</c:v>
                </c:pt>
                <c:pt idx="141">
                  <c:v>336</c:v>
                </c:pt>
                <c:pt idx="142">
                  <c:v>337</c:v>
                </c:pt>
                <c:pt idx="143">
                  <c:v>338</c:v>
                </c:pt>
                <c:pt idx="144">
                  <c:v>339</c:v>
                </c:pt>
                <c:pt idx="145">
                  <c:v>341</c:v>
                </c:pt>
                <c:pt idx="146">
                  <c:v>342</c:v>
                </c:pt>
                <c:pt idx="147">
                  <c:v>343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352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362</c:v>
                </c:pt>
                <c:pt idx="157">
                  <c:v>363</c:v>
                </c:pt>
                <c:pt idx="158">
                  <c:v>364</c:v>
                </c:pt>
                <c:pt idx="159">
                  <c:v>367</c:v>
                </c:pt>
                <c:pt idx="160">
                  <c:v>368</c:v>
                </c:pt>
                <c:pt idx="161">
                  <c:v>370</c:v>
                </c:pt>
                <c:pt idx="162">
                  <c:v>372</c:v>
                </c:pt>
                <c:pt idx="163">
                  <c:v>374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383</c:v>
                </c:pt>
                <c:pt idx="169">
                  <c:v>386</c:v>
                </c:pt>
                <c:pt idx="170">
                  <c:v>387</c:v>
                </c:pt>
                <c:pt idx="171">
                  <c:v>388</c:v>
                </c:pt>
                <c:pt idx="172">
                  <c:v>389</c:v>
                </c:pt>
                <c:pt idx="173">
                  <c:v>390</c:v>
                </c:pt>
                <c:pt idx="174">
                  <c:v>391</c:v>
                </c:pt>
                <c:pt idx="175">
                  <c:v>392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420</c:v>
                </c:pt>
                <c:pt idx="180">
                  <c:v>442</c:v>
                </c:pt>
                <c:pt idx="181">
                  <c:v>443</c:v>
                </c:pt>
                <c:pt idx="182">
                  <c:v>444</c:v>
                </c:pt>
                <c:pt idx="183">
                  <c:v>445</c:v>
                </c:pt>
                <c:pt idx="184">
                  <c:v>446</c:v>
                </c:pt>
                <c:pt idx="185">
                  <c:v>483</c:v>
                </c:pt>
                <c:pt idx="186">
                  <c:v>485</c:v>
                </c:pt>
                <c:pt idx="187">
                  <c:v>487</c:v>
                </c:pt>
                <c:pt idx="188">
                  <c:v>491</c:v>
                </c:pt>
                <c:pt idx="189">
                  <c:v>490</c:v>
                </c:pt>
                <c:pt idx="190">
                  <c:v>492</c:v>
                </c:pt>
                <c:pt idx="191">
                  <c:v>495</c:v>
                </c:pt>
                <c:pt idx="19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924888205637914"/>
          <c:y val="0.17880567935867336"/>
          <c:w val="0.28004066738935929"/>
          <c:h val="0.12741873856321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Yg3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Yg5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graph'!$G$4:$G$58</c:f>
              <c:numCache>
                <c:formatCode>General</c:formatCode>
                <c:ptCount val="55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  <c:pt idx="29">
                  <c:v>0.20236899999999999</c:v>
                </c:pt>
                <c:pt idx="30">
                  <c:v>0.211843</c:v>
                </c:pt>
                <c:pt idx="31">
                  <c:v>0.213085</c:v>
                </c:pt>
                <c:pt idx="32">
                  <c:v>0.21438699999999999</c:v>
                </c:pt>
                <c:pt idx="33">
                  <c:v>0.215749</c:v>
                </c:pt>
                <c:pt idx="34">
                  <c:v>0.217171</c:v>
                </c:pt>
                <c:pt idx="35">
                  <c:v>0.21865299999999999</c:v>
                </c:pt>
                <c:pt idx="36">
                  <c:v>0.220195</c:v>
                </c:pt>
                <c:pt idx="37">
                  <c:v>0.22179699999999999</c:v>
                </c:pt>
                <c:pt idx="38">
                  <c:v>0.220918</c:v>
                </c:pt>
                <c:pt idx="39">
                  <c:v>0.22517999999999999</c:v>
                </c:pt>
                <c:pt idx="40">
                  <c:v>0.226962</c:v>
                </c:pt>
                <c:pt idx="41">
                  <c:v>0.22731499999999999</c:v>
                </c:pt>
                <c:pt idx="42">
                  <c:v>0.23070599999999999</c:v>
                </c:pt>
                <c:pt idx="43">
                  <c:v>0.23266800000000001</c:v>
                </c:pt>
                <c:pt idx="44">
                  <c:v>0.23468900000000001</c:v>
                </c:pt>
                <c:pt idx="45">
                  <c:v>0.23677100000000001</c:v>
                </c:pt>
                <c:pt idx="46">
                  <c:v>0.23891299999999999</c:v>
                </c:pt>
                <c:pt idx="47">
                  <c:v>0.241115</c:v>
                </c:pt>
                <c:pt idx="48">
                  <c:v>0.24337600000000001</c:v>
                </c:pt>
                <c:pt idx="49">
                  <c:v>0.245698</c:v>
                </c:pt>
                <c:pt idx="50">
                  <c:v>0.24807999999999999</c:v>
                </c:pt>
                <c:pt idx="51">
                  <c:v>0.25052200000000002</c:v>
                </c:pt>
                <c:pt idx="52">
                  <c:v>0.253023</c:v>
                </c:pt>
                <c:pt idx="53">
                  <c:v>0.25558500000000001</c:v>
                </c:pt>
                <c:pt idx="54">
                  <c:v>0.25820599999999999</c:v>
                </c:pt>
              </c:numCache>
            </c:numRef>
          </c:xVal>
          <c:yVal>
            <c:numRef>
              <c:f>'Our work graph'!$H$4:$H$58</c:f>
              <c:numCache>
                <c:formatCode>General</c:formatCode>
                <c:ptCount val="55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Yg6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Yg7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Yg8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Yp1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graph'!$G$4:$G$32</c:f>
              <c:numCache>
                <c:formatCode>General</c:formatCode>
                <c:ptCount val="29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</c:numCache>
            </c:numRef>
          </c:xVal>
          <c:yVal>
            <c:numRef>
              <c:f>'Our work graph'!$H$4:$H$32</c:f>
              <c:numCache>
                <c:formatCode>General</c:formatCode>
                <c:ptCount val="29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DEA-B5BB-B3D53E65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361042</xdr:colOff>
      <xdr:row>8</xdr:row>
      <xdr:rowOff>128635</xdr:rowOff>
    </xdr:from>
    <xdr:to>
      <xdr:col>59</xdr:col>
      <xdr:colOff>176107</xdr:colOff>
      <xdr:row>26</xdr:row>
      <xdr:rowOff>147320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525780</xdr:colOff>
      <xdr:row>11</xdr:row>
      <xdr:rowOff>160020</xdr:rowOff>
    </xdr:from>
    <xdr:to>
      <xdr:col>53</xdr:col>
      <xdr:colOff>541020</xdr:colOff>
      <xdr:row>14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880B9A-BDEC-4628-A2D0-C3FE5A80CF77}"/>
            </a:ext>
          </a:extLst>
        </xdr:cNvPr>
        <xdr:cNvSpPr txBox="1"/>
      </xdr:nvSpPr>
      <xdr:spPr>
        <a:xfrm>
          <a:off x="39761160" y="263652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52</xdr:col>
      <xdr:colOff>22860</xdr:colOff>
      <xdr:row>12</xdr:row>
      <xdr:rowOff>60960</xdr:rowOff>
    </xdr:from>
    <xdr:to>
      <xdr:col>52</xdr:col>
      <xdr:colOff>129540</xdr:colOff>
      <xdr:row>12</xdr:row>
      <xdr:rowOff>175260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1F538551-10CA-4E8F-AED1-A494AF05CF52}"/>
            </a:ext>
          </a:extLst>
        </xdr:cNvPr>
        <xdr:cNvSpPr/>
      </xdr:nvSpPr>
      <xdr:spPr>
        <a:xfrm>
          <a:off x="39867840" y="272034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601980</xdr:colOff>
      <xdr:row>13</xdr:row>
      <xdr:rowOff>114300</xdr:rowOff>
    </xdr:from>
    <xdr:to>
      <xdr:col>52</xdr:col>
      <xdr:colOff>205740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6D683DD-EC28-4A61-9E96-8A45F52A5F4B}"/>
            </a:ext>
          </a:extLst>
        </xdr:cNvPr>
        <xdr:cNvCxnSpPr/>
      </xdr:nvCxnSpPr>
      <xdr:spPr>
        <a:xfrm>
          <a:off x="39837360" y="295656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0.11049</cdr:x>
      <cdr:y>0.16176</cdr:y>
    </cdr:from>
    <cdr:to>
      <cdr:x>0.95774</cdr:x>
      <cdr:y>0.83168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597627" y="523058"/>
          <a:ext cx="4582885" cy="21662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289560</xdr:colOff>
      <xdr:row>1</xdr:row>
      <xdr:rowOff>7620</xdr:rowOff>
    </xdr:from>
    <xdr:to>
      <xdr:col>35</xdr:col>
      <xdr:colOff>594360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5566E-4780-4577-BC98-7F8901AA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6</xdr:row>
      <xdr:rowOff>41909</xdr:rowOff>
    </xdr:from>
    <xdr:to>
      <xdr:col>16</xdr:col>
      <xdr:colOff>7120</xdr:colOff>
      <xdr:row>24</xdr:row>
      <xdr:rowOff>42729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J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28</v>
      </c>
    </row>
    <row r="2" spans="1:47" x14ac:dyDescent="0.3">
      <c r="A2" s="12"/>
    </row>
    <row r="3" spans="1:47" x14ac:dyDescent="0.3">
      <c r="A3" s="12" t="s">
        <v>31</v>
      </c>
      <c r="E3" s="12" t="s">
        <v>32</v>
      </c>
      <c r="F3" s="1"/>
      <c r="G3" s="1"/>
      <c r="I3" s="12" t="s">
        <v>33</v>
      </c>
      <c r="J3" s="1"/>
      <c r="K3" s="1"/>
      <c r="L3" s="1"/>
      <c r="M3" s="12" t="s">
        <v>42</v>
      </c>
      <c r="N3" s="1"/>
      <c r="O3" s="1"/>
      <c r="Q3" s="12" t="s">
        <v>34</v>
      </c>
      <c r="R3" s="1"/>
      <c r="S3" s="1"/>
      <c r="U3" s="12" t="s">
        <v>35</v>
      </c>
      <c r="V3" s="1"/>
      <c r="W3" s="1"/>
      <c r="Y3" s="12" t="s">
        <v>36</v>
      </c>
      <c r="Z3" s="1"/>
      <c r="AA3" s="1"/>
      <c r="AC3" s="12" t="s">
        <v>37</v>
      </c>
      <c r="AD3" s="1"/>
      <c r="AE3" s="1"/>
      <c r="AG3" s="12" t="s">
        <v>38</v>
      </c>
      <c r="AH3" s="1"/>
      <c r="AI3" s="1"/>
      <c r="AK3" s="12" t="s">
        <v>39</v>
      </c>
      <c r="AL3" s="1"/>
      <c r="AM3" s="1"/>
      <c r="AO3" s="12" t="s">
        <v>40</v>
      </c>
      <c r="AP3" s="1"/>
      <c r="AQ3" s="1"/>
      <c r="AS3" s="12" t="s">
        <v>41</v>
      </c>
      <c r="AT3" s="1"/>
      <c r="AU3" s="1"/>
    </row>
    <row r="4" spans="1:47" x14ac:dyDescent="0.3">
      <c r="A4" s="1" t="s">
        <v>29</v>
      </c>
      <c r="B4" s="1" t="s">
        <v>0</v>
      </c>
      <c r="C4" s="1" t="s">
        <v>30</v>
      </c>
      <c r="E4" s="1" t="s">
        <v>29</v>
      </c>
      <c r="F4" s="1" t="s">
        <v>0</v>
      </c>
      <c r="G4" s="1" t="s">
        <v>30</v>
      </c>
      <c r="I4" s="1" t="s">
        <v>29</v>
      </c>
      <c r="J4" s="1" t="s">
        <v>0</v>
      </c>
      <c r="K4" s="1" t="s">
        <v>30</v>
      </c>
      <c r="L4" s="1"/>
      <c r="M4" s="1" t="s">
        <v>29</v>
      </c>
      <c r="N4" s="1" t="s">
        <v>0</v>
      </c>
      <c r="O4" s="1" t="s">
        <v>30</v>
      </c>
      <c r="Q4" s="1" t="s">
        <v>29</v>
      </c>
      <c r="R4" s="1" t="s">
        <v>0</v>
      </c>
      <c r="S4" s="1" t="s">
        <v>30</v>
      </c>
      <c r="U4" s="1" t="s">
        <v>29</v>
      </c>
      <c r="V4" s="1" t="s">
        <v>0</v>
      </c>
      <c r="W4" s="1" t="s">
        <v>30</v>
      </c>
      <c r="Y4" s="1" t="s">
        <v>29</v>
      </c>
      <c r="Z4" s="1" t="s">
        <v>0</v>
      </c>
      <c r="AA4" s="1" t="s">
        <v>30</v>
      </c>
      <c r="AC4" s="1" t="s">
        <v>29</v>
      </c>
      <c r="AD4" s="1" t="s">
        <v>0</v>
      </c>
      <c r="AE4" s="1" t="s">
        <v>30</v>
      </c>
      <c r="AG4" s="1" t="s">
        <v>29</v>
      </c>
      <c r="AH4" s="1" t="s">
        <v>0</v>
      </c>
      <c r="AI4" s="1" t="s">
        <v>30</v>
      </c>
      <c r="AK4" s="1" t="s">
        <v>29</v>
      </c>
      <c r="AL4" s="1" t="s">
        <v>0</v>
      </c>
      <c r="AM4" s="1" t="s">
        <v>30</v>
      </c>
      <c r="AO4" s="1" t="s">
        <v>29</v>
      </c>
      <c r="AP4" s="1" t="s">
        <v>0</v>
      </c>
      <c r="AQ4" s="1" t="s">
        <v>30</v>
      </c>
      <c r="AS4" s="1" t="s">
        <v>29</v>
      </c>
      <c r="AT4" s="1" t="s">
        <v>0</v>
      </c>
      <c r="AU4" s="1" t="s">
        <v>30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BD173"/>
  <sheetViews>
    <sheetView tabSelected="1" topLeftCell="AT6" zoomScaleNormal="100" workbookViewId="0">
      <selection activeCell="BJ14" sqref="BJ14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6" ht="23.4" x14ac:dyDescent="0.45">
      <c r="D1" s="2" t="s">
        <v>27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6" x14ac:dyDescent="0.3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6" x14ac:dyDescent="0.3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6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6" x14ac:dyDescent="0.3">
      <c r="J5"/>
      <c r="T5"/>
      <c r="X5"/>
      <c r="AA5"/>
      <c r="AF5"/>
      <c r="AI5"/>
      <c r="AN5"/>
    </row>
    <row r="6" spans="1:56" ht="42" customHeight="1" x14ac:dyDescent="0.35">
      <c r="A6" t="s">
        <v>3</v>
      </c>
      <c r="B6" t="s">
        <v>43</v>
      </c>
      <c r="C6" s="13" t="s">
        <v>45</v>
      </c>
      <c r="D6" t="s">
        <v>44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  <c r="BD6" t="s">
        <v>58</v>
      </c>
    </row>
    <row r="7" spans="1:56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 + (($AH$18 + ($AH$19*H7) + ($AH$20*I7))*AC7*AD7) + (($AH$21+($AH$22*H7)+($AH$23*I7))*AD7*AD7)</f>
        <v>-3949.7279098086719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-1.8622940546276834</v>
      </c>
      <c r="AJ7">
        <f>($AH$12+($AH$13*H7)+($AH$14*I7)) + (2*($AH$15 + ($AH$16*H7) + ($AH$17*I7))*AC7) + (3*($AH$18 + ($AH$19*H7)+($AH$20*I7))*AD7) + (4*($AH$21+($AH$22*H7)+($AH$23*I7))*AC7*AD7)</f>
        <v>9924.1690587540361</v>
      </c>
      <c r="AK7">
        <f>AD7</f>
        <v>4.71499327840508E-4</v>
      </c>
      <c r="AL7">
        <f>1-AC7</f>
        <v>0.97828596472692131</v>
      </c>
      <c r="AM7">
        <f>AJ7*AK7*AL7</f>
        <v>4.5776338789998148</v>
      </c>
      <c r="AO7">
        <f t="shared" ref="AO7:AO62" si="8">(S7-W7)+Z7-AE7-AM7</f>
        <v>-8.2536816656291219</v>
      </c>
      <c r="AP7" s="1">
        <f t="shared" ref="AP7:AP38" si="9">-AT7*A7*18*$N$2</f>
        <v>-9.3301200000000009</v>
      </c>
      <c r="AQ7" s="1">
        <f>(AP7-AO7)^2</f>
        <v>1.1587194877031524</v>
      </c>
      <c r="AR7" s="1">
        <f>STDEV(AQ7:AQ173)</f>
        <v>0.66515757478172144</v>
      </c>
      <c r="AS7">
        <f t="shared" ref="AS7:AS38" si="10">-AO7/(A7*18*$N$2)</f>
        <v>0.76422978385454832</v>
      </c>
      <c r="AT7" s="1">
        <f>C7</f>
        <v>0.8639</v>
      </c>
    </row>
    <row r="8" spans="1:56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 + (($AH$18 + ($AH$19*H8) + ($AH$20*I8))*AC8*AD8) + (($AH$21+($AH$22*H8)+($AH$23*I8))*AD8*AD8)</f>
        <v>-3850.5500986912516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-3.9976697460109873</v>
      </c>
      <c r="AJ8">
        <f t="shared" ref="AJ8:AJ71" si="24">($AH$12+($AH$13*H8)+($AH$14*I8)) + (2*($AH$15 + ($AH$16*H8) + ($AH$17*I8))*AC8) + (3*($AH$18 + ($AH$19*H8)+($AH$20*I8))*AD8) + (4*($AH$21+($AH$22*H8)+($AH$23*I8))*AC8*AD8)</f>
        <v>8964.1384907235315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9.0067640385052155</v>
      </c>
      <c r="AO8">
        <f t="shared" si="8"/>
        <v>-12.802188380814824</v>
      </c>
      <c r="AP8" s="1">
        <f t="shared" si="9"/>
        <v>-14.24466</v>
      </c>
      <c r="AQ8" s="1">
        <f t="shared" ref="AQ8:AQ62" si="28">(AP8-AO8)^2</f>
        <v>2.0807243721547017</v>
      </c>
      <c r="AS8">
        <f t="shared" si="10"/>
        <v>0.79025854202560641</v>
      </c>
      <c r="AT8" s="1">
        <f t="shared" ref="AT8:AT71" si="29">C8</f>
        <v>0.87929999999999997</v>
      </c>
    </row>
    <row r="9" spans="1:56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-3762.9474750327372</v>
      </c>
      <c r="AC9">
        <f t="shared" si="7"/>
        <v>4.250511302269646E-2</v>
      </c>
      <c r="AD9">
        <f t="shared" si="22"/>
        <v>1.8066846330722002E-3</v>
      </c>
      <c r="AE9">
        <f t="shared" si="23"/>
        <v>-6.7984593781994827</v>
      </c>
      <c r="AG9" s="11" t="s">
        <v>15</v>
      </c>
      <c r="AH9">
        <v>8261.7208612495215</v>
      </c>
      <c r="AJ9">
        <f t="shared" si="24"/>
        <v>8081.8389253832165</v>
      </c>
      <c r="AK9">
        <f t="shared" si="25"/>
        <v>1.8066846330722002E-3</v>
      </c>
      <c r="AL9">
        <f t="shared" si="26"/>
        <v>0.95749488697730356</v>
      </c>
      <c r="AM9">
        <f t="shared" si="27"/>
        <v>13.980702833279651</v>
      </c>
      <c r="AO9">
        <f t="shared" si="8"/>
        <v>-18.126398663844203</v>
      </c>
      <c r="AP9" s="1">
        <f t="shared" si="9"/>
        <v>-19.403280000000002</v>
      </c>
      <c r="AQ9" s="1">
        <f t="shared" si="28"/>
        <v>1.63042594662302</v>
      </c>
      <c r="AS9">
        <f t="shared" si="10"/>
        <v>0.8391851233261205</v>
      </c>
      <c r="AT9" s="1">
        <f t="shared" si="29"/>
        <v>0.89829999999999999</v>
      </c>
    </row>
    <row r="10" spans="1:56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-3685.714557496307</v>
      </c>
      <c r="AC10">
        <f t="shared" si="7"/>
        <v>5.257273872798416E-2</v>
      </c>
      <c r="AD10">
        <f t="shared" si="22"/>
        <v>2.7638928573608854E-3</v>
      </c>
      <c r="AE10">
        <f t="shared" si="23"/>
        <v>-10.186920139735079</v>
      </c>
      <c r="AG10" s="11" t="s">
        <v>16</v>
      </c>
      <c r="AH10">
        <v>0.57456996238160229</v>
      </c>
      <c r="AJ10">
        <f t="shared" si="24"/>
        <v>7269.0692126342246</v>
      </c>
      <c r="AK10">
        <f t="shared" si="25"/>
        <v>2.7638928573608854E-3</v>
      </c>
      <c r="AL10">
        <f t="shared" si="26"/>
        <v>0.94742726127201582</v>
      </c>
      <c r="AM10">
        <f t="shared" si="27"/>
        <v>19.034693342866014</v>
      </c>
      <c r="AO10">
        <f t="shared" si="8"/>
        <v>-24.005657923874288</v>
      </c>
      <c r="AP10" s="1">
        <f t="shared" si="9"/>
        <v>-24.831900000000001</v>
      </c>
      <c r="AQ10" s="1">
        <f t="shared" si="28"/>
        <v>0.6826759683605278</v>
      </c>
      <c r="AS10">
        <f t="shared" si="10"/>
        <v>0.88909844162497365</v>
      </c>
      <c r="AT10" s="1">
        <f t="shared" si="29"/>
        <v>0.91969999999999996</v>
      </c>
    </row>
    <row r="11" spans="1:56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-3617.7906891311559</v>
      </c>
      <c r="AC11">
        <f t="shared" si="7"/>
        <v>6.2430854275502816E-2</v>
      </c>
      <c r="AD11">
        <f t="shared" si="22"/>
        <v>3.8976115655690682E-3</v>
      </c>
      <c r="AE11">
        <f t="shared" si="23"/>
        <v>-14.100742831765682</v>
      </c>
      <c r="AG11" s="11" t="s">
        <v>17</v>
      </c>
      <c r="AH11">
        <v>-2205.1450691965933</v>
      </c>
      <c r="AJ11">
        <f t="shared" si="24"/>
        <v>6518.3677372788543</v>
      </c>
      <c r="AK11">
        <f t="shared" si="25"/>
        <v>3.8976115655690682E-3</v>
      </c>
      <c r="AL11">
        <f t="shared" si="26"/>
        <v>0.93756914572449723</v>
      </c>
      <c r="AM11">
        <f t="shared" si="27"/>
        <v>23.819943109664035</v>
      </c>
      <c r="AO11">
        <f t="shared" si="8"/>
        <v>-30.286956459445904</v>
      </c>
      <c r="AP11" s="1">
        <f t="shared" si="9"/>
        <v>-30.549959999999995</v>
      </c>
      <c r="AQ11" s="1">
        <f t="shared" si="28"/>
        <v>6.9170862343987699E-2</v>
      </c>
      <c r="AS11">
        <f t="shared" si="10"/>
        <v>0.93478260677302172</v>
      </c>
      <c r="AT11" s="1">
        <f t="shared" si="29"/>
        <v>0.94289999999999996</v>
      </c>
    </row>
    <row r="12" spans="1:56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-3558.2428405034002</v>
      </c>
      <c r="AC12">
        <f t="shared" si="7"/>
        <v>7.2085932265984712E-2</v>
      </c>
      <c r="AD12">
        <f t="shared" si="22"/>
        <v>5.1963816306561357E-3</v>
      </c>
      <c r="AE12">
        <f t="shared" si="23"/>
        <v>-18.489987733805577</v>
      </c>
      <c r="AG12" s="11" t="s">
        <v>18</v>
      </c>
      <c r="AH12">
        <v>8514.6380571164227</v>
      </c>
      <c r="AJ12">
        <f t="shared" si="24"/>
        <v>5822.9459080388897</v>
      </c>
      <c r="AK12">
        <f t="shared" si="25"/>
        <v>5.1963816306561357E-3</v>
      </c>
      <c r="AL12">
        <f t="shared" si="26"/>
        <v>0.9279140677340153</v>
      </c>
      <c r="AM12">
        <f t="shared" si="27"/>
        <v>28.077055053918858</v>
      </c>
      <c r="AO12">
        <f t="shared" si="8"/>
        <v>-36.873348942500073</v>
      </c>
      <c r="AP12" s="1">
        <f t="shared" si="9"/>
        <v>-36.575279999999992</v>
      </c>
      <c r="AQ12" s="1">
        <f t="shared" si="28"/>
        <v>8.8845094483116255E-2</v>
      </c>
      <c r="AS12">
        <f t="shared" si="10"/>
        <v>0.97548542175926123</v>
      </c>
      <c r="AT12" s="1">
        <f t="shared" si="29"/>
        <v>0.96760000000000002</v>
      </c>
    </row>
    <row r="13" spans="1:56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-3506.250460732248</v>
      </c>
      <c r="AC13">
        <f t="shared" si="7"/>
        <v>8.1544181398697999E-2</v>
      </c>
      <c r="AD13">
        <f t="shared" si="22"/>
        <v>6.6494535199837649E-3</v>
      </c>
      <c r="AE13">
        <f t="shared" si="23"/>
        <v>-23.314649468060743</v>
      </c>
      <c r="AG13" s="11" t="s">
        <v>19</v>
      </c>
      <c r="AH13">
        <v>0.57414813982111446</v>
      </c>
      <c r="AJ13">
        <f t="shared" si="24"/>
        <v>5176.6279231554763</v>
      </c>
      <c r="AK13">
        <f t="shared" si="25"/>
        <v>6.6494535199837649E-3</v>
      </c>
      <c r="AL13">
        <f t="shared" si="26"/>
        <v>0.91845581860130199</v>
      </c>
      <c r="AM13">
        <f t="shared" si="27"/>
        <v>31.614853602985008</v>
      </c>
      <c r="AO13">
        <f t="shared" si="8"/>
        <v>-43.71172905615537</v>
      </c>
      <c r="AP13" s="1">
        <f t="shared" si="9"/>
        <v>-42.932160000000003</v>
      </c>
      <c r="AQ13" s="1">
        <f t="shared" si="28"/>
        <v>0.60772791331496967</v>
      </c>
      <c r="AS13">
        <f t="shared" si="10"/>
        <v>1.0118455800035964</v>
      </c>
      <c r="AT13" s="1">
        <f t="shared" si="29"/>
        <v>0.99380000000000002</v>
      </c>
    </row>
    <row r="14" spans="1:56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-3461.0921263205655</v>
      </c>
      <c r="AC14">
        <f t="shared" si="7"/>
        <v>9.0811559785504259E-2</v>
      </c>
      <c r="AD14">
        <f t="shared" si="22"/>
        <v>8.2467393906762148E-3</v>
      </c>
      <c r="AE14">
        <f t="shared" si="23"/>
        <v>-28.542724772887105</v>
      </c>
      <c r="AG14" s="11" t="s">
        <v>20</v>
      </c>
      <c r="AH14">
        <v>637.57508789387964</v>
      </c>
      <c r="AJ14">
        <f t="shared" si="24"/>
        <v>4573.7961810468614</v>
      </c>
      <c r="AK14">
        <f t="shared" si="25"/>
        <v>8.2467393906762148E-3</v>
      </c>
      <c r="AL14">
        <f t="shared" si="26"/>
        <v>0.90918844021449574</v>
      </c>
      <c r="AM14">
        <f t="shared" si="27"/>
        <v>34.29359252280117</v>
      </c>
      <c r="AO14">
        <f t="shared" si="8"/>
        <v>-50.781799764499922</v>
      </c>
      <c r="AP14" s="1">
        <f t="shared" si="9"/>
        <v>-49.620599999999996</v>
      </c>
      <c r="AQ14" s="1">
        <f t="shared" si="28"/>
        <v>1.3483848930746845</v>
      </c>
      <c r="AS14">
        <f t="shared" si="10"/>
        <v>1.0448929992695459</v>
      </c>
      <c r="AT14" s="1">
        <f t="shared" si="29"/>
        <v>1.0209999999999999</v>
      </c>
    </row>
    <row r="15" spans="1:56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-3422.1337694008103</v>
      </c>
      <c r="AC15">
        <f t="shared" si="7"/>
        <v>9.9893787466921097E-2</v>
      </c>
      <c r="AD15">
        <f t="shared" si="22"/>
        <v>9.9787687744864028E-3</v>
      </c>
      <c r="AE15">
        <f t="shared" si="23"/>
        <v>-34.148681600212257</v>
      </c>
      <c r="AG15" s="11" t="s">
        <v>21</v>
      </c>
      <c r="AH15">
        <v>-64139.427384460367</v>
      </c>
      <c r="AJ15">
        <f t="shared" si="24"/>
        <v>4009.341772502572</v>
      </c>
      <c r="AK15">
        <f t="shared" si="25"/>
        <v>9.9787687744864028E-3</v>
      </c>
      <c r="AL15">
        <f t="shared" si="26"/>
        <v>0.90010621253307888</v>
      </c>
      <c r="AM15">
        <f t="shared" si="27"/>
        <v>36.011714419424855</v>
      </c>
      <c r="AO15">
        <f t="shared" si="8"/>
        <v>-58.08679671169206</v>
      </c>
      <c r="AP15" s="1">
        <f t="shared" si="9"/>
        <v>-56.7</v>
      </c>
      <c r="AQ15" s="1">
        <f t="shared" si="28"/>
        <v>1.9232051195599016</v>
      </c>
      <c r="AS15">
        <f t="shared" si="10"/>
        <v>1.0756814205868901</v>
      </c>
      <c r="AT15" s="1">
        <f t="shared" si="29"/>
        <v>1.05</v>
      </c>
      <c r="AV15">
        <f t="shared" ref="AV15:AW62" si="30">AS15</f>
        <v>1.0756814205868901</v>
      </c>
      <c r="AW15">
        <f t="shared" si="30"/>
        <v>1.05</v>
      </c>
    </row>
    <row r="16" spans="1:56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-3360.6564171586215</v>
      </c>
      <c r="AC16">
        <f t="shared" si="7"/>
        <v>0.11752455046700601</v>
      </c>
      <c r="AD16">
        <f t="shared" si="22"/>
        <v>1.3812019962471842E-2</v>
      </c>
      <c r="AE16">
        <f t="shared" si="23"/>
        <v>-46.417453520803974</v>
      </c>
      <c r="AG16" s="11" t="s">
        <v>22</v>
      </c>
      <c r="AH16">
        <v>-1.6617890260574188</v>
      </c>
      <c r="AJ16">
        <f t="shared" si="24"/>
        <v>2977.4073315587248</v>
      </c>
      <c r="AK16">
        <f t="shared" si="25"/>
        <v>1.3812019962471842E-2</v>
      </c>
      <c r="AL16">
        <f t="shared" si="26"/>
        <v>0.88247544953299395</v>
      </c>
      <c r="AM16">
        <f t="shared" si="27"/>
        <v>36.290928770022596</v>
      </c>
      <c r="AO16">
        <f t="shared" si="8"/>
        <v>-73.488690602775335</v>
      </c>
      <c r="AP16" s="1">
        <f t="shared" si="9"/>
        <v>-71.992799999999988</v>
      </c>
      <c r="AQ16" s="1">
        <f t="shared" si="28"/>
        <v>2.2376886954715913</v>
      </c>
      <c r="AS16">
        <f t="shared" si="10"/>
        <v>1.1340847315243108</v>
      </c>
      <c r="AT16" s="1">
        <f t="shared" si="29"/>
        <v>1.111</v>
      </c>
      <c r="AV16">
        <f t="shared" si="30"/>
        <v>1.1340847315243108</v>
      </c>
      <c r="AW16">
        <f t="shared" si="30"/>
        <v>1.111</v>
      </c>
    </row>
    <row r="17" spans="1:49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-3318.1278011094591</v>
      </c>
      <c r="AC17">
        <f t="shared" si="7"/>
        <v>0.13447789975869243</v>
      </c>
      <c r="AD17">
        <f t="shared" si="22"/>
        <v>1.8084305523508929E-2</v>
      </c>
      <c r="AE17">
        <f t="shared" si="23"/>
        <v>-60.006036921312329</v>
      </c>
      <c r="AG17" s="11" t="s">
        <v>23</v>
      </c>
      <c r="AH17">
        <v>1822.0713066202954</v>
      </c>
      <c r="AJ17">
        <f t="shared" si="24"/>
        <v>2048.519871991999</v>
      </c>
      <c r="AK17">
        <f t="shared" si="25"/>
        <v>1.8084305523508929E-2</v>
      </c>
      <c r="AL17">
        <f t="shared" si="26"/>
        <v>0.8655221002413076</v>
      </c>
      <c r="AM17">
        <f t="shared" si="27"/>
        <v>32.064182995678202</v>
      </c>
      <c r="AO17">
        <f t="shared" si="8"/>
        <v>-90.166314233777655</v>
      </c>
      <c r="AP17" s="1">
        <f t="shared" si="9"/>
        <v>-88.83</v>
      </c>
      <c r="AQ17" s="1">
        <f t="shared" si="28"/>
        <v>1.7857357313967654</v>
      </c>
      <c r="AS17">
        <f t="shared" si="10"/>
        <v>1.1926761142034081</v>
      </c>
      <c r="AT17" s="1">
        <f t="shared" si="29"/>
        <v>1.175</v>
      </c>
      <c r="AV17">
        <f t="shared" si="30"/>
        <v>1.1926761142034081</v>
      </c>
      <c r="AW17">
        <f t="shared" si="30"/>
        <v>1.175</v>
      </c>
    </row>
    <row r="18" spans="1:49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-3291.7053857717074</v>
      </c>
      <c r="AC18">
        <f t="shared" si="7"/>
        <v>0.15079214109079053</v>
      </c>
      <c r="AD18">
        <f t="shared" si="22"/>
        <v>2.2738269814744878E-2</v>
      </c>
      <c r="AE18">
        <f t="shared" si="23"/>
        <v>-74.847685212325956</v>
      </c>
      <c r="AG18" s="11" t="s">
        <v>24</v>
      </c>
      <c r="AH18">
        <v>119035.62703177314</v>
      </c>
      <c r="AJ18">
        <f t="shared" si="24"/>
        <v>1196.0338055298325</v>
      </c>
      <c r="AK18">
        <f t="shared" si="25"/>
        <v>2.2738269814744878E-2</v>
      </c>
      <c r="AL18">
        <f t="shared" si="26"/>
        <v>0.84920785890920947</v>
      </c>
      <c r="AM18">
        <f t="shared" si="27"/>
        <v>23.094835608383917</v>
      </c>
      <c r="AO18">
        <f t="shared" si="8"/>
        <v>-108.40929807278046</v>
      </c>
      <c r="AP18" s="1">
        <f t="shared" si="9"/>
        <v>-107.48160000000001</v>
      </c>
      <c r="AQ18" s="1">
        <f t="shared" si="28"/>
        <v>0.8606237142405504</v>
      </c>
      <c r="AS18">
        <f t="shared" si="10"/>
        <v>1.2547372462127366</v>
      </c>
      <c r="AT18" s="1">
        <f t="shared" si="29"/>
        <v>1.244</v>
      </c>
      <c r="AV18">
        <f t="shared" si="30"/>
        <v>1.2547372462127366</v>
      </c>
      <c r="AW18">
        <f t="shared" si="30"/>
        <v>1.244</v>
      </c>
    </row>
    <row r="19" spans="1:49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-3279.2032769407238</v>
      </c>
      <c r="AC19">
        <f t="shared" si="7"/>
        <v>0.16650274553995617</v>
      </c>
      <c r="AD19">
        <f t="shared" si="22"/>
        <v>2.7723164272343396E-2</v>
      </c>
      <c r="AE19">
        <f t="shared" si="23"/>
        <v>-90.909891129034463</v>
      </c>
      <c r="AG19" s="11" t="s">
        <v>25</v>
      </c>
      <c r="AH19">
        <v>-1.2579988046708388</v>
      </c>
      <c r="AJ19">
        <f t="shared" si="24"/>
        <v>398.02082516050268</v>
      </c>
      <c r="AK19">
        <f t="shared" si="25"/>
        <v>2.7723164272343396E-2</v>
      </c>
      <c r="AL19">
        <f t="shared" si="26"/>
        <v>0.83349725446004386</v>
      </c>
      <c r="AM19">
        <f t="shared" si="27"/>
        <v>9.1971393705247753</v>
      </c>
      <c r="AO19">
        <f t="shared" si="8"/>
        <v>-128.47653860198056</v>
      </c>
      <c r="AP19" s="1">
        <f t="shared" si="9"/>
        <v>-127.91520000000001</v>
      </c>
      <c r="AQ19" s="1">
        <f t="shared" si="28"/>
        <v>0.31510102607348028</v>
      </c>
      <c r="AS19">
        <f t="shared" si="10"/>
        <v>1.3217750884977426</v>
      </c>
      <c r="AT19" s="1">
        <f t="shared" si="29"/>
        <v>1.3160000000000001</v>
      </c>
      <c r="AV19">
        <f t="shared" si="30"/>
        <v>1.3217750884977426</v>
      </c>
      <c r="AW19">
        <f t="shared" si="30"/>
        <v>1.3160000000000001</v>
      </c>
    </row>
    <row r="20" spans="1:49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-3278.9428844614899</v>
      </c>
      <c r="AC20">
        <f t="shared" si="7"/>
        <v>0.18164260695931128</v>
      </c>
      <c r="AD20">
        <f t="shared" si="22"/>
        <v>3.2994036662974839E-2</v>
      </c>
      <c r="AE20">
        <f t="shared" si="23"/>
        <v>-108.18556174572286</v>
      </c>
      <c r="AG20" s="11" t="s">
        <v>26</v>
      </c>
      <c r="AH20">
        <v>-1687.5986246699886</v>
      </c>
      <c r="AJ20">
        <f t="shared" si="24"/>
        <v>-363.51132729967776</v>
      </c>
      <c r="AK20">
        <f t="shared" si="25"/>
        <v>3.2994036662974839E-2</v>
      </c>
      <c r="AL20">
        <f t="shared" si="26"/>
        <v>0.81835739304068866</v>
      </c>
      <c r="AM20">
        <f t="shared" si="27"/>
        <v>-9.8151380244297801</v>
      </c>
      <c r="AO20">
        <f t="shared" si="8"/>
        <v>-150.56369662546379</v>
      </c>
      <c r="AP20" s="1">
        <f t="shared" si="9"/>
        <v>-150.22800000000001</v>
      </c>
      <c r="AQ20" s="1">
        <f t="shared" si="28"/>
        <v>0.1126922243477711</v>
      </c>
      <c r="AS20">
        <f t="shared" si="10"/>
        <v>1.3941083020876277</v>
      </c>
      <c r="AT20" s="1">
        <f t="shared" si="29"/>
        <v>1.391</v>
      </c>
      <c r="AV20">
        <f t="shared" si="30"/>
        <v>1.3941083020876277</v>
      </c>
      <c r="AW20">
        <f t="shared" si="30"/>
        <v>1.391</v>
      </c>
    </row>
    <row r="21" spans="1:49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-3293.9000382610234</v>
      </c>
      <c r="AC21">
        <f t="shared" si="7"/>
        <v>0.19981115543268213</v>
      </c>
      <c r="AD21">
        <f t="shared" si="22"/>
        <v>3.9924497835343457E-2</v>
      </c>
      <c r="AE21">
        <f t="shared" si="23"/>
        <v>-131.50730494738997</v>
      </c>
      <c r="AG21" s="11" t="s">
        <v>54</v>
      </c>
      <c r="AH21">
        <v>5734.6313440765198</v>
      </c>
      <c r="AJ21">
        <f t="shared" si="24"/>
        <v>-1286.2601580299934</v>
      </c>
      <c r="AK21">
        <f t="shared" si="25"/>
        <v>3.9924497835343457E-2</v>
      </c>
      <c r="AL21">
        <f t="shared" si="26"/>
        <v>0.80018884456731787</v>
      </c>
      <c r="AM21">
        <f t="shared" si="27"/>
        <v>-41.092330505965009</v>
      </c>
      <c r="AO21">
        <f t="shared" si="8"/>
        <v>-181.19526545531178</v>
      </c>
      <c r="AP21" s="1">
        <f t="shared" si="9"/>
        <v>-180.9135</v>
      </c>
      <c r="AQ21" s="1">
        <f t="shared" si="28"/>
        <v>7.9391771807057379E-2</v>
      </c>
      <c r="AS21">
        <f t="shared" si="10"/>
        <v>1.4913190572453645</v>
      </c>
      <c r="AT21" s="1">
        <f t="shared" si="29"/>
        <v>1.4890000000000001</v>
      </c>
      <c r="AV21">
        <f t="shared" si="30"/>
        <v>1.4913190572453645</v>
      </c>
      <c r="AW21">
        <f t="shared" si="30"/>
        <v>1.4890000000000001</v>
      </c>
    </row>
    <row r="22" spans="1:49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-3324.118303892129</v>
      </c>
      <c r="AC22">
        <f t="shared" si="7"/>
        <v>0.21719049669262983</v>
      </c>
      <c r="AD22">
        <f t="shared" si="22"/>
        <v>4.7171711853591244E-2</v>
      </c>
      <c r="AE22">
        <f t="shared" si="23"/>
        <v>-156.80435079844796</v>
      </c>
      <c r="AG22" s="11" t="s">
        <v>55</v>
      </c>
      <c r="AH22">
        <v>-0.61778376371669164</v>
      </c>
      <c r="AJ22">
        <f t="shared" si="24"/>
        <v>-2197.5986580250101</v>
      </c>
      <c r="AK22">
        <f t="shared" si="25"/>
        <v>4.7171711853591244E-2</v>
      </c>
      <c r="AL22">
        <f t="shared" si="26"/>
        <v>0.7828095033073702</v>
      </c>
      <c r="AM22">
        <f t="shared" si="27"/>
        <v>-81.149548449015299</v>
      </c>
      <c r="AO22">
        <f t="shared" si="8"/>
        <v>-215.26995015977479</v>
      </c>
      <c r="AP22" s="1">
        <f t="shared" si="9"/>
        <v>-214.785</v>
      </c>
      <c r="AQ22" s="1">
        <f t="shared" si="28"/>
        <v>0.23517665746560151</v>
      </c>
      <c r="AS22">
        <f t="shared" si="10"/>
        <v>1.5945922234057393</v>
      </c>
      <c r="AT22" s="1">
        <f t="shared" si="29"/>
        <v>1.591</v>
      </c>
      <c r="AV22">
        <f t="shared" si="30"/>
        <v>1.5945922234057393</v>
      </c>
      <c r="AW22">
        <f t="shared" si="30"/>
        <v>1.591</v>
      </c>
    </row>
    <row r="23" spans="1:49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-3368.2469886920685</v>
      </c>
      <c r="AC23">
        <f t="shared" si="7"/>
        <v>0.23383096012473231</v>
      </c>
      <c r="AD23">
        <f t="shared" si="22"/>
        <v>5.4676917912854152E-2</v>
      </c>
      <c r="AE23">
        <f t="shared" si="23"/>
        <v>-184.16536411093441</v>
      </c>
      <c r="AG23" s="11" t="s">
        <v>56</v>
      </c>
      <c r="AH23">
        <v>-28747.96172056123</v>
      </c>
      <c r="AJ23">
        <f t="shared" si="24"/>
        <v>-3114.9684300927038</v>
      </c>
      <c r="AK23">
        <f t="shared" si="25"/>
        <v>5.4676917912854152E-2</v>
      </c>
      <c r="AL23">
        <f t="shared" si="26"/>
        <v>0.76616903987526763</v>
      </c>
      <c r="AM23">
        <f t="shared" si="27"/>
        <v>-130.49151517842998</v>
      </c>
      <c r="AO23">
        <f t="shared" si="8"/>
        <v>-252.7623087285202</v>
      </c>
      <c r="AP23" s="1">
        <f t="shared" si="9"/>
        <v>-251.85599999999999</v>
      </c>
      <c r="AQ23" s="1">
        <f t="shared" si="28"/>
        <v>0.82139551139190448</v>
      </c>
      <c r="AS23">
        <f t="shared" si="10"/>
        <v>1.7021030890809441</v>
      </c>
      <c r="AT23" s="1">
        <f t="shared" si="29"/>
        <v>1.696</v>
      </c>
      <c r="AV23">
        <f t="shared" si="30"/>
        <v>1.7021030890809441</v>
      </c>
      <c r="AW23">
        <f t="shared" si="30"/>
        <v>1.696</v>
      </c>
    </row>
    <row r="24" spans="1:49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-3425.3065287224435</v>
      </c>
      <c r="AC24">
        <f t="shared" si="7"/>
        <v>0.24977868471199002</v>
      </c>
      <c r="AD24">
        <f t="shared" si="22"/>
        <v>6.2389391336451716E-2</v>
      </c>
      <c r="AE24">
        <f t="shared" si="23"/>
        <v>-213.70278946776753</v>
      </c>
      <c r="AJ24">
        <f t="shared" si="24"/>
        <v>-4051.5191366651488</v>
      </c>
      <c r="AK24">
        <f t="shared" si="25"/>
        <v>6.2389391336451716E-2</v>
      </c>
      <c r="AL24">
        <f t="shared" si="26"/>
        <v>0.75022131528800995</v>
      </c>
      <c r="AM24">
        <f t="shared" si="27"/>
        <v>-189.63480195997192</v>
      </c>
      <c r="AO24">
        <f t="shared" si="8"/>
        <v>-293.56925370814042</v>
      </c>
      <c r="AP24" s="1">
        <f t="shared" si="9"/>
        <v>-292.40999999999997</v>
      </c>
      <c r="AQ24" s="1">
        <f t="shared" si="28"/>
        <v>1.3438691598373937</v>
      </c>
      <c r="AS24">
        <f t="shared" si="10"/>
        <v>1.8121558870872865</v>
      </c>
      <c r="AT24" s="1">
        <f t="shared" si="29"/>
        <v>1.8049999999999999</v>
      </c>
      <c r="AV24">
        <f t="shared" si="30"/>
        <v>1.8121558870872865</v>
      </c>
      <c r="AW24">
        <f t="shared" si="30"/>
        <v>1.8049999999999999</v>
      </c>
    </row>
    <row r="25" spans="1:49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-3494.5759677332303</v>
      </c>
      <c r="AC25">
        <f t="shared" si="7"/>
        <v>0.26507604625611364</v>
      </c>
      <c r="AD25">
        <f t="shared" si="22"/>
        <v>7.0265310298773295E-2</v>
      </c>
      <c r="AE25">
        <f t="shared" si="23"/>
        <v>-245.54746473541141</v>
      </c>
      <c r="AJ25">
        <f t="shared" si="24"/>
        <v>-5016.9742078329327</v>
      </c>
      <c r="AK25">
        <f t="shared" si="25"/>
        <v>7.0265310298773295E-2</v>
      </c>
      <c r="AL25">
        <f t="shared" si="26"/>
        <v>0.7349239537438863</v>
      </c>
      <c r="AM25">
        <f t="shared" si="27"/>
        <v>-259.07484059449718</v>
      </c>
      <c r="AO25">
        <f t="shared" si="8"/>
        <v>-337.5548001340639</v>
      </c>
      <c r="AP25" s="1">
        <f t="shared" si="9"/>
        <v>-336.08249999999998</v>
      </c>
      <c r="AQ25" s="1">
        <f t="shared" si="28"/>
        <v>2.1676676847646204</v>
      </c>
      <c r="AS25">
        <f t="shared" si="10"/>
        <v>1.9233891745530707</v>
      </c>
      <c r="AT25" s="1">
        <f t="shared" si="29"/>
        <v>1.915</v>
      </c>
      <c r="AV25">
        <f t="shared" si="30"/>
        <v>1.9233891745530707</v>
      </c>
      <c r="AW25">
        <f t="shared" si="30"/>
        <v>1.915</v>
      </c>
    </row>
    <row r="26" spans="1:49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-3575.511324365827</v>
      </c>
      <c r="AC26">
        <f t="shared" si="7"/>
        <v>0.27976203337582739</v>
      </c>
      <c r="AD26">
        <f t="shared" si="22"/>
        <v>7.8266795318577553E-2</v>
      </c>
      <c r="AE26">
        <f t="shared" si="23"/>
        <v>-279.84381298339633</v>
      </c>
      <c r="AJ26">
        <f t="shared" si="24"/>
        <v>-6018.3258041425452</v>
      </c>
      <c r="AK26">
        <f t="shared" si="25"/>
        <v>7.8266795318577553E-2</v>
      </c>
      <c r="AL26">
        <f t="shared" si="26"/>
        <v>0.72023796662417261</v>
      </c>
      <c r="AM26">
        <f t="shared" si="27"/>
        <v>-339.2573438152001</v>
      </c>
      <c r="AO26">
        <f t="shared" si="8"/>
        <v>-384.58841513977029</v>
      </c>
      <c r="AP26" s="1">
        <f t="shared" si="9"/>
        <v>-383.10299999999995</v>
      </c>
      <c r="AQ26" s="1">
        <f t="shared" si="28"/>
        <v>2.2064581374589358</v>
      </c>
      <c r="AS26">
        <f t="shared" si="10"/>
        <v>2.0348593393638641</v>
      </c>
      <c r="AT26" s="1">
        <f t="shared" si="29"/>
        <v>2.0270000000000001</v>
      </c>
      <c r="AV26">
        <f t="shared" si="30"/>
        <v>2.0348593393638641</v>
      </c>
      <c r="AW26">
        <f t="shared" si="30"/>
        <v>2.0270000000000001</v>
      </c>
    </row>
    <row r="27" spans="1:49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-3667.686748676052</v>
      </c>
      <c r="AC27">
        <f t="shared" si="7"/>
        <v>0.29387257930693594</v>
      </c>
      <c r="AD27">
        <f t="shared" si="22"/>
        <v>8.636109286851136E-2</v>
      </c>
      <c r="AE27">
        <f t="shared" si="23"/>
        <v>-316.74543591502101</v>
      </c>
      <c r="AJ27">
        <f t="shared" si="24"/>
        <v>-7060.3936454555569</v>
      </c>
      <c r="AK27">
        <f t="shared" si="25"/>
        <v>8.636109286851136E-2</v>
      </c>
      <c r="AL27">
        <f t="shared" si="26"/>
        <v>0.70612742069306411</v>
      </c>
      <c r="AM27">
        <f t="shared" si="27"/>
        <v>-430.55647169554243</v>
      </c>
      <c r="AO27">
        <f t="shared" si="8"/>
        <v>-434.5752069561853</v>
      </c>
      <c r="AP27" s="1">
        <f t="shared" si="9"/>
        <v>-433.35</v>
      </c>
      <c r="AQ27" s="1">
        <f t="shared" si="28"/>
        <v>1.5011320854847863</v>
      </c>
      <c r="AS27">
        <f t="shared" si="10"/>
        <v>2.1460504047219029</v>
      </c>
      <c r="AT27" s="1">
        <f t="shared" si="29"/>
        <v>2.14</v>
      </c>
      <c r="AV27">
        <f t="shared" si="30"/>
        <v>2.1460504047219029</v>
      </c>
      <c r="AW27">
        <f t="shared" si="30"/>
        <v>2.14</v>
      </c>
    </row>
    <row r="28" spans="1:49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-3926.3098952910004</v>
      </c>
      <c r="AC28">
        <f t="shared" si="7"/>
        <v>3.2221226485395243E-2</v>
      </c>
      <c r="AD28">
        <f t="shared" si="22"/>
        <v>1.0382074362231359E-3</v>
      </c>
      <c r="AE28">
        <f t="shared" si="23"/>
        <v>-4.076324130207599</v>
      </c>
      <c r="AJ28">
        <f t="shared" si="24"/>
        <v>8990.0265394339422</v>
      </c>
      <c r="AK28">
        <f t="shared" si="25"/>
        <v>1.0382074362231359E-3</v>
      </c>
      <c r="AL28">
        <f t="shared" si="26"/>
        <v>0.96777877351460473</v>
      </c>
      <c r="AM28">
        <f t="shared" si="27"/>
        <v>9.0327751879752167</v>
      </c>
      <c r="AO28">
        <f t="shared" si="8"/>
        <v>-12.749545146088213</v>
      </c>
      <c r="AP28" s="1">
        <f t="shared" si="9"/>
        <v>-14.199299999999997</v>
      </c>
      <c r="AQ28" s="1">
        <f t="shared" si="28"/>
        <v>2.1017891364407792</v>
      </c>
      <c r="AS28">
        <f t="shared" si="10"/>
        <v>0.78700895963507489</v>
      </c>
      <c r="AT28" s="1">
        <f t="shared" si="29"/>
        <v>0.87649999999999995</v>
      </c>
    </row>
    <row r="29" spans="1:49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-3838.4358245631342</v>
      </c>
      <c r="AC29">
        <f t="shared" si="7"/>
        <v>4.250511302269646E-2</v>
      </c>
      <c r="AD29">
        <f t="shared" si="22"/>
        <v>1.8066846330722002E-3</v>
      </c>
      <c r="AE29">
        <f t="shared" si="23"/>
        <v>-6.9348430192720345</v>
      </c>
      <c r="AJ29">
        <f t="shared" si="24"/>
        <v>8108.7196668755214</v>
      </c>
      <c r="AK29">
        <f t="shared" si="25"/>
        <v>1.8066846330722002E-3</v>
      </c>
      <c r="AL29">
        <f t="shared" si="26"/>
        <v>0.95749488697730356</v>
      </c>
      <c r="AM29">
        <f t="shared" si="27"/>
        <v>14.027203594085684</v>
      </c>
      <c r="AO29">
        <f t="shared" si="8"/>
        <v>-18.036515783577684</v>
      </c>
      <c r="AP29" s="1">
        <f t="shared" si="9"/>
        <v>-19.34064</v>
      </c>
      <c r="AQ29" s="1">
        <f t="shared" si="28"/>
        <v>1.7007399718591205</v>
      </c>
      <c r="AS29">
        <f t="shared" si="10"/>
        <v>0.83502387886933715</v>
      </c>
      <c r="AT29" s="1">
        <f t="shared" si="29"/>
        <v>0.89539999999999997</v>
      </c>
    </row>
    <row r="30" spans="1:49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-3760.9279683880532</v>
      </c>
      <c r="AC30">
        <f t="shared" si="7"/>
        <v>5.257273872798416E-2</v>
      </c>
      <c r="AD30">
        <f t="shared" si="22"/>
        <v>2.7638928573608854E-3</v>
      </c>
      <c r="AE30">
        <f t="shared" si="23"/>
        <v>-10.394801948876525</v>
      </c>
      <c r="AJ30">
        <f t="shared" si="24"/>
        <v>7296.7816708676037</v>
      </c>
      <c r="AK30">
        <f t="shared" si="25"/>
        <v>2.7638928573608854E-3</v>
      </c>
      <c r="AL30">
        <f t="shared" si="26"/>
        <v>0.94742726127201582</v>
      </c>
      <c r="AM30">
        <f t="shared" si="27"/>
        <v>19.107260837935744</v>
      </c>
      <c r="AO30">
        <f t="shared" si="8"/>
        <v>-23.870343609802575</v>
      </c>
      <c r="AP30" s="1">
        <f t="shared" si="9"/>
        <v>-24.750899999999998</v>
      </c>
      <c r="AQ30" s="1">
        <f t="shared" si="28"/>
        <v>0.77537955631751654</v>
      </c>
      <c r="AS30">
        <f t="shared" si="10"/>
        <v>0.88408680036305831</v>
      </c>
      <c r="AT30" s="1">
        <f t="shared" si="29"/>
        <v>0.91669999999999996</v>
      </c>
    </row>
    <row r="31" spans="1:49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-3692.7275339355433</v>
      </c>
      <c r="AC31">
        <f t="shared" si="7"/>
        <v>6.2430854275502816E-2</v>
      </c>
      <c r="AD31">
        <f t="shared" si="22"/>
        <v>3.8976115655690682E-3</v>
      </c>
      <c r="AE31">
        <f t="shared" si="23"/>
        <v>-14.392817544762517</v>
      </c>
      <c r="AJ31">
        <f t="shared" si="24"/>
        <v>6546.7366054511294</v>
      </c>
      <c r="AK31">
        <f t="shared" si="25"/>
        <v>3.8976115655690682E-3</v>
      </c>
      <c r="AL31">
        <f t="shared" si="26"/>
        <v>0.93756914572449723</v>
      </c>
      <c r="AM31">
        <f t="shared" si="27"/>
        <v>23.923610907061306</v>
      </c>
      <c r="AO31">
        <f t="shared" si="8"/>
        <v>-30.098549543846339</v>
      </c>
      <c r="AP31" s="1">
        <f t="shared" si="9"/>
        <v>-30.452759999999998</v>
      </c>
      <c r="AQ31" s="1">
        <f t="shared" si="28"/>
        <v>0.12546504724858318</v>
      </c>
      <c r="AS31">
        <f t="shared" si="10"/>
        <v>0.92896757851377598</v>
      </c>
      <c r="AT31" s="1">
        <f t="shared" si="29"/>
        <v>0.93989999999999996</v>
      </c>
    </row>
    <row r="32" spans="1:49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-3632.9033698774629</v>
      </c>
      <c r="AC32">
        <f t="shared" si="7"/>
        <v>7.2085932265984712E-2</v>
      </c>
      <c r="AD32">
        <f t="shared" si="22"/>
        <v>5.1963816306561357E-3</v>
      </c>
      <c r="AE32">
        <f t="shared" si="23"/>
        <v>-18.87795233718002</v>
      </c>
      <c r="AJ32">
        <f t="shared" si="24"/>
        <v>5851.7838835674038</v>
      </c>
      <c r="AK32">
        <f t="shared" si="25"/>
        <v>5.1963816306561357E-3</v>
      </c>
      <c r="AL32">
        <f t="shared" si="26"/>
        <v>0.9279140677340153</v>
      </c>
      <c r="AM32">
        <f t="shared" si="27"/>
        <v>28.216105877908113</v>
      </c>
      <c r="AO32">
        <f t="shared" si="8"/>
        <v>-36.624435163114882</v>
      </c>
      <c r="AP32" s="1">
        <f t="shared" si="9"/>
        <v>-36.461879999999994</v>
      </c>
      <c r="AQ32" s="1">
        <f t="shared" si="28"/>
        <v>2.642418105530786E-2</v>
      </c>
      <c r="AS32">
        <f t="shared" si="10"/>
        <v>0.96890040114060538</v>
      </c>
      <c r="AT32" s="1">
        <f t="shared" si="29"/>
        <v>0.96460000000000001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-3580.6367930713222</v>
      </c>
      <c r="AC33">
        <f t="shared" si="7"/>
        <v>8.1544181398697999E-2</v>
      </c>
      <c r="AD33">
        <f t="shared" si="22"/>
        <v>6.6494535199837649E-3</v>
      </c>
      <c r="AE33">
        <f t="shared" si="23"/>
        <v>-23.809277927471484</v>
      </c>
      <c r="AJ33">
        <f t="shared" si="24"/>
        <v>5205.7377879310225</v>
      </c>
      <c r="AK33">
        <f t="shared" si="25"/>
        <v>6.6494535199837649E-3</v>
      </c>
      <c r="AL33">
        <f t="shared" si="26"/>
        <v>0.91845581860130199</v>
      </c>
      <c r="AM33">
        <f t="shared" si="27"/>
        <v>31.792634221361112</v>
      </c>
      <c r="AO33">
        <f t="shared" si="8"/>
        <v>-43.394881215120733</v>
      </c>
      <c r="AP33" s="1">
        <f t="shared" si="9"/>
        <v>-42.79824</v>
      </c>
      <c r="AQ33" s="1">
        <f t="shared" si="28"/>
        <v>0.35598073958074555</v>
      </c>
      <c r="AS33">
        <f t="shared" si="10"/>
        <v>1.0045111392389059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-3535.2082177035136</v>
      </c>
      <c r="AC34">
        <f t="shared" si="7"/>
        <v>9.0811559785504259E-2</v>
      </c>
      <c r="AD34">
        <f t="shared" si="22"/>
        <v>8.2467393906762148E-3</v>
      </c>
      <c r="AE34">
        <f t="shared" si="23"/>
        <v>-29.153940863177819</v>
      </c>
      <c r="AJ34">
        <f t="shared" si="24"/>
        <v>4602.9726533467083</v>
      </c>
      <c r="AK34">
        <f t="shared" si="25"/>
        <v>8.2467393906762148E-3</v>
      </c>
      <c r="AL34">
        <f t="shared" si="26"/>
        <v>0.90918844021449574</v>
      </c>
      <c r="AM34">
        <f t="shared" si="27"/>
        <v>34.512353047472104</v>
      </c>
      <c r="AO34">
        <f t="shared" si="8"/>
        <v>-50.389344198880138</v>
      </c>
      <c r="AP34" s="1">
        <f t="shared" si="9"/>
        <v>-49.474800000000002</v>
      </c>
      <c r="AQ34" s="1">
        <f t="shared" si="28"/>
        <v>0.8363910917053109</v>
      </c>
      <c r="AS34">
        <f t="shared" si="10"/>
        <v>1.0368177818699618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-3495.9853678008044</v>
      </c>
      <c r="AC35">
        <f t="shared" si="7"/>
        <v>9.9893787466921097E-2</v>
      </c>
      <c r="AD35">
        <f t="shared" si="22"/>
        <v>9.9787687744864028E-3</v>
      </c>
      <c r="AE35">
        <f t="shared" si="23"/>
        <v>-34.885629624272028</v>
      </c>
      <c r="AJ35">
        <f t="shared" si="24"/>
        <v>4038.3731541505158</v>
      </c>
      <c r="AK35">
        <f t="shared" si="25"/>
        <v>9.9787687744864028E-3</v>
      </c>
      <c r="AL35">
        <f t="shared" si="26"/>
        <v>0.90010621253307888</v>
      </c>
      <c r="AM35">
        <f t="shared" si="27"/>
        <v>36.272472889126114</v>
      </c>
      <c r="AO35">
        <f t="shared" si="8"/>
        <v>-57.610607157333547</v>
      </c>
      <c r="AP35" s="1">
        <f t="shared" si="9"/>
        <v>-56.483999999999995</v>
      </c>
      <c r="AQ35" s="1">
        <f t="shared" si="28"/>
        <v>1.2692436869551875</v>
      </c>
      <c r="AS35">
        <f t="shared" si="10"/>
        <v>1.0668630955061769</v>
      </c>
      <c r="AT35" s="1">
        <f t="shared" si="29"/>
        <v>1.046</v>
      </c>
      <c r="AV35">
        <f t="shared" si="30"/>
        <v>1.0668630955061769</v>
      </c>
      <c r="AW35">
        <f t="shared" si="30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-3434.0031406181852</v>
      </c>
      <c r="AC36">
        <f t="shared" si="7"/>
        <v>0.11752455046700601</v>
      </c>
      <c r="AD36">
        <f t="shared" si="22"/>
        <v>1.3812019962471842E-2</v>
      </c>
      <c r="AE36">
        <f t="shared" si="23"/>
        <v>-47.430519929409371</v>
      </c>
      <c r="AJ36">
        <f t="shared" si="24"/>
        <v>3005.4949243368692</v>
      </c>
      <c r="AK36">
        <f t="shared" si="25"/>
        <v>1.3812019962471842E-2</v>
      </c>
      <c r="AL36">
        <f t="shared" si="26"/>
        <v>0.88247544953299395</v>
      </c>
      <c r="AM36">
        <f t="shared" si="27"/>
        <v>36.633281936829434</v>
      </c>
      <c r="AO36">
        <f t="shared" si="8"/>
        <v>-72.817977360976769</v>
      </c>
      <c r="AP36" s="1">
        <f t="shared" si="9"/>
        <v>-71.733599999999996</v>
      </c>
      <c r="AQ36" s="1">
        <f t="shared" si="28"/>
        <v>1.1758742609989523</v>
      </c>
      <c r="AS36">
        <f t="shared" si="10"/>
        <v>1.1237342185335921</v>
      </c>
      <c r="AT36" s="1">
        <f t="shared" si="29"/>
        <v>1.107</v>
      </c>
      <c r="AV36">
        <f t="shared" si="30"/>
        <v>1.1237342185335921</v>
      </c>
      <c r="AW36">
        <f t="shared" si="30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-3391.0125241714395</v>
      </c>
      <c r="AC37">
        <f t="shared" si="7"/>
        <v>0.13447789975869243</v>
      </c>
      <c r="AD37">
        <f t="shared" si="22"/>
        <v>1.8084305523508929E-2</v>
      </c>
      <c r="AE37">
        <f t="shared" si="23"/>
        <v>-61.324106521161518</v>
      </c>
      <c r="AJ37">
        <f t="shared" si="24"/>
        <v>2074.7734596218688</v>
      </c>
      <c r="AK37">
        <f t="shared" si="25"/>
        <v>1.8084305523508929E-2</v>
      </c>
      <c r="AL37">
        <f t="shared" si="26"/>
        <v>0.8655221002413076</v>
      </c>
      <c r="AM37">
        <f t="shared" si="27"/>
        <v>32.475113760649812</v>
      </c>
      <c r="AO37">
        <f t="shared" si="8"/>
        <v>-89.259175398900084</v>
      </c>
      <c r="AP37" s="1">
        <f t="shared" si="9"/>
        <v>-88.451999999999998</v>
      </c>
      <c r="AQ37" s="1">
        <f t="shared" si="28"/>
        <v>0.65153212458951193</v>
      </c>
      <c r="AS37">
        <f t="shared" si="10"/>
        <v>1.1806769232658743</v>
      </c>
      <c r="AT37" s="1">
        <f t="shared" si="29"/>
        <v>1.17</v>
      </c>
      <c r="AV37">
        <f t="shared" si="30"/>
        <v>1.1806769232658743</v>
      </c>
      <c r="AW37">
        <f t="shared" si="30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-3364.182729610654</v>
      </c>
      <c r="AC38">
        <f t="shared" si="7"/>
        <v>0.15079214109079053</v>
      </c>
      <c r="AD38">
        <f t="shared" si="22"/>
        <v>2.2738269814744878E-2</v>
      </c>
      <c r="AE38">
        <f t="shared" si="23"/>
        <v>-76.495694611991965</v>
      </c>
      <c r="AJ38">
        <f t="shared" si="24"/>
        <v>1219.5546616318411</v>
      </c>
      <c r="AK38">
        <f t="shared" si="25"/>
        <v>2.2738269814744878E-2</v>
      </c>
      <c r="AL38">
        <f t="shared" si="26"/>
        <v>0.84920785890920947</v>
      </c>
      <c r="AM38">
        <f t="shared" si="27"/>
        <v>23.549011989129031</v>
      </c>
      <c r="AO38">
        <f t="shared" si="8"/>
        <v>-107.21546505385956</v>
      </c>
      <c r="AP38" s="1">
        <f t="shared" si="9"/>
        <v>-106.9632</v>
      </c>
      <c r="AQ38" s="1">
        <f t="shared" si="28"/>
        <v>6.3637657398766645E-2</v>
      </c>
      <c r="AS38">
        <f t="shared" si="10"/>
        <v>1.2409197344196707</v>
      </c>
      <c r="AT38" s="1">
        <f t="shared" si="29"/>
        <v>1.238</v>
      </c>
      <c r="AV38">
        <f t="shared" si="30"/>
        <v>1.2409197344196707</v>
      </c>
      <c r="AW38">
        <f t="shared" si="30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7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-3351.3382454868452</v>
      </c>
      <c r="AC39">
        <f t="shared" si="7"/>
        <v>0.16650274553995617</v>
      </c>
      <c r="AD39">
        <f t="shared" si="22"/>
        <v>2.7723164272343396E-2</v>
      </c>
      <c r="AE39">
        <f t="shared" si="23"/>
        <v>-92.9097007118189</v>
      </c>
      <c r="AJ39">
        <f t="shared" si="24"/>
        <v>417.9144770071689</v>
      </c>
      <c r="AK39">
        <f t="shared" si="25"/>
        <v>2.7723164272343396E-2</v>
      </c>
      <c r="AL39">
        <f t="shared" si="26"/>
        <v>0.83349725446004386</v>
      </c>
      <c r="AM39">
        <f t="shared" si="27"/>
        <v>9.6568255905829989</v>
      </c>
      <c r="AO39">
        <f t="shared" si="8"/>
        <v>-126.93641523925434</v>
      </c>
      <c r="AP39" s="1">
        <f t="shared" ref="AP39:AP70" si="38">-AT39*A39*18*$N$2</f>
        <v>-127.13759999999999</v>
      </c>
      <c r="AQ39" s="1">
        <f t="shared" si="28"/>
        <v>4.0475307956283388E-2</v>
      </c>
      <c r="AS39">
        <f t="shared" ref="AS39:AS70" si="39">-AO39/(A39*18*$N$2)</f>
        <v>1.3059301979347155</v>
      </c>
      <c r="AT39" s="1">
        <f t="shared" si="29"/>
        <v>1.3080000000000001</v>
      </c>
      <c r="AV39">
        <f t="shared" si="30"/>
        <v>1.3059301979347155</v>
      </c>
      <c r="AW39">
        <f t="shared" si="30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7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-3350.8094809045829</v>
      </c>
      <c r="AC40">
        <f t="shared" si="7"/>
        <v>0.18164260695931128</v>
      </c>
      <c r="AD40">
        <f t="shared" si="22"/>
        <v>3.2994036662974839E-2</v>
      </c>
      <c r="AE40">
        <f t="shared" si="23"/>
        <v>-110.5567308636095</v>
      </c>
      <c r="AJ40">
        <f t="shared" si="24"/>
        <v>-348.12526438598661</v>
      </c>
      <c r="AK40">
        <f t="shared" si="25"/>
        <v>3.2994036662974839E-2</v>
      </c>
      <c r="AL40">
        <f t="shared" si="26"/>
        <v>0.81835739304068866</v>
      </c>
      <c r="AM40">
        <f t="shared" si="27"/>
        <v>-9.3997002655234621</v>
      </c>
      <c r="AO40">
        <f t="shared" si="8"/>
        <v>-148.60796526648346</v>
      </c>
      <c r="AP40" s="1">
        <f t="shared" si="38"/>
        <v>-149.148</v>
      </c>
      <c r="AQ40" s="1">
        <f t="shared" si="28"/>
        <v>0.29163751340427496</v>
      </c>
      <c r="AS40">
        <f t="shared" si="39"/>
        <v>1.3759996783933655</v>
      </c>
      <c r="AT40" s="1">
        <f t="shared" si="29"/>
        <v>1.381</v>
      </c>
      <c r="AV40">
        <f t="shared" si="30"/>
        <v>1.3759996783933655</v>
      </c>
      <c r="AW40">
        <f t="shared" si="30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7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-3365.5467624664047</v>
      </c>
      <c r="AC41">
        <f t="shared" si="7"/>
        <v>0.19981115543268213</v>
      </c>
      <c r="AD41">
        <f t="shared" si="22"/>
        <v>3.9924497835343457E-2</v>
      </c>
      <c r="AE41">
        <f t="shared" si="23"/>
        <v>-134.36776443283716</v>
      </c>
      <c r="AJ41">
        <f t="shared" si="24"/>
        <v>-1277.713216852565</v>
      </c>
      <c r="AK41">
        <f t="shared" si="25"/>
        <v>3.9924497835343457E-2</v>
      </c>
      <c r="AL41">
        <f t="shared" si="26"/>
        <v>0.80018884456731787</v>
      </c>
      <c r="AM41">
        <f t="shared" si="27"/>
        <v>-40.819280198462806</v>
      </c>
      <c r="AO41">
        <f t="shared" si="8"/>
        <v>-178.60785627736681</v>
      </c>
      <c r="AP41" s="1">
        <f t="shared" si="38"/>
        <v>-179.45550000000003</v>
      </c>
      <c r="AQ41" s="1">
        <f t="shared" si="28"/>
        <v>0.71849988051950708</v>
      </c>
      <c r="AS41">
        <f t="shared" si="39"/>
        <v>1.4700235084556939</v>
      </c>
      <c r="AT41" s="1">
        <f t="shared" si="29"/>
        <v>1.4770000000000001</v>
      </c>
      <c r="AV41">
        <f t="shared" si="30"/>
        <v>1.4700235084556939</v>
      </c>
      <c r="AW41">
        <f t="shared" si="30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7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-3395.684768197792</v>
      </c>
      <c r="AC42">
        <f t="shared" si="7"/>
        <v>0.21719049669262983</v>
      </c>
      <c r="AD42">
        <f t="shared" si="22"/>
        <v>4.7171711853591244E-2</v>
      </c>
      <c r="AE42">
        <f t="shared" si="23"/>
        <v>-160.18026343105501</v>
      </c>
      <c r="AJ42">
        <f t="shared" si="24"/>
        <v>-2197.178391391777</v>
      </c>
      <c r="AK42">
        <f t="shared" si="25"/>
        <v>4.7171711853591244E-2</v>
      </c>
      <c r="AL42">
        <f t="shared" si="26"/>
        <v>0.7828095033073702</v>
      </c>
      <c r="AM42">
        <f t="shared" si="27"/>
        <v>-81.134029488175685</v>
      </c>
      <c r="AO42">
        <f t="shared" si="8"/>
        <v>-211.90955648800738</v>
      </c>
      <c r="AP42" s="1">
        <f t="shared" si="38"/>
        <v>-212.625</v>
      </c>
      <c r="AQ42" s="1">
        <f t="shared" si="28"/>
        <v>0.51185941885233088</v>
      </c>
      <c r="AS42">
        <f t="shared" si="39"/>
        <v>1.5697004184296843</v>
      </c>
      <c r="AT42" s="1">
        <f t="shared" si="29"/>
        <v>1.575</v>
      </c>
      <c r="AV42">
        <f t="shared" si="30"/>
        <v>1.5697004184296843</v>
      </c>
      <c r="AW42">
        <f t="shared" si="30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7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-3439.8820545339599</v>
      </c>
      <c r="AC43">
        <f t="shared" si="7"/>
        <v>0.23383096012473231</v>
      </c>
      <c r="AD43">
        <f t="shared" si="22"/>
        <v>5.4676917912854152E-2</v>
      </c>
      <c r="AE43">
        <f t="shared" si="23"/>
        <v>-188.08214872565341</v>
      </c>
      <c r="AJ43">
        <f t="shared" si="24"/>
        <v>-3123.8992871319169</v>
      </c>
      <c r="AK43">
        <f t="shared" si="25"/>
        <v>5.4676917912854152E-2</v>
      </c>
      <c r="AL43">
        <f t="shared" si="26"/>
        <v>0.76616903987526763</v>
      </c>
      <c r="AM43">
        <f t="shared" si="27"/>
        <v>-130.86564451329909</v>
      </c>
      <c r="AO43">
        <f t="shared" si="8"/>
        <v>-248.47139477893214</v>
      </c>
      <c r="AP43" s="1">
        <f t="shared" si="38"/>
        <v>-249.03449999999998</v>
      </c>
      <c r="AQ43" s="1">
        <f t="shared" si="28"/>
        <v>0.31708748999386471</v>
      </c>
      <c r="AS43">
        <f t="shared" si="39"/>
        <v>1.6732080456493748</v>
      </c>
      <c r="AT43" s="1">
        <f t="shared" si="29"/>
        <v>1.677</v>
      </c>
      <c r="AV43">
        <f t="shared" si="30"/>
        <v>1.6732080456493748</v>
      </c>
      <c r="AW43">
        <f t="shared" si="30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7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-3497.1657249451964</v>
      </c>
      <c r="AC44">
        <f t="shared" si="7"/>
        <v>0.24977868471199002</v>
      </c>
      <c r="AD44">
        <f t="shared" si="22"/>
        <v>6.2389391336451716E-2</v>
      </c>
      <c r="AE44">
        <f t="shared" si="23"/>
        <v>-218.18604098203173</v>
      </c>
      <c r="AJ44">
        <f t="shared" si="24"/>
        <v>-4070.9567543303838</v>
      </c>
      <c r="AK44">
        <f t="shared" si="25"/>
        <v>6.2389391336451716E-2</v>
      </c>
      <c r="AL44">
        <f t="shared" si="26"/>
        <v>0.75022131528800995</v>
      </c>
      <c r="AM44">
        <f t="shared" si="27"/>
        <v>-190.54459620064642</v>
      </c>
      <c r="AO44">
        <f t="shared" si="8"/>
        <v>-288.1762079532017</v>
      </c>
      <c r="AP44" s="1">
        <f t="shared" si="38"/>
        <v>-288.52200000000005</v>
      </c>
      <c r="AQ44" s="1">
        <f t="shared" si="28"/>
        <v>0.11957213962899317</v>
      </c>
      <c r="AS44">
        <f t="shared" si="39"/>
        <v>1.778865481192603</v>
      </c>
      <c r="AT44" s="1">
        <f t="shared" si="29"/>
        <v>1.7809999999999999</v>
      </c>
      <c r="AV44">
        <f t="shared" si="30"/>
        <v>1.778865481192603</v>
      </c>
      <c r="AW44">
        <f t="shared" si="30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7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-3566.819216290779</v>
      </c>
      <c r="AC45">
        <f t="shared" si="7"/>
        <v>0.26507604625611364</v>
      </c>
      <c r="AD45">
        <f t="shared" si="22"/>
        <v>7.0265310298773295E-2</v>
      </c>
      <c r="AE45">
        <f t="shared" si="23"/>
        <v>-250.62365901229896</v>
      </c>
      <c r="AJ45">
        <f t="shared" si="24"/>
        <v>-5048.0023001998215</v>
      </c>
      <c r="AK45">
        <f t="shared" si="25"/>
        <v>7.0265310298773295E-2</v>
      </c>
      <c r="AL45">
        <f t="shared" si="26"/>
        <v>0.7349239537438863</v>
      </c>
      <c r="AM45">
        <f t="shared" si="27"/>
        <v>-260.6771207240925</v>
      </c>
      <c r="AO45">
        <f t="shared" si="8"/>
        <v>-330.87632572758099</v>
      </c>
      <c r="AP45" s="1">
        <f t="shared" si="38"/>
        <v>-331.16849999999999</v>
      </c>
      <c r="AQ45" s="1">
        <f t="shared" si="28"/>
        <v>8.5365805463574335E-2</v>
      </c>
      <c r="AS45">
        <f t="shared" si="39"/>
        <v>1.8853351893309458</v>
      </c>
      <c r="AT45" s="1">
        <f t="shared" si="29"/>
        <v>1.887</v>
      </c>
      <c r="AV45">
        <f t="shared" si="30"/>
        <v>1.8853351893309458</v>
      </c>
      <c r="AW45">
        <f t="shared" si="30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7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-3648.3009662078775</v>
      </c>
      <c r="AC46">
        <f t="shared" si="7"/>
        <v>0.27976203337582739</v>
      </c>
      <c r="AD46">
        <f t="shared" si="22"/>
        <v>7.8266795318577553E-2</v>
      </c>
      <c r="AE46">
        <f t="shared" si="23"/>
        <v>-285.54082498276068</v>
      </c>
      <c r="AJ46">
        <f t="shared" si="24"/>
        <v>-6061.9549951172121</v>
      </c>
      <c r="AK46">
        <f t="shared" si="25"/>
        <v>7.8266795318577553E-2</v>
      </c>
      <c r="AL46">
        <f t="shared" si="26"/>
        <v>0.72023796662417261</v>
      </c>
      <c r="AM46">
        <f t="shared" si="27"/>
        <v>-341.71675261501667</v>
      </c>
      <c r="AO46">
        <f t="shared" si="8"/>
        <v>-376.43199434058937</v>
      </c>
      <c r="AP46" s="1">
        <f t="shared" si="38"/>
        <v>-376.67700000000002</v>
      </c>
      <c r="AQ46" s="1">
        <f t="shared" si="28"/>
        <v>6.002777314324808E-2</v>
      </c>
      <c r="AS46">
        <f t="shared" si="39"/>
        <v>1.991703673759732</v>
      </c>
      <c r="AT46" s="1">
        <f t="shared" si="29"/>
        <v>1.9930000000000001</v>
      </c>
      <c r="AV46">
        <f t="shared" si="30"/>
        <v>1.991703673759732</v>
      </c>
      <c r="AW46">
        <f t="shared" si="30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7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-3741.1858525567968</v>
      </c>
      <c r="AC47">
        <f t="shared" si="7"/>
        <v>0.29387257930693594</v>
      </c>
      <c r="AD47">
        <f t="shared" si="22"/>
        <v>8.636109286851136E-2</v>
      </c>
      <c r="AE47">
        <f t="shared" si="23"/>
        <v>-323.09289885101839</v>
      </c>
      <c r="AJ47">
        <f t="shared" si="24"/>
        <v>-7117.5617403415745</v>
      </c>
      <c r="AK47">
        <f t="shared" si="25"/>
        <v>8.636109286851136E-2</v>
      </c>
      <c r="AL47">
        <f t="shared" si="26"/>
        <v>0.70612742069306411</v>
      </c>
      <c r="AM47">
        <f t="shared" si="27"/>
        <v>-434.04269278514454</v>
      </c>
      <c r="AO47">
        <f t="shared" si="8"/>
        <v>-424.74152293058586</v>
      </c>
      <c r="AP47" s="1">
        <f t="shared" si="38"/>
        <v>-425.25</v>
      </c>
      <c r="AQ47" s="1">
        <f t="shared" si="28"/>
        <v>0.25854893011999336</v>
      </c>
      <c r="AS47">
        <f t="shared" si="39"/>
        <v>2.0974890021263497</v>
      </c>
      <c r="AT47" s="1">
        <f t="shared" si="29"/>
        <v>2.1</v>
      </c>
      <c r="AV47">
        <f t="shared" si="30"/>
        <v>2.0974890021263497</v>
      </c>
      <c r="AW47">
        <f t="shared" si="30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7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-4062.7996643580082</v>
      </c>
      <c r="AC48">
        <f t="shared" si="7"/>
        <v>2.1714035273078747E-2</v>
      </c>
      <c r="AD48">
        <f t="shared" si="22"/>
        <v>4.71499327840508E-4</v>
      </c>
      <c r="AE48">
        <f t="shared" si="23"/>
        <v>-1.9156073108954423</v>
      </c>
      <c r="AJ48">
        <f t="shared" si="24"/>
        <v>9960.9811873321851</v>
      </c>
      <c r="AK48">
        <f t="shared" si="25"/>
        <v>4.71499327840508E-4</v>
      </c>
      <c r="AL48">
        <f t="shared" si="26"/>
        <v>0.97828596472692131</v>
      </c>
      <c r="AM48">
        <f t="shared" si="27"/>
        <v>4.5946138846748283</v>
      </c>
      <c r="AO48">
        <f t="shared" si="8"/>
        <v>-8.2173484150363763</v>
      </c>
      <c r="AP48" s="1">
        <f t="shared" si="38"/>
        <v>-9.2847600000000003</v>
      </c>
      <c r="AQ48" s="1">
        <f t="shared" si="28"/>
        <v>1.1393674917145562</v>
      </c>
      <c r="AS48">
        <f t="shared" si="39"/>
        <v>0.76086559398484965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7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-3963.2260359741026</v>
      </c>
      <c r="AC49">
        <f t="shared" si="7"/>
        <v>3.2221226485395243E-2</v>
      </c>
      <c r="AD49">
        <f t="shared" si="22"/>
        <v>1.0382074362231359E-3</v>
      </c>
      <c r="AE49">
        <f t="shared" si="23"/>
        <v>-4.1146507419814551</v>
      </c>
      <c r="AJ49">
        <f t="shared" si="24"/>
        <v>9002.6412370252528</v>
      </c>
      <c r="AK49">
        <f t="shared" si="25"/>
        <v>1.0382074362231359E-3</v>
      </c>
      <c r="AL49">
        <f t="shared" si="26"/>
        <v>0.96777877351460473</v>
      </c>
      <c r="AM49">
        <f t="shared" si="27"/>
        <v>9.0454498699582775</v>
      </c>
      <c r="AO49">
        <f t="shared" si="8"/>
        <v>-12.723893216297419</v>
      </c>
      <c r="AP49" s="1">
        <f t="shared" si="38"/>
        <v>-14.173379999999998</v>
      </c>
      <c r="AQ49" s="1">
        <f t="shared" si="28"/>
        <v>2.1010119361284461</v>
      </c>
      <c r="AS49">
        <f t="shared" si="39"/>
        <v>0.78542550717885307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7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-3875.2196948414949</v>
      </c>
      <c r="AC50">
        <f t="shared" si="7"/>
        <v>4.250511302269646E-2</v>
      </c>
      <c r="AD50">
        <f t="shared" si="22"/>
        <v>1.8066846330722002E-3</v>
      </c>
      <c r="AE50">
        <f t="shared" si="23"/>
        <v>-7.00129987244887</v>
      </c>
      <c r="AJ50">
        <f t="shared" si="24"/>
        <v>8121.8180825428499</v>
      </c>
      <c r="AK50">
        <f t="shared" si="25"/>
        <v>1.8066846330722002E-3</v>
      </c>
      <c r="AL50">
        <f t="shared" si="26"/>
        <v>0.95749488697730356</v>
      </c>
      <c r="AM50">
        <f t="shared" si="27"/>
        <v>14.049862429373347</v>
      </c>
      <c r="AO50">
        <f t="shared" si="8"/>
        <v>-17.992717765688511</v>
      </c>
      <c r="AP50" s="1">
        <f t="shared" si="38"/>
        <v>-19.301759999999998</v>
      </c>
      <c r="AQ50" s="1">
        <f t="shared" si="28"/>
        <v>1.7135915712112111</v>
      </c>
      <c r="AS50">
        <f t="shared" si="39"/>
        <v>0.8329961928559495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7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-3797.5778668947328</v>
      </c>
      <c r="AC51">
        <f t="shared" si="7"/>
        <v>5.257273872798416E-2</v>
      </c>
      <c r="AD51">
        <f t="shared" si="22"/>
        <v>2.7638928573608854E-3</v>
      </c>
      <c r="AE51">
        <f t="shared" si="23"/>
        <v>-10.496098341582139</v>
      </c>
      <c r="AJ51">
        <f t="shared" si="24"/>
        <v>7310.2853644014313</v>
      </c>
      <c r="AK51">
        <f t="shared" si="25"/>
        <v>2.7638928573608854E-3</v>
      </c>
      <c r="AL51">
        <f t="shared" si="26"/>
        <v>0.94742726127201582</v>
      </c>
      <c r="AM51">
        <f t="shared" si="27"/>
        <v>19.142621440221067</v>
      </c>
      <c r="AO51">
        <f t="shared" si="8"/>
        <v>-23.804407819382284</v>
      </c>
      <c r="AP51" s="1">
        <f t="shared" si="38"/>
        <v>-24.6996</v>
      </c>
      <c r="AQ51" s="1">
        <f t="shared" si="28"/>
        <v>0.8013690402391016</v>
      </c>
      <c r="AS51">
        <f t="shared" si="39"/>
        <v>0.8816447340511957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7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-3729.2426676499949</v>
      </c>
      <c r="AC52">
        <f t="shared" si="7"/>
        <v>6.2430854275502816E-2</v>
      </c>
      <c r="AD52">
        <f t="shared" si="22"/>
        <v>3.8976115655690682E-3</v>
      </c>
      <c r="AE52">
        <f t="shared" si="23"/>
        <v>-14.535139352246265</v>
      </c>
      <c r="AJ52">
        <f t="shared" si="24"/>
        <v>6560.5601535659835</v>
      </c>
      <c r="AK52">
        <f t="shared" si="25"/>
        <v>3.8976115655690682E-3</v>
      </c>
      <c r="AL52">
        <f t="shared" si="26"/>
        <v>0.93756914572449723</v>
      </c>
      <c r="AM52">
        <f t="shared" si="27"/>
        <v>23.974126027247973</v>
      </c>
      <c r="AO52">
        <f t="shared" si="8"/>
        <v>-30.006742856549259</v>
      </c>
      <c r="AP52" s="1">
        <f t="shared" si="38"/>
        <v>-30.384720000000002</v>
      </c>
      <c r="AQ52" s="1">
        <f t="shared" si="28"/>
        <v>0.14286672097118311</v>
      </c>
      <c r="AS52">
        <f t="shared" si="39"/>
        <v>0.92613403878238454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7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-3669.283860940192</v>
      </c>
      <c r="AC53">
        <f t="shared" si="7"/>
        <v>7.2085932265984712E-2</v>
      </c>
      <c r="AD53">
        <f t="shared" si="22"/>
        <v>5.1963816306561357E-3</v>
      </c>
      <c r="AE53">
        <f t="shared" si="23"/>
        <v>-19.066999252652636</v>
      </c>
      <c r="AJ53">
        <f t="shared" si="24"/>
        <v>5865.836017688508</v>
      </c>
      <c r="AK53">
        <f t="shared" si="25"/>
        <v>5.1963816306561357E-3</v>
      </c>
      <c r="AL53">
        <f t="shared" si="26"/>
        <v>0.9279140677340153</v>
      </c>
      <c r="AM53">
        <f t="shared" si="27"/>
        <v>28.283862396614321</v>
      </c>
      <c r="AO53">
        <f t="shared" si="8"/>
        <v>-36.503144766348477</v>
      </c>
      <c r="AP53" s="1">
        <f t="shared" si="38"/>
        <v>-36.378720000000001</v>
      </c>
      <c r="AQ53" s="1">
        <f t="shared" si="28"/>
        <v>1.5481522480872761E-2</v>
      </c>
      <c r="AS53">
        <f t="shared" si="39"/>
        <v>0.96569166048540955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7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-3616.8836737320589</v>
      </c>
      <c r="AC54">
        <f t="shared" si="7"/>
        <v>8.1544181398697999E-2</v>
      </c>
      <c r="AD54">
        <f t="shared" si="22"/>
        <v>6.6494535199837649E-3</v>
      </c>
      <c r="AE54">
        <f t="shared" si="23"/>
        <v>-24.050299875669449</v>
      </c>
      <c r="AJ54">
        <f t="shared" si="24"/>
        <v>5219.9224078578991</v>
      </c>
      <c r="AK54">
        <f t="shared" si="25"/>
        <v>6.6494535199837649E-3</v>
      </c>
      <c r="AL54">
        <f t="shared" si="26"/>
        <v>0.91845581860130199</v>
      </c>
      <c r="AM54">
        <f t="shared" si="27"/>
        <v>31.879262947446723</v>
      </c>
      <c r="AO54">
        <f t="shared" si="8"/>
        <v>-43.240487993008379</v>
      </c>
      <c r="AP54" s="1">
        <f t="shared" si="38"/>
        <v>-42.694559999999996</v>
      </c>
      <c r="AQ54" s="1">
        <f t="shared" si="28"/>
        <v>0.29803737355016197</v>
      </c>
      <c r="AS54">
        <f t="shared" si="39"/>
        <v>1.0009372220603792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7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-3571.32341567616</v>
      </c>
      <c r="AC55">
        <f t="shared" si="7"/>
        <v>9.0811559785504259E-2</v>
      </c>
      <c r="AD55">
        <f t="shared" si="22"/>
        <v>8.2467393906762148E-3</v>
      </c>
      <c r="AE55">
        <f t="shared" si="23"/>
        <v>-29.451773488900916</v>
      </c>
      <c r="AJ55">
        <f t="shared" si="24"/>
        <v>4617.1897296511061</v>
      </c>
      <c r="AK55">
        <f t="shared" si="25"/>
        <v>8.2467393906762148E-3</v>
      </c>
      <c r="AL55">
        <f t="shared" si="26"/>
        <v>0.90918844021449574</v>
      </c>
      <c r="AM55">
        <f t="shared" si="27"/>
        <v>34.618950412625573</v>
      </c>
      <c r="AO55">
        <f t="shared" si="8"/>
        <v>-50.198108938310511</v>
      </c>
      <c r="AP55" s="1">
        <f t="shared" si="38"/>
        <v>-49.377600000000001</v>
      </c>
      <c r="AQ55" s="1">
        <f t="shared" si="28"/>
        <v>0.67323491784744094</v>
      </c>
      <c r="AS55">
        <f t="shared" si="39"/>
        <v>1.0328828999652371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7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-3531.9716839513176</v>
      </c>
      <c r="AC56">
        <f t="shared" si="7"/>
        <v>9.9893787466921097E-2</v>
      </c>
      <c r="AD56">
        <f t="shared" si="22"/>
        <v>9.9787687744864028E-3</v>
      </c>
      <c r="AE56">
        <f t="shared" si="23"/>
        <v>-35.244728752183569</v>
      </c>
      <c r="AJ56">
        <f t="shared" si="24"/>
        <v>4052.5195308025454</v>
      </c>
      <c r="AK56">
        <f t="shared" si="25"/>
        <v>9.9787687744864028E-3</v>
      </c>
      <c r="AL56">
        <f t="shared" si="26"/>
        <v>0.90010621253307888</v>
      </c>
      <c r="AM56">
        <f t="shared" si="27"/>
        <v>36.399534961897359</v>
      </c>
      <c r="AO56">
        <f t="shared" si="8"/>
        <v>-57.378570102193251</v>
      </c>
      <c r="AP56" s="1">
        <f t="shared" si="38"/>
        <v>-56.376000000000005</v>
      </c>
      <c r="AQ56" s="1">
        <f t="shared" si="28"/>
        <v>1.0051468098117762</v>
      </c>
      <c r="AS56">
        <f t="shared" si="39"/>
        <v>1.0625661130035786</v>
      </c>
      <c r="AT56" s="1">
        <f t="shared" si="29"/>
        <v>1.044</v>
      </c>
      <c r="AV56">
        <f t="shared" si="30"/>
        <v>1.0625661130035786</v>
      </c>
      <c r="AW56">
        <f t="shared" si="30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7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-3469.7434419172582</v>
      </c>
      <c r="AC57">
        <f t="shared" si="7"/>
        <v>0.11752455046700601</v>
      </c>
      <c r="AD57">
        <f t="shared" si="22"/>
        <v>1.3812019962471842E-2</v>
      </c>
      <c r="AE57">
        <f t="shared" si="23"/>
        <v>-47.924165684416927</v>
      </c>
      <c r="AJ57">
        <f t="shared" si="24"/>
        <v>3019.1814125842375</v>
      </c>
      <c r="AK57">
        <f t="shared" si="25"/>
        <v>1.3812019962471842E-2</v>
      </c>
      <c r="AL57">
        <f t="shared" si="26"/>
        <v>0.88247544953299395</v>
      </c>
      <c r="AM57">
        <f t="shared" si="27"/>
        <v>36.800103374001409</v>
      </c>
      <c r="AO57">
        <f t="shared" si="8"/>
        <v>-72.491153043141196</v>
      </c>
      <c r="AP57" s="1">
        <f t="shared" si="38"/>
        <v>-71.474399999999989</v>
      </c>
      <c r="AQ57" s="1">
        <f t="shared" si="28"/>
        <v>1.0337867507369063</v>
      </c>
      <c r="AS57">
        <f t="shared" si="39"/>
        <v>1.1186906333818087</v>
      </c>
      <c r="AT57" s="1">
        <f t="shared" si="29"/>
        <v>1.103</v>
      </c>
      <c r="AV57">
        <f t="shared" si="30"/>
        <v>1.1186906333818087</v>
      </c>
      <c r="AW57">
        <f t="shared" si="30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7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-3426.5277024762418</v>
      </c>
      <c r="AC58">
        <f t="shared" si="7"/>
        <v>0.13447789975869243</v>
      </c>
      <c r="AD58">
        <f t="shared" si="22"/>
        <v>1.8084305523508929E-2</v>
      </c>
      <c r="AE58">
        <f t="shared" si="23"/>
        <v>-61.96637385634746</v>
      </c>
      <c r="AJ58">
        <f t="shared" si="24"/>
        <v>2087.5662759590468</v>
      </c>
      <c r="AK58">
        <f t="shared" si="25"/>
        <v>1.8084305523508929E-2</v>
      </c>
      <c r="AL58">
        <f t="shared" si="26"/>
        <v>0.8655221002413076</v>
      </c>
      <c r="AM58">
        <f t="shared" si="27"/>
        <v>32.675351605385245</v>
      </c>
      <c r="AO58">
        <f t="shared" si="8"/>
        <v>-88.817145908449575</v>
      </c>
      <c r="AP58" s="1">
        <f t="shared" si="38"/>
        <v>-88.225200000000001</v>
      </c>
      <c r="AQ58" s="1">
        <f t="shared" si="28"/>
        <v>0.35039995853019168</v>
      </c>
      <c r="AS58">
        <f t="shared" si="39"/>
        <v>1.1748299723339892</v>
      </c>
      <c r="AT58" s="1">
        <f t="shared" si="29"/>
        <v>1.167</v>
      </c>
      <c r="AV58">
        <f t="shared" si="30"/>
        <v>1.1748299723339892</v>
      </c>
      <c r="AW58">
        <f t="shared" si="30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7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-3399.4994006626075</v>
      </c>
      <c r="AC59">
        <f t="shared" si="7"/>
        <v>0.15079214109079053</v>
      </c>
      <c r="AD59">
        <f t="shared" si="22"/>
        <v>2.2738269814744878E-2</v>
      </c>
      <c r="AE59">
        <f t="shared" si="23"/>
        <v>-77.298734607329877</v>
      </c>
      <c r="AJ59">
        <f t="shared" si="24"/>
        <v>1231.0158757616996</v>
      </c>
      <c r="AK59">
        <f t="shared" si="25"/>
        <v>2.2738269814744878E-2</v>
      </c>
      <c r="AL59">
        <f t="shared" si="26"/>
        <v>0.84920785890920947</v>
      </c>
      <c r="AM59">
        <f t="shared" si="27"/>
        <v>23.770322503077516</v>
      </c>
      <c r="AO59">
        <f t="shared" si="8"/>
        <v>-106.63373557247013</v>
      </c>
      <c r="AP59" s="1">
        <f t="shared" si="38"/>
        <v>-106.53120000000001</v>
      </c>
      <c r="AQ59" s="1">
        <f t="shared" si="28"/>
        <v>1.0513543621774642E-2</v>
      </c>
      <c r="AS59">
        <f t="shared" si="39"/>
        <v>1.2341867543109968</v>
      </c>
      <c r="AT59" s="1">
        <f t="shared" si="29"/>
        <v>1.2330000000000001</v>
      </c>
      <c r="AV59">
        <f t="shared" si="30"/>
        <v>1.2341867543109968</v>
      </c>
      <c r="AW59">
        <f t="shared" si="30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7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-3386.4880843237802</v>
      </c>
      <c r="AC60">
        <f t="shared" si="7"/>
        <v>0.16650274553995617</v>
      </c>
      <c r="AD60">
        <f t="shared" si="22"/>
        <v>2.7723164272343396E-2</v>
      </c>
      <c r="AE60">
        <f t="shared" si="23"/>
        <v>-93.884165468041658</v>
      </c>
      <c r="AJ60">
        <f t="shared" si="24"/>
        <v>427.60823134709972</v>
      </c>
      <c r="AK60">
        <f t="shared" si="25"/>
        <v>2.7723164272343396E-2</v>
      </c>
      <c r="AL60">
        <f t="shared" si="26"/>
        <v>0.83349725446004386</v>
      </c>
      <c r="AM60">
        <f t="shared" si="27"/>
        <v>9.880820929651053</v>
      </c>
      <c r="AO60">
        <f t="shared" si="8"/>
        <v>-126.18594582209964</v>
      </c>
      <c r="AP60" s="1">
        <f t="shared" si="38"/>
        <v>-126.65160000000002</v>
      </c>
      <c r="AQ60" s="1">
        <f t="shared" si="28"/>
        <v>0.21683381339607502</v>
      </c>
      <c r="AS60">
        <f t="shared" si="39"/>
        <v>1.2982093191574038</v>
      </c>
      <c r="AT60" s="1">
        <f t="shared" si="29"/>
        <v>1.3029999999999999</v>
      </c>
      <c r="AV60">
        <f t="shared" si="30"/>
        <v>1.2982093191574038</v>
      </c>
      <c r="AW60">
        <f t="shared" si="30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7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-3385.8285477124655</v>
      </c>
      <c r="AC61">
        <f t="shared" si="7"/>
        <v>0.18164260695931128</v>
      </c>
      <c r="AD61">
        <f t="shared" si="22"/>
        <v>3.2994036662974839E-2</v>
      </c>
      <c r="AE61">
        <f t="shared" si="23"/>
        <v>-111.71215123777193</v>
      </c>
      <c r="AJ61">
        <f t="shared" si="24"/>
        <v>-340.62796261069388</v>
      </c>
      <c r="AK61">
        <f t="shared" si="25"/>
        <v>3.2994036662974839E-2</v>
      </c>
      <c r="AL61">
        <f t="shared" si="26"/>
        <v>0.81835739304068866</v>
      </c>
      <c r="AM61">
        <f t="shared" si="27"/>
        <v>-9.1972662663357685</v>
      </c>
      <c r="AO61">
        <f t="shared" si="8"/>
        <v>-147.65497889150873</v>
      </c>
      <c r="AP61" s="1">
        <f t="shared" si="38"/>
        <v>-148.5</v>
      </c>
      <c r="AQ61" s="1">
        <f t="shared" si="28"/>
        <v>0.71406067379580906</v>
      </c>
      <c r="AS61">
        <f t="shared" si="39"/>
        <v>1.3671757304769327</v>
      </c>
      <c r="AT61" s="1">
        <f t="shared" si="29"/>
        <v>1.375</v>
      </c>
      <c r="AV61">
        <f t="shared" si="30"/>
        <v>1.3671757304769327</v>
      </c>
      <c r="AW61">
        <f t="shared" si="30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7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-3400.4586902034762</v>
      </c>
      <c r="AC62">
        <f t="shared" si="7"/>
        <v>0.19981115543268213</v>
      </c>
      <c r="AD62">
        <f t="shared" si="22"/>
        <v>3.9924497835343457E-2</v>
      </c>
      <c r="AE62">
        <f t="shared" si="23"/>
        <v>-135.76160561620352</v>
      </c>
      <c r="AJ62">
        <f t="shared" si="24"/>
        <v>-1273.5484741380305</v>
      </c>
      <c r="AK62">
        <f t="shared" si="25"/>
        <v>3.9924497835343457E-2</v>
      </c>
      <c r="AL62">
        <f t="shared" si="26"/>
        <v>0.80018884456731787</v>
      </c>
      <c r="AM62">
        <f t="shared" si="27"/>
        <v>-40.686228589090035</v>
      </c>
      <c r="AO62">
        <f t="shared" si="8"/>
        <v>-177.3470667033732</v>
      </c>
      <c r="AP62" s="1">
        <f t="shared" si="38"/>
        <v>-178.48349999999999</v>
      </c>
      <c r="AQ62" s="1">
        <f t="shared" si="28"/>
        <v>1.2914806376820358</v>
      </c>
      <c r="AS62">
        <f t="shared" si="39"/>
        <v>1.4596466395339358</v>
      </c>
      <c r="AT62" s="1">
        <f t="shared" si="29"/>
        <v>1.4690000000000001</v>
      </c>
      <c r="AV62">
        <f t="shared" si="30"/>
        <v>1.4596466395339358</v>
      </c>
      <c r="AW62">
        <f t="shared" si="30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0">1/D63</f>
        <v>3.3540164346805303E-3</v>
      </c>
      <c r="I63">
        <f t="shared" ref="I63:I92" si="41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2">POWER(L63,0.5)</f>
        <v>2.7386127875258306</v>
      </c>
      <c r="N63" s="1">
        <v>0.2</v>
      </c>
      <c r="O63" s="1">
        <f t="shared" ref="O63:O92" si="43">1 + (N63*M63)</f>
        <v>1.5477225575051663</v>
      </c>
      <c r="P63" s="1">
        <f t="shared" ref="P63:P92" si="44">LN(O63)</f>
        <v>0.43678453268671041</v>
      </c>
      <c r="Q63" s="1">
        <f t="shared" ref="Q63:Q92" si="45">L63*P63</f>
        <v>3.2758839951503282</v>
      </c>
      <c r="R63" s="1">
        <f t="shared" si="37"/>
        <v>-135</v>
      </c>
      <c r="S63" s="1">
        <f t="shared" ref="S63:S92" si="46">Q63*R63</f>
        <v>-442.24433934529429</v>
      </c>
      <c r="U63">
        <f t="shared" ref="U63:U92" si="47">POWER(L63, -0.5)</f>
        <v>0.36514837167011072</v>
      </c>
      <c r="V63">
        <f t="shared" ref="V63:V92" si="48">2*O63</f>
        <v>3.0954451150103326</v>
      </c>
      <c r="W63">
        <f t="shared" ref="W63:W92" si="49">(U63/V63)*(1+(2*K63))</f>
        <v>10.734644158557197</v>
      </c>
      <c r="Y63">
        <f t="shared" ref="Y63:Y92" si="50">1-AC63</f>
        <v>0.7828095033073702</v>
      </c>
      <c r="Z63">
        <f t="shared" ref="Z63:Z92" si="51">LN(Y63)</f>
        <v>-0.24486590338652542</v>
      </c>
      <c r="AB63">
        <f t="shared" si="21"/>
        <v>-3430.5575869964696</v>
      </c>
      <c r="AC63">
        <f t="shared" ref="AC63:AC91" si="52">F63/(1000+F63)</f>
        <v>0.21719049669262983</v>
      </c>
      <c r="AD63">
        <f t="shared" ref="AD63:AD92" si="53">AC63*AC63</f>
        <v>4.7171711853591244E-2</v>
      </c>
      <c r="AE63">
        <f t="shared" ref="AE63:AE92" si="54">AB63*AD63</f>
        <v>-161.82527399094874</v>
      </c>
      <c r="AJ63">
        <f t="shared" si="24"/>
        <v>-2196.9736049035992</v>
      </c>
      <c r="AK63">
        <f t="shared" ref="AK63:AK92" si="55">AD63</f>
        <v>4.7171711853591244E-2</v>
      </c>
      <c r="AL63">
        <f t="shared" ref="AL63:AL92" si="56">1-AC63</f>
        <v>0.7828095033073702</v>
      </c>
      <c r="AM63">
        <f t="shared" ref="AM63:AM92" si="57">AJ63*AK63*AL63</f>
        <v>-81.126467447225494</v>
      </c>
      <c r="AO63">
        <f t="shared" ref="AO63:AO91" si="58">(S63-W63)+Z63-AE63-AM63</f>
        <v>-210.27210796906382</v>
      </c>
      <c r="AP63" s="1">
        <f t="shared" si="38"/>
        <v>-211.41</v>
      </c>
      <c r="AQ63" s="1">
        <f t="shared" ref="AQ63:AQ93" si="59">(AP63-AO63)^2</f>
        <v>1.2947982740680457</v>
      </c>
      <c r="AS63">
        <f t="shared" si="39"/>
        <v>1.5575711701412136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0"/>
        <v>3.3540164346805303E-3</v>
      </c>
      <c r="I64">
        <f t="shared" si="41"/>
        <v>5.697596715569115</v>
      </c>
      <c r="K64">
        <f t="shared" si="35"/>
        <v>49.5</v>
      </c>
      <c r="L64" s="1">
        <f t="shared" si="36"/>
        <v>8.25</v>
      </c>
      <c r="M64" s="1">
        <f t="shared" si="42"/>
        <v>2.8722813232690143</v>
      </c>
      <c r="N64" s="1">
        <v>0.2</v>
      </c>
      <c r="O64" s="1">
        <f t="shared" si="43"/>
        <v>1.574456264653803</v>
      </c>
      <c r="P64" s="1">
        <f t="shared" si="44"/>
        <v>0.45390998388118231</v>
      </c>
      <c r="Q64" s="1">
        <f t="shared" si="45"/>
        <v>3.744757367019754</v>
      </c>
      <c r="R64" s="1">
        <f t="shared" si="37"/>
        <v>-148.5</v>
      </c>
      <c r="S64" s="1">
        <f t="shared" si="46"/>
        <v>-556.09646900243342</v>
      </c>
      <c r="U64">
        <f t="shared" si="47"/>
        <v>0.3481553119113957</v>
      </c>
      <c r="V64">
        <f t="shared" si="48"/>
        <v>3.1489125293076059</v>
      </c>
      <c r="W64">
        <f t="shared" si="49"/>
        <v>11.056366560551917</v>
      </c>
      <c r="Y64">
        <f t="shared" si="50"/>
        <v>0.76616903987526763</v>
      </c>
      <c r="Z64">
        <f t="shared" si="51"/>
        <v>-0.26635245489916687</v>
      </c>
      <c r="AB64">
        <f t="shared" si="21"/>
        <v>-3474.7883014156623</v>
      </c>
      <c r="AC64">
        <f t="shared" si="52"/>
        <v>0.23383096012473231</v>
      </c>
      <c r="AD64">
        <f t="shared" si="53"/>
        <v>5.4676917912854152E-2</v>
      </c>
      <c r="AE64">
        <f t="shared" si="54"/>
        <v>-189.99071472105007</v>
      </c>
      <c r="AJ64">
        <f t="shared" si="24"/>
        <v>-3128.2511049512495</v>
      </c>
      <c r="AK64">
        <f t="shared" si="55"/>
        <v>5.4676917912854152E-2</v>
      </c>
      <c r="AL64">
        <f t="shared" si="56"/>
        <v>0.76616903987526763</v>
      </c>
      <c r="AM64">
        <f t="shared" si="57"/>
        <v>-131.04794982835114</v>
      </c>
      <c r="AO64">
        <f t="shared" si="58"/>
        <v>-246.38052346848343</v>
      </c>
      <c r="AP64" s="1">
        <f t="shared" si="38"/>
        <v>-247.40100000000001</v>
      </c>
      <c r="AQ64" s="1">
        <f t="shared" si="59"/>
        <v>1.0413723513761068</v>
      </c>
      <c r="AS64">
        <f t="shared" si="39"/>
        <v>1.6591281041648716</v>
      </c>
      <c r="AT64" s="1">
        <f t="shared" si="29"/>
        <v>1.6659999999999999</v>
      </c>
      <c r="AV64">
        <f t="shared" ref="AV64:AW89" si="60">AS64</f>
        <v>1.6591281041648716</v>
      </c>
      <c r="AW64">
        <f t="shared" si="60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0"/>
        <v>3.3540164346805303E-3</v>
      </c>
      <c r="I65">
        <f t="shared" si="41"/>
        <v>5.697596715569115</v>
      </c>
      <c r="K65">
        <f t="shared" si="35"/>
        <v>54</v>
      </c>
      <c r="L65" s="1">
        <f t="shared" si="36"/>
        <v>9</v>
      </c>
      <c r="M65" s="1">
        <f t="shared" si="42"/>
        <v>3</v>
      </c>
      <c r="N65" s="1">
        <v>0.2</v>
      </c>
      <c r="O65" s="1">
        <f t="shared" si="43"/>
        <v>1.6</v>
      </c>
      <c r="P65" s="1">
        <f t="shared" si="44"/>
        <v>0.47000362924573563</v>
      </c>
      <c r="Q65" s="1">
        <f t="shared" si="45"/>
        <v>4.2300326632116203</v>
      </c>
      <c r="R65" s="1">
        <f t="shared" si="37"/>
        <v>-162</v>
      </c>
      <c r="S65" s="1">
        <f t="shared" si="46"/>
        <v>-685.26529144028245</v>
      </c>
      <c r="U65">
        <f t="shared" si="47"/>
        <v>0.33333333333333331</v>
      </c>
      <c r="V65">
        <f t="shared" si="48"/>
        <v>3.2</v>
      </c>
      <c r="W65">
        <f t="shared" si="49"/>
        <v>11.354166666666666</v>
      </c>
      <c r="Y65">
        <f t="shared" si="50"/>
        <v>0.75022131528800995</v>
      </c>
      <c r="Z65">
        <f t="shared" si="51"/>
        <v>-0.2873870289307216</v>
      </c>
      <c r="AB65">
        <f t="shared" si="21"/>
        <v>-3532.181185817949</v>
      </c>
      <c r="AC65">
        <f t="shared" si="52"/>
        <v>0.24977868471199002</v>
      </c>
      <c r="AD65">
        <f t="shared" si="53"/>
        <v>6.2389391336451716E-2</v>
      </c>
      <c r="AE65">
        <f t="shared" si="54"/>
        <v>-220.3706342732481</v>
      </c>
      <c r="AJ65">
        <f t="shared" si="24"/>
        <v>-4080.4282938254819</v>
      </c>
      <c r="AK65">
        <f t="shared" si="55"/>
        <v>6.2389391336451716E-2</v>
      </c>
      <c r="AL65">
        <f t="shared" si="56"/>
        <v>0.75022131528800995</v>
      </c>
      <c r="AM65">
        <f t="shared" si="57"/>
        <v>-190.9879196691584</v>
      </c>
      <c r="AO65">
        <f t="shared" si="58"/>
        <v>-285.54829119347335</v>
      </c>
      <c r="AP65" s="1">
        <f t="shared" si="38"/>
        <v>-286.41600000000005</v>
      </c>
      <c r="AQ65" s="1">
        <f t="shared" si="59"/>
        <v>0.75291857292400244</v>
      </c>
      <c r="AS65">
        <f t="shared" si="39"/>
        <v>1.7626437727992181</v>
      </c>
      <c r="AT65" s="1">
        <f t="shared" si="29"/>
        <v>1.768</v>
      </c>
      <c r="AV65">
        <f t="shared" si="60"/>
        <v>1.7626437727992181</v>
      </c>
      <c r="AW65">
        <f t="shared" si="60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0"/>
        <v>3.3540164346805303E-3</v>
      </c>
      <c r="I66">
        <f t="shared" si="41"/>
        <v>5.697596715569115</v>
      </c>
      <c r="K66">
        <f t="shared" si="35"/>
        <v>58.5</v>
      </c>
      <c r="L66" s="1">
        <f t="shared" si="36"/>
        <v>9.75</v>
      </c>
      <c r="M66" s="1">
        <f t="shared" si="42"/>
        <v>3.1224989991991992</v>
      </c>
      <c r="N66" s="1">
        <v>0.2</v>
      </c>
      <c r="O66" s="1">
        <f t="shared" si="43"/>
        <v>1.6244997998398398</v>
      </c>
      <c r="P66" s="1">
        <f t="shared" si="44"/>
        <v>0.48519995291361534</v>
      </c>
      <c r="Q66" s="1">
        <f t="shared" si="45"/>
        <v>4.7306995409077492</v>
      </c>
      <c r="R66" s="1">
        <f t="shared" si="37"/>
        <v>-175.5</v>
      </c>
      <c r="S66" s="1">
        <f t="shared" si="46"/>
        <v>-830.23776942930999</v>
      </c>
      <c r="U66">
        <f t="shared" si="47"/>
        <v>0.32025630761017426</v>
      </c>
      <c r="V66">
        <f t="shared" si="48"/>
        <v>3.2489995996796797</v>
      </c>
      <c r="W66">
        <f t="shared" si="49"/>
        <v>11.631347785246362</v>
      </c>
      <c r="Y66">
        <f t="shared" si="50"/>
        <v>0.7349239537438863</v>
      </c>
      <c r="Z66">
        <f t="shared" si="51"/>
        <v>-0.3079882494161319</v>
      </c>
      <c r="AB66">
        <f t="shared" si="21"/>
        <v>-3602.0218177314027</v>
      </c>
      <c r="AC66">
        <f t="shared" si="52"/>
        <v>0.26507604625611364</v>
      </c>
      <c r="AD66">
        <f t="shared" si="53"/>
        <v>7.0265310298773295E-2</v>
      </c>
      <c r="AE66">
        <f t="shared" si="54"/>
        <v>-253.09718072584843</v>
      </c>
      <c r="AJ66">
        <f t="shared" si="24"/>
        <v>-5063.1216322463424</v>
      </c>
      <c r="AK66">
        <f t="shared" si="55"/>
        <v>7.0265310298773295E-2</v>
      </c>
      <c r="AL66">
        <f t="shared" si="56"/>
        <v>0.7349239537438863</v>
      </c>
      <c r="AM66">
        <f t="shared" si="57"/>
        <v>-261.45787788519812</v>
      </c>
      <c r="AO66">
        <f t="shared" si="58"/>
        <v>-327.62204685292585</v>
      </c>
      <c r="AP66" s="1">
        <f t="shared" si="38"/>
        <v>-328.3605</v>
      </c>
      <c r="AQ66" s="1">
        <f t="shared" si="59"/>
        <v>0.54531305042372147</v>
      </c>
      <c r="AS66">
        <f t="shared" si="39"/>
        <v>1.8667922897602613</v>
      </c>
      <c r="AT66" s="1">
        <f t="shared" si="29"/>
        <v>1.871</v>
      </c>
      <c r="AV66">
        <f t="shared" si="60"/>
        <v>1.8667922897602613</v>
      </c>
      <c r="AW66">
        <f t="shared" si="60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0"/>
        <v>3.3540164346805303E-3</v>
      </c>
      <c r="I67">
        <f t="shared" si="41"/>
        <v>5.697596715569115</v>
      </c>
      <c r="K67">
        <f t="shared" si="35"/>
        <v>63</v>
      </c>
      <c r="L67" s="1">
        <f t="shared" si="36"/>
        <v>10.5</v>
      </c>
      <c r="M67" s="1">
        <f t="shared" si="42"/>
        <v>3.2403703492039302</v>
      </c>
      <c r="N67" s="1">
        <v>0.2</v>
      </c>
      <c r="O67" s="1">
        <f t="shared" si="43"/>
        <v>1.6480740698407861</v>
      </c>
      <c r="P67" s="1">
        <f t="shared" si="44"/>
        <v>0.49960737576900971</v>
      </c>
      <c r="Q67" s="1">
        <f t="shared" si="45"/>
        <v>5.2458774455746022</v>
      </c>
      <c r="R67" s="1">
        <f t="shared" si="37"/>
        <v>-189</v>
      </c>
      <c r="S67" s="1">
        <f t="shared" si="46"/>
        <v>-991.47083721359979</v>
      </c>
      <c r="U67">
        <f t="shared" si="47"/>
        <v>0.30860669992418382</v>
      </c>
      <c r="V67">
        <f t="shared" si="48"/>
        <v>3.2961481396815722</v>
      </c>
      <c r="W67">
        <f t="shared" si="49"/>
        <v>11.890561112389092</v>
      </c>
      <c r="Y67">
        <f t="shared" si="50"/>
        <v>0.72023796662417261</v>
      </c>
      <c r="Z67">
        <f t="shared" si="51"/>
        <v>-0.32817361237793047</v>
      </c>
      <c r="AB67">
        <f t="shared" si="21"/>
        <v>-3683.7698135183491</v>
      </c>
      <c r="AC67">
        <f t="shared" si="52"/>
        <v>0.27976203337582739</v>
      </c>
      <c r="AD67">
        <f t="shared" si="53"/>
        <v>7.8266795318577553E-2</v>
      </c>
      <c r="AE67">
        <f t="shared" si="54"/>
        <v>-288.31685799539525</v>
      </c>
      <c r="AJ67">
        <f t="shared" si="24"/>
        <v>-6083.2145753017812</v>
      </c>
      <c r="AK67">
        <f t="shared" si="55"/>
        <v>7.8266795318577553E-2</v>
      </c>
      <c r="AL67">
        <f t="shared" si="56"/>
        <v>0.72023796662417261</v>
      </c>
      <c r="AM67">
        <f t="shared" si="57"/>
        <v>-342.91517040407666</v>
      </c>
      <c r="AO67">
        <f t="shared" si="58"/>
        <v>-372.45754353889481</v>
      </c>
      <c r="AP67" s="1">
        <f t="shared" si="38"/>
        <v>-373.27500000000003</v>
      </c>
      <c r="AQ67" s="1">
        <f t="shared" si="59"/>
        <v>0.66823506580267544</v>
      </c>
      <c r="AS67">
        <f t="shared" si="39"/>
        <v>1.970674833539126</v>
      </c>
      <c r="AT67" s="1">
        <f t="shared" si="29"/>
        <v>1.9750000000000001</v>
      </c>
      <c r="AV67">
        <f t="shared" si="60"/>
        <v>1.970674833539126</v>
      </c>
      <c r="AW67">
        <f t="shared" si="60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0"/>
        <v>3.3540164346805303E-3</v>
      </c>
      <c r="I68">
        <f t="shared" si="41"/>
        <v>5.697596715569115</v>
      </c>
      <c r="K68">
        <f t="shared" si="35"/>
        <v>67.5</v>
      </c>
      <c r="L68" s="1">
        <f t="shared" si="36"/>
        <v>11.25</v>
      </c>
      <c r="M68" s="1">
        <f t="shared" si="42"/>
        <v>3.3541019662496847</v>
      </c>
      <c r="N68" s="1">
        <v>0.2</v>
      </c>
      <c r="O68" s="1">
        <f t="shared" si="43"/>
        <v>1.670820393249937</v>
      </c>
      <c r="P68" s="1">
        <f t="shared" si="44"/>
        <v>0.51331475924627068</v>
      </c>
      <c r="Q68" s="1">
        <f t="shared" si="45"/>
        <v>5.7747910415205448</v>
      </c>
      <c r="R68" s="1">
        <f t="shared" si="37"/>
        <v>-202.5</v>
      </c>
      <c r="S68" s="1">
        <f t="shared" si="46"/>
        <v>-1169.3951859079102</v>
      </c>
      <c r="U68">
        <f t="shared" si="47"/>
        <v>0.29814239699997197</v>
      </c>
      <c r="V68">
        <f t="shared" si="48"/>
        <v>3.3416407864998741</v>
      </c>
      <c r="W68">
        <f t="shared" si="49"/>
        <v>12.133969083632897</v>
      </c>
      <c r="Y68">
        <f t="shared" si="50"/>
        <v>0.70612742069306411</v>
      </c>
      <c r="Z68">
        <f t="shared" si="51"/>
        <v>-0.34795957520583476</v>
      </c>
      <c r="AB68">
        <f t="shared" si="21"/>
        <v>-3777.0004056826401</v>
      </c>
      <c r="AC68">
        <f t="shared" si="52"/>
        <v>0.29387257930693594</v>
      </c>
      <c r="AD68">
        <f t="shared" si="53"/>
        <v>8.636109286851136E-2</v>
      </c>
      <c r="AE68">
        <f t="shared" si="54"/>
        <v>-326.18588279956356</v>
      </c>
      <c r="AJ68">
        <f t="shared" si="24"/>
        <v>-7145.41854129067</v>
      </c>
      <c r="AK68">
        <f t="shared" si="55"/>
        <v>8.636109286851136E-2</v>
      </c>
      <c r="AL68">
        <f t="shared" si="56"/>
        <v>0.70612742069306411</v>
      </c>
      <c r="AM68">
        <f t="shared" si="57"/>
        <v>-435.74145443097541</v>
      </c>
      <c r="AO68">
        <f t="shared" si="58"/>
        <v>-419.94977733620976</v>
      </c>
      <c r="AP68" s="1">
        <f t="shared" si="38"/>
        <v>-420.99750000000006</v>
      </c>
      <c r="AQ68" s="1">
        <f t="shared" si="59"/>
        <v>1.0977227802198335</v>
      </c>
      <c r="AS68">
        <f t="shared" si="39"/>
        <v>2.0738260609195542</v>
      </c>
      <c r="AT68" s="1">
        <f t="shared" si="29"/>
        <v>2.0790000000000002</v>
      </c>
      <c r="AV68">
        <f t="shared" si="60"/>
        <v>2.0738260609195542</v>
      </c>
      <c r="AW68">
        <f t="shared" si="60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0"/>
        <v>3.298697014679202E-3</v>
      </c>
      <c r="I69">
        <f t="shared" si="41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2"/>
        <v>0.7745966692414834</v>
      </c>
      <c r="N69" s="1">
        <v>0.2</v>
      </c>
      <c r="O69" s="1">
        <f t="shared" si="43"/>
        <v>1.1549193338482966</v>
      </c>
      <c r="P69" s="1">
        <f t="shared" si="44"/>
        <v>0.14403050071078732</v>
      </c>
      <c r="Q69" s="1">
        <f t="shared" si="45"/>
        <v>8.6418300426472403E-2</v>
      </c>
      <c r="R69" s="1">
        <f t="shared" si="37"/>
        <v>-10.8</v>
      </c>
      <c r="S69" s="1">
        <f t="shared" si="46"/>
        <v>-0.93331764460590205</v>
      </c>
      <c r="U69">
        <f t="shared" si="47"/>
        <v>1.2909944487358056</v>
      </c>
      <c r="V69">
        <f t="shared" si="48"/>
        <v>2.3098386676965932</v>
      </c>
      <c r="W69">
        <f t="shared" si="49"/>
        <v>4.5830709424352492</v>
      </c>
      <c r="Y69">
        <f t="shared" si="50"/>
        <v>0.97828596472692131</v>
      </c>
      <c r="Z69">
        <f t="shared" si="51"/>
        <v>-2.1953254215839504E-2</v>
      </c>
      <c r="AB69">
        <f t="shared" si="21"/>
        <v>-4099.2293623971836</v>
      </c>
      <c r="AC69">
        <f t="shared" si="52"/>
        <v>2.1714035273078747E-2</v>
      </c>
      <c r="AD69">
        <f t="shared" si="53"/>
        <v>4.71499327840508E-4</v>
      </c>
      <c r="AE69">
        <f t="shared" si="54"/>
        <v>-1.9327838890343463</v>
      </c>
      <c r="AJ69">
        <f t="shared" si="24"/>
        <v>9972.8413984355066</v>
      </c>
      <c r="AK69">
        <f t="shared" si="55"/>
        <v>4.71499327840508E-4</v>
      </c>
      <c r="AL69">
        <f t="shared" si="56"/>
        <v>0.97828596472692131</v>
      </c>
      <c r="AM69">
        <f t="shared" si="57"/>
        <v>4.6000845395817764</v>
      </c>
      <c r="AO69">
        <f t="shared" si="58"/>
        <v>-8.2056424918044204</v>
      </c>
      <c r="AP69" s="1">
        <f t="shared" si="38"/>
        <v>-9.2664000000000009</v>
      </c>
      <c r="AQ69" s="1">
        <f t="shared" si="59"/>
        <v>1.1252064911932969</v>
      </c>
      <c r="AS69">
        <f t="shared" si="39"/>
        <v>0.75978171220411295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0"/>
        <v>3.298697014679202E-3</v>
      </c>
      <c r="I70">
        <f t="shared" si="41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2"/>
        <v>0.94868329805051377</v>
      </c>
      <c r="N70" s="1">
        <v>0.2</v>
      </c>
      <c r="O70" s="1">
        <f t="shared" si="43"/>
        <v>1.1897366596101029</v>
      </c>
      <c r="P70" s="1">
        <f t="shared" si="44"/>
        <v>0.17373198818891761</v>
      </c>
      <c r="Q70" s="1">
        <f t="shared" si="45"/>
        <v>0.15635878937002584</v>
      </c>
      <c r="R70" s="1">
        <f t="shared" si="37"/>
        <v>-16.2</v>
      </c>
      <c r="S70" s="1">
        <f t="shared" si="46"/>
        <v>-2.5330123877944186</v>
      </c>
      <c r="U70">
        <f t="shared" si="47"/>
        <v>1.0540925533894598</v>
      </c>
      <c r="V70">
        <f t="shared" si="48"/>
        <v>2.3794733192202058</v>
      </c>
      <c r="W70">
        <f t="shared" si="49"/>
        <v>5.2273299429437881</v>
      </c>
      <c r="Y70">
        <f t="shared" si="50"/>
        <v>0.96777877351460473</v>
      </c>
      <c r="Z70">
        <f t="shared" si="51"/>
        <v>-3.2751757582389782E-2</v>
      </c>
      <c r="AB70">
        <f t="shared" si="21"/>
        <v>-3999.5282087519672</v>
      </c>
      <c r="AC70">
        <f t="shared" si="52"/>
        <v>3.2221226485395243E-2</v>
      </c>
      <c r="AD70">
        <f t="shared" si="53"/>
        <v>1.0382074362231359E-3</v>
      </c>
      <c r="AE70">
        <f t="shared" si="54"/>
        <v>-4.1523399277104911</v>
      </c>
      <c r="AJ70">
        <f t="shared" si="24"/>
        <v>9015.0461348829267</v>
      </c>
      <c r="AK70">
        <f t="shared" si="55"/>
        <v>1.0382074362231359E-3</v>
      </c>
      <c r="AL70">
        <f t="shared" si="56"/>
        <v>0.96777877351460473</v>
      </c>
      <c r="AM70">
        <f t="shared" si="57"/>
        <v>9.0579137545849431</v>
      </c>
      <c r="AO70">
        <f t="shared" si="58"/>
        <v>-12.698667915195049</v>
      </c>
      <c r="AP70" s="1">
        <f t="shared" si="38"/>
        <v>-14.142599999999998</v>
      </c>
      <c r="AQ70" s="1">
        <f t="shared" si="59"/>
        <v>2.0849398655291664</v>
      </c>
      <c r="AS70">
        <f t="shared" si="39"/>
        <v>0.78386838982685492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1">273.15+B71</f>
        <v>303.14999999999998</v>
      </c>
      <c r="E71">
        <v>110.98</v>
      </c>
      <c r="F71">
        <f t="shared" ref="F71:F102" si="62">E71*A71</f>
        <v>44.392000000000003</v>
      </c>
      <c r="G71" s="1">
        <v>1.7999999999999999E-2</v>
      </c>
      <c r="H71">
        <f t="shared" si="40"/>
        <v>3.298697014679202E-3</v>
      </c>
      <c r="I71">
        <f t="shared" si="41"/>
        <v>5.71422773251774</v>
      </c>
      <c r="K71">
        <f t="shared" ref="K71:K102" si="63">18*A71</f>
        <v>7.2</v>
      </c>
      <c r="L71" s="1">
        <f t="shared" ref="L71:L102" si="64">A71*3</f>
        <v>1.2000000000000002</v>
      </c>
      <c r="M71" s="1">
        <f t="shared" si="42"/>
        <v>1.0954451150103324</v>
      </c>
      <c r="N71" s="1">
        <v>0.2</v>
      </c>
      <c r="O71" s="1">
        <f t="shared" si="43"/>
        <v>1.2190890230020666</v>
      </c>
      <c r="P71" s="1">
        <f t="shared" si="44"/>
        <v>0.19810387736670676</v>
      </c>
      <c r="Q71" s="1">
        <f t="shared" si="45"/>
        <v>0.23772465284004815</v>
      </c>
      <c r="R71" s="1">
        <f t="shared" ref="R71:R102" si="65" xml:space="preserve"> -$N$2 * K71</f>
        <v>-21.6</v>
      </c>
      <c r="S71" s="1">
        <f t="shared" si="46"/>
        <v>-5.1348525013450406</v>
      </c>
      <c r="U71">
        <f t="shared" si="47"/>
        <v>0.91287092917527679</v>
      </c>
      <c r="V71">
        <f t="shared" si="48"/>
        <v>2.4381780460041331</v>
      </c>
      <c r="W71">
        <f t="shared" si="49"/>
        <v>5.7658678095059148</v>
      </c>
      <c r="Y71">
        <f t="shared" si="50"/>
        <v>0.95749488697730356</v>
      </c>
      <c r="Z71">
        <f t="shared" si="51"/>
        <v>-4.3434897913078224E-2</v>
      </c>
      <c r="AB71">
        <f t="shared" si="21"/>
        <v>-3911.3917970532439</v>
      </c>
      <c r="AC71">
        <f t="shared" si="52"/>
        <v>4.250511302269646E-2</v>
      </c>
      <c r="AD71">
        <f t="shared" si="53"/>
        <v>1.8066846330722002E-3</v>
      </c>
      <c r="AE71">
        <f t="shared" si="54"/>
        <v>-7.0666514536607536</v>
      </c>
      <c r="AJ71">
        <f t="shared" si="24"/>
        <v>8134.6986535296646</v>
      </c>
      <c r="AK71">
        <f t="shared" si="55"/>
        <v>1.8066846330722002E-3</v>
      </c>
      <c r="AL71">
        <f t="shared" si="56"/>
        <v>0.95749488697730356</v>
      </c>
      <c r="AM71">
        <f t="shared" si="57"/>
        <v>14.072144417043758</v>
      </c>
      <c r="AO71">
        <f t="shared" si="58"/>
        <v>-17.949648172147036</v>
      </c>
      <c r="AP71" s="1">
        <f t="shared" ref="AP71:AP102" si="66">-AT71*A71*18*$N$2</f>
        <v>-19.258560000000003</v>
      </c>
      <c r="AQ71" s="1">
        <f t="shared" si="59"/>
        <v>1.7132501730933944</v>
      </c>
      <c r="AS71">
        <f t="shared" ref="AS71:AS102" si="67">-AO71/(A71*18*$N$2)</f>
        <v>0.83100223019199237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1"/>
        <v>303.14999999999998</v>
      </c>
      <c r="E72">
        <v>110.98</v>
      </c>
      <c r="F72">
        <f t="shared" si="62"/>
        <v>55.49</v>
      </c>
      <c r="G72" s="1">
        <v>1.7999999999999999E-2</v>
      </c>
      <c r="H72">
        <f t="shared" si="40"/>
        <v>3.298697014679202E-3</v>
      </c>
      <c r="I72">
        <f t="shared" si="41"/>
        <v>5.71422773251774</v>
      </c>
      <c r="K72">
        <f t="shared" si="63"/>
        <v>9</v>
      </c>
      <c r="L72" s="1">
        <f t="shared" si="64"/>
        <v>1.5</v>
      </c>
      <c r="M72" s="1">
        <f t="shared" si="42"/>
        <v>1.2247448713915889</v>
      </c>
      <c r="N72" s="1">
        <v>0.2</v>
      </c>
      <c r="O72" s="1">
        <f t="shared" si="43"/>
        <v>1.2449489742783177</v>
      </c>
      <c r="P72" s="1">
        <f t="shared" si="44"/>
        <v>0.21909454456137531</v>
      </c>
      <c r="Q72" s="1">
        <f t="shared" si="45"/>
        <v>0.32864181684206295</v>
      </c>
      <c r="R72" s="1">
        <f t="shared" si="65"/>
        <v>-27</v>
      </c>
      <c r="S72" s="1">
        <f t="shared" si="46"/>
        <v>-8.8733290547357004</v>
      </c>
      <c r="U72">
        <f t="shared" si="47"/>
        <v>0.81649658092772615</v>
      </c>
      <c r="V72">
        <f t="shared" si="48"/>
        <v>2.4898979485566355</v>
      </c>
      <c r="W72">
        <f t="shared" si="49"/>
        <v>6.2305505519291478</v>
      </c>
      <c r="Y72">
        <f t="shared" si="50"/>
        <v>0.94742726127201582</v>
      </c>
      <c r="Z72">
        <f t="shared" si="51"/>
        <v>-5.4005114078506188E-2</v>
      </c>
      <c r="AB72">
        <f t="shared" ref="AB72:AB135" si="68">($AH$9+($AH$10*H72)+($AH$11*I72)) + (($AH$12+($AH$13*H72)+($AH$14*I72))*AC72) + (($AH$15 + ($AH$16*H72) + ($AH$17*I72))*AD72) + (($AH$18 + ($AH$19*H72) + ($AH$20*I72))*AC72*AD72) + (($AH$21+($AH$22*H72)+($AH$23*I72))*AD72*AD72)</f>
        <v>-3833.6182254699957</v>
      </c>
      <c r="AC72">
        <f t="shared" si="52"/>
        <v>5.257273872798416E-2</v>
      </c>
      <c r="AD72">
        <f t="shared" si="53"/>
        <v>2.7638928573608854E-3</v>
      </c>
      <c r="AE72">
        <f t="shared" si="54"/>
        <v>-10.595710031225034</v>
      </c>
      <c r="AJ72">
        <f t="shared" ref="AJ72:AJ135" si="69">($AH$12+($AH$13*H72)+($AH$14*I72)) + (2*($AH$15 + ($AH$16*H72) + ($AH$17*I72))*AC72) + (3*($AH$18 + ($AH$19*H72)+($AH$20*I72))*AD72) + (4*($AH$21+($AH$22*H72)+($AH$23*I72))*AC72*AD72)</f>
        <v>7323.5644728788475</v>
      </c>
      <c r="AK72">
        <f t="shared" si="55"/>
        <v>2.7638928573608854E-3</v>
      </c>
      <c r="AL72">
        <f t="shared" si="56"/>
        <v>0.94742726127201582</v>
      </c>
      <c r="AM72">
        <f t="shared" si="57"/>
        <v>19.177393946898391</v>
      </c>
      <c r="AO72">
        <f t="shared" si="58"/>
        <v>-23.739568636416713</v>
      </c>
      <c r="AP72" s="1">
        <f t="shared" si="66"/>
        <v>-24.6402</v>
      </c>
      <c r="AQ72" s="1">
        <f t="shared" si="59"/>
        <v>0.81113685306989047</v>
      </c>
      <c r="AS72">
        <f t="shared" si="67"/>
        <v>0.87924328283024866</v>
      </c>
      <c r="AT72" s="1">
        <f t="shared" ref="AT72:AT135" si="70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1"/>
        <v>303.14999999999998</v>
      </c>
      <c r="E73">
        <v>110.98</v>
      </c>
      <c r="F73">
        <f t="shared" si="62"/>
        <v>66.587999999999994</v>
      </c>
      <c r="G73" s="1">
        <v>1.7999999999999999E-2</v>
      </c>
      <c r="H73">
        <f t="shared" si="40"/>
        <v>3.298697014679202E-3</v>
      </c>
      <c r="I73">
        <f t="shared" si="41"/>
        <v>5.71422773251774</v>
      </c>
      <c r="K73">
        <f t="shared" si="63"/>
        <v>10.799999999999999</v>
      </c>
      <c r="L73" s="1">
        <f t="shared" si="64"/>
        <v>1.7999999999999998</v>
      </c>
      <c r="M73" s="1">
        <f t="shared" si="42"/>
        <v>1.3416407864998738</v>
      </c>
      <c r="N73" s="1">
        <v>0.2</v>
      </c>
      <c r="O73" s="1">
        <f t="shared" si="43"/>
        <v>1.2683281572999747</v>
      </c>
      <c r="P73" s="1">
        <f t="shared" si="44"/>
        <v>0.23769962166478761</v>
      </c>
      <c r="Q73" s="1">
        <f t="shared" si="45"/>
        <v>0.42785931899661767</v>
      </c>
      <c r="R73" s="1">
        <f t="shared" si="65"/>
        <v>-32.4</v>
      </c>
      <c r="S73" s="1">
        <f t="shared" si="46"/>
        <v>-13.862641935490412</v>
      </c>
      <c r="U73">
        <f t="shared" si="47"/>
        <v>0.7453559924999299</v>
      </c>
      <c r="V73">
        <f t="shared" si="48"/>
        <v>2.5366563145999494</v>
      </c>
      <c r="W73">
        <f t="shared" si="49"/>
        <v>6.6406494776392329</v>
      </c>
      <c r="Y73">
        <f t="shared" si="50"/>
        <v>0.93756914572449723</v>
      </c>
      <c r="Z73">
        <f t="shared" si="51"/>
        <v>-6.4464768417906146E-2</v>
      </c>
      <c r="AB73">
        <f t="shared" si="68"/>
        <v>-3765.1505027576923</v>
      </c>
      <c r="AC73">
        <f t="shared" si="52"/>
        <v>6.2430854275502816E-2</v>
      </c>
      <c r="AD73">
        <f t="shared" si="53"/>
        <v>3.8976115655690682E-3</v>
      </c>
      <c r="AE73">
        <f t="shared" si="54"/>
        <v>-14.675094145656573</v>
      </c>
      <c r="AJ73">
        <f t="shared" si="69"/>
        <v>6574.1537969578985</v>
      </c>
      <c r="AK73">
        <f t="shared" si="55"/>
        <v>3.8976115655690682E-3</v>
      </c>
      <c r="AL73">
        <f t="shared" si="56"/>
        <v>0.93756914572449723</v>
      </c>
      <c r="AM73">
        <f t="shared" si="57"/>
        <v>24.023801011124174</v>
      </c>
      <c r="AO73">
        <f t="shared" si="58"/>
        <v>-29.916463047015153</v>
      </c>
      <c r="AP73" s="1">
        <f t="shared" si="66"/>
        <v>-30.306959999999997</v>
      </c>
      <c r="AQ73" s="1">
        <f t="shared" si="59"/>
        <v>0.15248787029044719</v>
      </c>
      <c r="AS73">
        <f t="shared" si="67"/>
        <v>0.92334762490787514</v>
      </c>
      <c r="AT73" s="1">
        <f t="shared" si="70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1"/>
        <v>303.14999999999998</v>
      </c>
      <c r="E74">
        <v>110.98</v>
      </c>
      <c r="F74">
        <f t="shared" si="62"/>
        <v>77.685999999999993</v>
      </c>
      <c r="G74" s="1">
        <v>1.7999999999999999E-2</v>
      </c>
      <c r="H74">
        <f t="shared" si="40"/>
        <v>3.298697014679202E-3</v>
      </c>
      <c r="I74">
        <f t="shared" si="41"/>
        <v>5.71422773251774</v>
      </c>
      <c r="K74">
        <f t="shared" si="63"/>
        <v>12.6</v>
      </c>
      <c r="L74" s="1">
        <f t="shared" si="64"/>
        <v>2.0999999999999996</v>
      </c>
      <c r="M74" s="1">
        <f t="shared" si="42"/>
        <v>1.4491376746189437</v>
      </c>
      <c r="N74" s="1">
        <v>0.2</v>
      </c>
      <c r="O74" s="1">
        <f t="shared" si="43"/>
        <v>1.2898275349237887</v>
      </c>
      <c r="P74" s="1">
        <f t="shared" si="44"/>
        <v>0.25450851557823218</v>
      </c>
      <c r="Q74" s="1">
        <f t="shared" si="45"/>
        <v>0.53446788271428747</v>
      </c>
      <c r="R74" s="1">
        <f t="shared" si="65"/>
        <v>-37.799999999999997</v>
      </c>
      <c r="S74" s="1">
        <f t="shared" si="46"/>
        <v>-20.202885966600064</v>
      </c>
      <c r="U74">
        <f t="shared" si="47"/>
        <v>0.69006555934235425</v>
      </c>
      <c r="V74">
        <f t="shared" si="48"/>
        <v>2.5796550698475773</v>
      </c>
      <c r="W74">
        <f t="shared" si="49"/>
        <v>7.0085795058786466</v>
      </c>
      <c r="Y74">
        <f t="shared" si="50"/>
        <v>0.9279140677340153</v>
      </c>
      <c r="Z74">
        <f t="shared" si="51"/>
        <v>-7.4816149908080359E-2</v>
      </c>
      <c r="AB74">
        <f t="shared" si="68"/>
        <v>-3705.0592926898712</v>
      </c>
      <c r="AC74">
        <f t="shared" si="52"/>
        <v>7.2085932265984712E-2</v>
      </c>
      <c r="AD74">
        <f t="shared" si="53"/>
        <v>5.1963816306561357E-3</v>
      </c>
      <c r="AE74">
        <f t="shared" si="54"/>
        <v>-19.252902049025462</v>
      </c>
      <c r="AJ74">
        <f t="shared" si="69"/>
        <v>5879.6544453449087</v>
      </c>
      <c r="AK74">
        <f t="shared" si="55"/>
        <v>5.1963816306561357E-3</v>
      </c>
      <c r="AL74">
        <f t="shared" si="56"/>
        <v>0.9279140677340153</v>
      </c>
      <c r="AM74">
        <f t="shared" si="57"/>
        <v>28.350492030513504</v>
      </c>
      <c r="AO74">
        <f t="shared" si="58"/>
        <v>-36.383871603874837</v>
      </c>
      <c r="AP74" s="1">
        <f t="shared" si="66"/>
        <v>-36.280439999999992</v>
      </c>
      <c r="AQ74" s="1">
        <f t="shared" si="59"/>
        <v>1.0698096680123004E-2</v>
      </c>
      <c r="AS74">
        <f t="shared" si="67"/>
        <v>0.96253628581679473</v>
      </c>
      <c r="AT74" s="1">
        <f t="shared" si="70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1"/>
        <v>303.14999999999998</v>
      </c>
      <c r="E75">
        <v>110.98</v>
      </c>
      <c r="F75">
        <f t="shared" si="62"/>
        <v>88.784000000000006</v>
      </c>
      <c r="G75" s="1">
        <v>1.7999999999999999E-2</v>
      </c>
      <c r="H75">
        <f t="shared" si="40"/>
        <v>3.298697014679202E-3</v>
      </c>
      <c r="I75">
        <f t="shared" si="41"/>
        <v>5.71422773251774</v>
      </c>
      <c r="K75">
        <f t="shared" si="63"/>
        <v>14.4</v>
      </c>
      <c r="L75" s="1">
        <f t="shared" si="64"/>
        <v>2.4000000000000004</v>
      </c>
      <c r="M75" s="1">
        <f t="shared" si="42"/>
        <v>1.5491933384829668</v>
      </c>
      <c r="N75" s="1">
        <v>0.2</v>
      </c>
      <c r="O75" s="1">
        <f t="shared" si="43"/>
        <v>1.3098386676965934</v>
      </c>
      <c r="P75" s="1">
        <f t="shared" si="44"/>
        <v>0.26990397519884929</v>
      </c>
      <c r="Q75" s="1">
        <f t="shared" si="45"/>
        <v>0.64776954047723834</v>
      </c>
      <c r="R75" s="1">
        <f t="shared" si="65"/>
        <v>-43.2</v>
      </c>
      <c r="S75" s="1">
        <f t="shared" si="46"/>
        <v>-27.983644148616698</v>
      </c>
      <c r="U75">
        <f t="shared" si="47"/>
        <v>0.6454972243679028</v>
      </c>
      <c r="V75">
        <f t="shared" si="48"/>
        <v>2.6196773353931868</v>
      </c>
      <c r="W75">
        <f t="shared" si="49"/>
        <v>7.3428192954444151</v>
      </c>
      <c r="Y75">
        <f t="shared" si="50"/>
        <v>0.91845581860130199</v>
      </c>
      <c r="Z75">
        <f t="shared" si="51"/>
        <v>-8.5061477169996416E-2</v>
      </c>
      <c r="AB75">
        <f t="shared" si="68"/>
        <v>-3652.527717206076</v>
      </c>
      <c r="AC75">
        <f t="shared" si="52"/>
        <v>8.1544181398697999E-2</v>
      </c>
      <c r="AD75">
        <f t="shared" si="53"/>
        <v>6.6494535199837649E-3</v>
      </c>
      <c r="AE75">
        <f t="shared" si="54"/>
        <v>-24.287313286014207</v>
      </c>
      <c r="AJ75">
        <f t="shared" si="69"/>
        <v>5233.8711178598151</v>
      </c>
      <c r="AK75">
        <f t="shared" si="55"/>
        <v>6.6494535199837649E-3</v>
      </c>
      <c r="AL75">
        <f t="shared" si="56"/>
        <v>0.91845581860130199</v>
      </c>
      <c r="AM75">
        <f t="shared" si="57"/>
        <v>31.964450917532137</v>
      </c>
      <c r="AO75">
        <f t="shared" si="58"/>
        <v>-43.088662552749035</v>
      </c>
      <c r="AP75" s="1">
        <f t="shared" si="66"/>
        <v>-42.577920000000006</v>
      </c>
      <c r="AQ75" s="1">
        <f t="shared" si="59"/>
        <v>0.26085795518859489</v>
      </c>
      <c r="AS75">
        <f t="shared" si="67"/>
        <v>0.99742274427659794</v>
      </c>
      <c r="AT75" s="1">
        <f t="shared" si="70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1"/>
        <v>303.14999999999998</v>
      </c>
      <c r="E76">
        <v>110.98</v>
      </c>
      <c r="F76">
        <f t="shared" si="62"/>
        <v>99.882000000000005</v>
      </c>
      <c r="G76" s="1">
        <v>1.7999999999999999E-2</v>
      </c>
      <c r="H76">
        <f t="shared" si="40"/>
        <v>3.298697014679202E-3</v>
      </c>
      <c r="I76">
        <f t="shared" si="41"/>
        <v>5.71422773251774</v>
      </c>
      <c r="K76">
        <f t="shared" si="63"/>
        <v>16.2</v>
      </c>
      <c r="L76" s="1">
        <f t="shared" si="64"/>
        <v>2.7</v>
      </c>
      <c r="M76" s="1">
        <f t="shared" si="42"/>
        <v>1.6431676725154984</v>
      </c>
      <c r="N76" s="1">
        <v>0.2</v>
      </c>
      <c r="O76" s="1">
        <f t="shared" si="43"/>
        <v>1.3286335345030997</v>
      </c>
      <c r="P76" s="1">
        <f t="shared" si="44"/>
        <v>0.2841509964115006</v>
      </c>
      <c r="Q76" s="1">
        <f t="shared" si="45"/>
        <v>0.76720769031105163</v>
      </c>
      <c r="R76" s="1">
        <f t="shared" si="65"/>
        <v>-48.599999999999994</v>
      </c>
      <c r="S76" s="1">
        <f t="shared" si="46"/>
        <v>-37.286293749117107</v>
      </c>
      <c r="U76">
        <f t="shared" si="47"/>
        <v>0.60858061945018449</v>
      </c>
      <c r="V76">
        <f t="shared" si="48"/>
        <v>2.6572670690061995</v>
      </c>
      <c r="W76">
        <f t="shared" si="49"/>
        <v>7.6494353641458313</v>
      </c>
      <c r="Y76">
        <f t="shared" si="50"/>
        <v>0.90918844021449574</v>
      </c>
      <c r="Z76">
        <f t="shared" si="51"/>
        <v>-9.5202901322921613E-2</v>
      </c>
      <c r="AB76">
        <f t="shared" si="68"/>
        <v>-3606.8379665281973</v>
      </c>
      <c r="AC76">
        <f t="shared" si="52"/>
        <v>9.0811559785504259E-2</v>
      </c>
      <c r="AD76">
        <f t="shared" si="53"/>
        <v>8.2467393906762148E-3</v>
      </c>
      <c r="AE76">
        <f t="shared" si="54"/>
        <v>-29.744652734354585</v>
      </c>
      <c r="AJ76">
        <f t="shared" si="69"/>
        <v>4631.1703562003859</v>
      </c>
      <c r="AK76">
        <f t="shared" si="55"/>
        <v>8.2467393906762148E-3</v>
      </c>
      <c r="AL76">
        <f t="shared" si="56"/>
        <v>0.90918844021449574</v>
      </c>
      <c r="AM76">
        <f t="shared" si="57"/>
        <v>34.723774915317932</v>
      </c>
      <c r="AO76">
        <f t="shared" si="58"/>
        <v>-50.010054195549202</v>
      </c>
      <c r="AP76" s="1">
        <f t="shared" si="66"/>
        <v>-49.231799999999993</v>
      </c>
      <c r="AQ76" s="1">
        <f t="shared" si="59"/>
        <v>0.60567959288994688</v>
      </c>
      <c r="AS76">
        <f t="shared" si="67"/>
        <v>1.0290134608137698</v>
      </c>
      <c r="AT76" s="1">
        <f t="shared" si="70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1"/>
        <v>303.14999999999998</v>
      </c>
      <c r="E77">
        <v>110.98</v>
      </c>
      <c r="F77">
        <f t="shared" si="62"/>
        <v>110.98</v>
      </c>
      <c r="G77" s="1">
        <v>1.7999999999999999E-2</v>
      </c>
      <c r="H77">
        <f t="shared" si="40"/>
        <v>3.298697014679202E-3</v>
      </c>
      <c r="I77">
        <f t="shared" si="41"/>
        <v>5.71422773251774</v>
      </c>
      <c r="K77">
        <f t="shared" si="63"/>
        <v>18</v>
      </c>
      <c r="L77" s="1">
        <f t="shared" si="64"/>
        <v>3</v>
      </c>
      <c r="M77" s="1">
        <f t="shared" si="42"/>
        <v>1.7320508075688772</v>
      </c>
      <c r="N77" s="1">
        <v>0.2</v>
      </c>
      <c r="O77" s="1">
        <f t="shared" si="43"/>
        <v>1.3464101615137753</v>
      </c>
      <c r="P77" s="1">
        <f t="shared" si="44"/>
        <v>0.29744191103901518</v>
      </c>
      <c r="Q77" s="1">
        <f t="shared" si="45"/>
        <v>0.89232573311704555</v>
      </c>
      <c r="R77" s="1">
        <f t="shared" si="65"/>
        <v>-54</v>
      </c>
      <c r="S77" s="1">
        <f t="shared" si="46"/>
        <v>-48.185589588320461</v>
      </c>
      <c r="U77">
        <f t="shared" si="47"/>
        <v>0.57735026918962584</v>
      </c>
      <c r="V77">
        <f t="shared" si="48"/>
        <v>2.6928203230275507</v>
      </c>
      <c r="W77">
        <f t="shared" si="49"/>
        <v>7.932931795463726</v>
      </c>
      <c r="Y77">
        <f t="shared" si="50"/>
        <v>0.90010621253307888</v>
      </c>
      <c r="Z77">
        <f t="shared" si="51"/>
        <v>-0.10524250869527861</v>
      </c>
      <c r="AB77">
        <f t="shared" si="68"/>
        <v>-3567.3594964653544</v>
      </c>
      <c r="AC77">
        <f t="shared" si="52"/>
        <v>9.9893787466921097E-2</v>
      </c>
      <c r="AD77">
        <f t="shared" si="53"/>
        <v>9.9787687744864028E-3</v>
      </c>
      <c r="AE77">
        <f t="shared" si="54"/>
        <v>-35.597855550696018</v>
      </c>
      <c r="AJ77">
        <f t="shared" si="69"/>
        <v>4066.4306334992052</v>
      </c>
      <c r="AK77">
        <f t="shared" si="55"/>
        <v>9.9787687744864028E-3</v>
      </c>
      <c r="AL77">
        <f t="shared" si="56"/>
        <v>0.90010621253307888</v>
      </c>
      <c r="AM77">
        <f t="shared" si="57"/>
        <v>36.524483815349356</v>
      </c>
      <c r="AO77">
        <f t="shared" si="58"/>
        <v>-57.150392157132799</v>
      </c>
      <c r="AP77" s="1">
        <f t="shared" si="66"/>
        <v>-56.213999999999999</v>
      </c>
      <c r="AQ77" s="1">
        <f t="shared" si="59"/>
        <v>0.87683027193981966</v>
      </c>
      <c r="AS77">
        <f t="shared" si="67"/>
        <v>1.0583405955024592</v>
      </c>
      <c r="AT77" s="1">
        <f t="shared" si="70"/>
        <v>1.0409999999999999</v>
      </c>
      <c r="AV77">
        <f t="shared" si="60"/>
        <v>1.0583405955024592</v>
      </c>
      <c r="AW77">
        <f t="shared" si="60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1"/>
        <v>303.14999999999998</v>
      </c>
      <c r="E78">
        <v>110.98</v>
      </c>
      <c r="F78">
        <f t="shared" si="62"/>
        <v>133.17599999999999</v>
      </c>
      <c r="G78" s="1">
        <v>1.7999999999999999E-2</v>
      </c>
      <c r="H78">
        <f t="shared" si="40"/>
        <v>3.298697014679202E-3</v>
      </c>
      <c r="I78">
        <f t="shared" si="41"/>
        <v>5.71422773251774</v>
      </c>
      <c r="K78">
        <f t="shared" si="63"/>
        <v>21.599999999999998</v>
      </c>
      <c r="L78" s="1">
        <f t="shared" si="64"/>
        <v>3.5999999999999996</v>
      </c>
      <c r="M78" s="1">
        <f t="shared" si="42"/>
        <v>1.8973665961010275</v>
      </c>
      <c r="N78" s="1">
        <v>0.2</v>
      </c>
      <c r="O78" s="1">
        <f t="shared" si="43"/>
        <v>1.3794733192202056</v>
      </c>
      <c r="P78" s="1">
        <f t="shared" si="44"/>
        <v>0.3217017735821896</v>
      </c>
      <c r="Q78" s="1">
        <f t="shared" si="45"/>
        <v>1.1581263848958825</v>
      </c>
      <c r="R78" s="1">
        <f t="shared" si="65"/>
        <v>-64.8</v>
      </c>
      <c r="S78" s="1">
        <f t="shared" si="46"/>
        <v>-75.046589741253186</v>
      </c>
      <c r="U78">
        <f t="shared" si="47"/>
        <v>0.52704627669472992</v>
      </c>
      <c r="V78">
        <f t="shared" si="48"/>
        <v>2.7589466384404111</v>
      </c>
      <c r="W78">
        <f t="shared" si="49"/>
        <v>8.4436013025158054</v>
      </c>
      <c r="Y78">
        <f t="shared" si="50"/>
        <v>0.88247544953299395</v>
      </c>
      <c r="Z78">
        <f t="shared" si="51"/>
        <v>-0.12502430978771625</v>
      </c>
      <c r="AB78">
        <f t="shared" si="68"/>
        <v>-3504.8893311502002</v>
      </c>
      <c r="AC78">
        <f t="shared" si="52"/>
        <v>0.11752455046700601</v>
      </c>
      <c r="AD78">
        <f t="shared" si="53"/>
        <v>1.3812019962471842E-2</v>
      </c>
      <c r="AE78">
        <f t="shared" si="54"/>
        <v>-48.409601408101146</v>
      </c>
      <c r="AJ78">
        <f t="shared" si="69"/>
        <v>3032.6402753975481</v>
      </c>
      <c r="AK78">
        <f t="shared" si="55"/>
        <v>1.3812019962471842E-2</v>
      </c>
      <c r="AL78">
        <f t="shared" si="56"/>
        <v>0.88247544953299395</v>
      </c>
      <c r="AM78">
        <f t="shared" si="57"/>
        <v>36.964150337447172</v>
      </c>
      <c r="AO78">
        <f t="shared" si="58"/>
        <v>-72.169764282902733</v>
      </c>
      <c r="AP78" s="1">
        <f t="shared" si="66"/>
        <v>-71.28</v>
      </c>
      <c r="AQ78" s="1">
        <f t="shared" si="59"/>
        <v>0.79168047912941275</v>
      </c>
      <c r="AS78">
        <f t="shared" si="67"/>
        <v>1.1137309302917089</v>
      </c>
      <c r="AT78" s="1">
        <f t="shared" si="70"/>
        <v>1.1000000000000001</v>
      </c>
      <c r="AV78">
        <f t="shared" si="60"/>
        <v>1.1137309302917089</v>
      </c>
      <c r="AW78">
        <f t="shared" si="60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1"/>
        <v>303.14999999999998</v>
      </c>
      <c r="E79">
        <v>110.98</v>
      </c>
      <c r="F79">
        <f t="shared" si="62"/>
        <v>155.37199999999999</v>
      </c>
      <c r="G79" s="1">
        <v>1.7999999999999999E-2</v>
      </c>
      <c r="H79">
        <f t="shared" si="40"/>
        <v>3.298697014679202E-3</v>
      </c>
      <c r="I79">
        <f t="shared" si="41"/>
        <v>5.71422773251774</v>
      </c>
      <c r="K79">
        <f t="shared" si="63"/>
        <v>25.2</v>
      </c>
      <c r="L79" s="1">
        <f t="shared" si="64"/>
        <v>4.1999999999999993</v>
      </c>
      <c r="M79" s="1">
        <f t="shared" si="42"/>
        <v>2.0493901531919194</v>
      </c>
      <c r="N79" s="1">
        <v>0.2</v>
      </c>
      <c r="O79" s="1">
        <f t="shared" si="43"/>
        <v>1.4098780306383838</v>
      </c>
      <c r="P79" s="1">
        <f t="shared" si="44"/>
        <v>0.34350319755512371</v>
      </c>
      <c r="Q79" s="1">
        <f t="shared" si="45"/>
        <v>1.4427134297315194</v>
      </c>
      <c r="R79" s="1">
        <f t="shared" si="65"/>
        <v>-75.599999999999994</v>
      </c>
      <c r="S79" s="1">
        <f t="shared" si="46"/>
        <v>-109.06913528770286</v>
      </c>
      <c r="U79">
        <f t="shared" si="47"/>
        <v>0.48795003647426666</v>
      </c>
      <c r="V79">
        <f t="shared" si="48"/>
        <v>2.8197560612767676</v>
      </c>
      <c r="W79">
        <f t="shared" si="49"/>
        <v>8.8946105016690531</v>
      </c>
      <c r="Y79">
        <f t="shared" si="50"/>
        <v>0.8655221002413076</v>
      </c>
      <c r="Z79">
        <f t="shared" si="51"/>
        <v>-0.14442237003987493</v>
      </c>
      <c r="AB79">
        <f t="shared" si="68"/>
        <v>-3461.4522128255689</v>
      </c>
      <c r="AC79">
        <f t="shared" si="52"/>
        <v>0.13447789975869243</v>
      </c>
      <c r="AD79">
        <f t="shared" si="53"/>
        <v>1.8084305523508929E-2</v>
      </c>
      <c r="AE79">
        <f t="shared" si="54"/>
        <v>-62.597959371763643</v>
      </c>
      <c r="AJ79">
        <f t="shared" si="69"/>
        <v>2100.1463298135468</v>
      </c>
      <c r="AK79">
        <f t="shared" si="55"/>
        <v>1.8084305523508929E-2</v>
      </c>
      <c r="AL79">
        <f t="shared" si="56"/>
        <v>0.8655221002413076</v>
      </c>
      <c r="AM79">
        <f t="shared" si="57"/>
        <v>32.872259213849851</v>
      </c>
      <c r="AO79">
        <f t="shared" si="58"/>
        <v>-88.382468001497998</v>
      </c>
      <c r="AP79" s="1">
        <f t="shared" si="66"/>
        <v>-87.847199999999987</v>
      </c>
      <c r="AQ79" s="1">
        <f t="shared" si="59"/>
        <v>0.28651183342767461</v>
      </c>
      <c r="AS79">
        <f t="shared" si="67"/>
        <v>1.1690802645700795</v>
      </c>
      <c r="AT79" s="1">
        <f t="shared" si="70"/>
        <v>1.1619999999999999</v>
      </c>
      <c r="AV79">
        <f t="shared" si="60"/>
        <v>1.1690802645700795</v>
      </c>
      <c r="AW79">
        <f t="shared" si="60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1"/>
        <v>303.14999999999998</v>
      </c>
      <c r="E80">
        <v>110.98</v>
      </c>
      <c r="F80">
        <f t="shared" si="62"/>
        <v>177.56800000000001</v>
      </c>
      <c r="G80" s="1">
        <v>1.7999999999999999E-2</v>
      </c>
      <c r="H80">
        <f t="shared" si="40"/>
        <v>3.298697014679202E-3</v>
      </c>
      <c r="I80">
        <f t="shared" si="41"/>
        <v>5.71422773251774</v>
      </c>
      <c r="K80">
        <f t="shared" si="63"/>
        <v>28.8</v>
      </c>
      <c r="L80" s="1">
        <f t="shared" si="64"/>
        <v>4.8000000000000007</v>
      </c>
      <c r="M80" s="1">
        <f t="shared" si="42"/>
        <v>2.1908902300206647</v>
      </c>
      <c r="N80" s="1">
        <v>0.2</v>
      </c>
      <c r="O80" s="1">
        <f t="shared" si="43"/>
        <v>1.4381780460041329</v>
      </c>
      <c r="P80" s="1">
        <f t="shared" si="44"/>
        <v>0.3633770666581439</v>
      </c>
      <c r="Q80" s="1">
        <f t="shared" si="45"/>
        <v>1.744209919959091</v>
      </c>
      <c r="R80" s="1">
        <f t="shared" si="65"/>
        <v>-86.4</v>
      </c>
      <c r="S80" s="1">
        <f t="shared" si="46"/>
        <v>-150.69973708446548</v>
      </c>
      <c r="U80">
        <f t="shared" si="47"/>
        <v>0.4564354645876384</v>
      </c>
      <c r="V80">
        <f t="shared" si="48"/>
        <v>2.8763560920082658</v>
      </c>
      <c r="W80">
        <f t="shared" si="49"/>
        <v>9.298959297546789</v>
      </c>
      <c r="Y80">
        <f t="shared" si="50"/>
        <v>0.84920785890920947</v>
      </c>
      <c r="Z80">
        <f t="shared" si="51"/>
        <v>-0.16345129471021383</v>
      </c>
      <c r="AB80">
        <f t="shared" si="68"/>
        <v>-3434.2287052137094</v>
      </c>
      <c r="AC80">
        <f t="shared" si="52"/>
        <v>0.15079214109079053</v>
      </c>
      <c r="AD80">
        <f t="shared" si="53"/>
        <v>2.2738269814744878E-2</v>
      </c>
      <c r="AE80">
        <f t="shared" si="54"/>
        <v>-78.088418904691267</v>
      </c>
      <c r="AJ80">
        <f t="shared" si="69"/>
        <v>1242.2864737573714</v>
      </c>
      <c r="AK80">
        <f t="shared" si="55"/>
        <v>2.2738269814744878E-2</v>
      </c>
      <c r="AL80">
        <f t="shared" si="56"/>
        <v>0.84920785890920947</v>
      </c>
      <c r="AM80">
        <f t="shared" si="57"/>
        <v>23.987952311461495</v>
      </c>
      <c r="AO80">
        <f t="shared" si="58"/>
        <v>-106.06168108349273</v>
      </c>
      <c r="AP80" s="1">
        <f t="shared" si="66"/>
        <v>-106.0992</v>
      </c>
      <c r="AQ80" s="1">
        <f t="shared" si="59"/>
        <v>1.4076690958792653E-3</v>
      </c>
      <c r="AS80">
        <f t="shared" si="67"/>
        <v>1.2275657532811657</v>
      </c>
      <c r="AT80" s="1">
        <f t="shared" si="70"/>
        <v>1.228</v>
      </c>
      <c r="AV80">
        <f t="shared" si="60"/>
        <v>1.2275657532811657</v>
      </c>
      <c r="AW80">
        <f t="shared" si="60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1"/>
        <v>303.14999999999998</v>
      </c>
      <c r="E81">
        <v>110.98</v>
      </c>
      <c r="F81">
        <f t="shared" si="62"/>
        <v>199.76400000000001</v>
      </c>
      <c r="G81" s="1">
        <v>1.7999999999999999E-2</v>
      </c>
      <c r="H81">
        <f t="shared" si="40"/>
        <v>3.298697014679202E-3</v>
      </c>
      <c r="I81">
        <f t="shared" si="41"/>
        <v>5.71422773251774</v>
      </c>
      <c r="K81">
        <f t="shared" si="63"/>
        <v>32.4</v>
      </c>
      <c r="L81" s="1">
        <f t="shared" si="64"/>
        <v>5.4</v>
      </c>
      <c r="M81" s="1">
        <f t="shared" si="42"/>
        <v>2.3237900077244502</v>
      </c>
      <c r="N81" s="1">
        <v>0.2</v>
      </c>
      <c r="O81" s="1">
        <f t="shared" si="43"/>
        <v>1.46475800154489</v>
      </c>
      <c r="P81" s="1">
        <f t="shared" si="44"/>
        <v>0.38169004216543373</v>
      </c>
      <c r="Q81" s="1">
        <f t="shared" si="45"/>
        <v>2.0611262276933422</v>
      </c>
      <c r="R81" s="1">
        <f t="shared" si="65"/>
        <v>-97.199999999999989</v>
      </c>
      <c r="S81" s="1">
        <f t="shared" si="46"/>
        <v>-200.34146933179284</v>
      </c>
      <c r="U81">
        <f t="shared" si="47"/>
        <v>0.43033148291193518</v>
      </c>
      <c r="V81">
        <f t="shared" si="48"/>
        <v>2.92951600308978</v>
      </c>
      <c r="W81">
        <f t="shared" si="49"/>
        <v>9.6656961579115652</v>
      </c>
      <c r="Y81">
        <f t="shared" si="50"/>
        <v>0.83349725446004386</v>
      </c>
      <c r="Z81">
        <f t="shared" si="51"/>
        <v>-0.18212487078586309</v>
      </c>
      <c r="AB81">
        <f t="shared" si="68"/>
        <v>-3421.0533313151482</v>
      </c>
      <c r="AC81">
        <f t="shared" si="52"/>
        <v>0.16650274553995617</v>
      </c>
      <c r="AD81">
        <f t="shared" si="53"/>
        <v>2.7723164272343396E-2</v>
      </c>
      <c r="AE81">
        <f t="shared" si="54"/>
        <v>-94.842423488497474</v>
      </c>
      <c r="AJ81">
        <f t="shared" si="69"/>
        <v>437.14076482635983</v>
      </c>
      <c r="AK81">
        <f t="shared" si="55"/>
        <v>2.7723164272343396E-2</v>
      </c>
      <c r="AL81">
        <f t="shared" si="56"/>
        <v>0.83349725446004386</v>
      </c>
      <c r="AM81">
        <f t="shared" si="57"/>
        <v>10.101090909061288</v>
      </c>
      <c r="AO81">
        <f t="shared" si="58"/>
        <v>-125.44795778105406</v>
      </c>
      <c r="AP81" s="1">
        <f t="shared" si="66"/>
        <v>-126.06840000000001</v>
      </c>
      <c r="AQ81" s="1">
        <f t="shared" si="59"/>
        <v>0.38494854705057852</v>
      </c>
      <c r="AS81">
        <f t="shared" si="67"/>
        <v>1.2906168495993218</v>
      </c>
      <c r="AT81" s="1">
        <f t="shared" si="70"/>
        <v>1.2969999999999999</v>
      </c>
      <c r="AV81">
        <f t="shared" si="60"/>
        <v>1.2906168495993218</v>
      </c>
      <c r="AW81">
        <f t="shared" si="60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1"/>
        <v>303.14999999999998</v>
      </c>
      <c r="E82">
        <v>110.98</v>
      </c>
      <c r="F82">
        <f t="shared" si="62"/>
        <v>221.96</v>
      </c>
      <c r="G82" s="1">
        <v>1.7999999999999999E-2</v>
      </c>
      <c r="H82">
        <f t="shared" si="40"/>
        <v>3.298697014679202E-3</v>
      </c>
      <c r="I82">
        <f t="shared" si="41"/>
        <v>5.71422773251774</v>
      </c>
      <c r="K82">
        <f t="shared" si="63"/>
        <v>36</v>
      </c>
      <c r="L82" s="1">
        <f t="shared" si="64"/>
        <v>6</v>
      </c>
      <c r="M82" s="1">
        <f t="shared" si="42"/>
        <v>2.4494897427831779</v>
      </c>
      <c r="N82" s="1">
        <v>0.2</v>
      </c>
      <c r="O82" s="1">
        <f t="shared" si="43"/>
        <v>1.4898979485566355</v>
      </c>
      <c r="P82" s="1">
        <f t="shared" si="44"/>
        <v>0.39870762671017196</v>
      </c>
      <c r="Q82" s="1">
        <f t="shared" si="45"/>
        <v>2.3922457602610319</v>
      </c>
      <c r="R82" s="1">
        <f t="shared" si="65"/>
        <v>-108</v>
      </c>
      <c r="S82" s="1">
        <f t="shared" si="46"/>
        <v>-258.36254210819146</v>
      </c>
      <c r="U82">
        <f t="shared" si="47"/>
        <v>0.40824829046386307</v>
      </c>
      <c r="V82">
        <f t="shared" si="48"/>
        <v>2.979795897113271</v>
      </c>
      <c r="W82">
        <f t="shared" si="49"/>
        <v>10.001398160435528</v>
      </c>
      <c r="Y82">
        <f t="shared" si="50"/>
        <v>0.81835739304068866</v>
      </c>
      <c r="Z82">
        <f t="shared" si="51"/>
        <v>-0.20045612698943741</v>
      </c>
      <c r="AB82">
        <f t="shared" si="68"/>
        <v>-3420.2651975994586</v>
      </c>
      <c r="AC82">
        <f t="shared" si="52"/>
        <v>0.18164260695931128</v>
      </c>
      <c r="AD82">
        <f t="shared" si="53"/>
        <v>3.2994036662974839E-2</v>
      </c>
      <c r="AE82">
        <f t="shared" si="54"/>
        <v>-112.84835532669342</v>
      </c>
      <c r="AJ82">
        <f t="shared" si="69"/>
        <v>-333.25535166890268</v>
      </c>
      <c r="AK82">
        <f t="shared" si="55"/>
        <v>3.2994036662974839E-2</v>
      </c>
      <c r="AL82">
        <f t="shared" si="56"/>
        <v>0.81835739304068866</v>
      </c>
      <c r="AM82">
        <f t="shared" si="57"/>
        <v>-8.9981990335987661</v>
      </c>
      <c r="AO82">
        <f t="shared" si="58"/>
        <v>-146.71784203532422</v>
      </c>
      <c r="AP82" s="1">
        <f t="shared" si="66"/>
        <v>-147.74400000000003</v>
      </c>
      <c r="AQ82" s="1">
        <f t="shared" si="59"/>
        <v>1.053000168467588</v>
      </c>
      <c r="AS82">
        <f t="shared" si="67"/>
        <v>1.3584985373641132</v>
      </c>
      <c r="AT82" s="1">
        <f t="shared" si="70"/>
        <v>1.3680000000000001</v>
      </c>
      <c r="AV82">
        <f t="shared" si="60"/>
        <v>1.3584985373641132</v>
      </c>
      <c r="AW82">
        <f t="shared" si="60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1"/>
        <v>303.14999999999998</v>
      </c>
      <c r="E83">
        <v>110.98</v>
      </c>
      <c r="F83">
        <f t="shared" si="62"/>
        <v>249.70500000000001</v>
      </c>
      <c r="G83" s="1">
        <v>1.7999999999999999E-2</v>
      </c>
      <c r="H83">
        <f t="shared" si="40"/>
        <v>3.298697014679202E-3</v>
      </c>
      <c r="I83">
        <f t="shared" si="41"/>
        <v>5.71422773251774</v>
      </c>
      <c r="K83">
        <f t="shared" si="63"/>
        <v>40.5</v>
      </c>
      <c r="L83" s="1">
        <f t="shared" si="64"/>
        <v>6.75</v>
      </c>
      <c r="M83" s="1">
        <f t="shared" si="42"/>
        <v>2.598076211353316</v>
      </c>
      <c r="N83" s="1">
        <v>0.2</v>
      </c>
      <c r="O83" s="1">
        <f t="shared" si="43"/>
        <v>1.5196152422706632</v>
      </c>
      <c r="P83" s="1">
        <f t="shared" si="44"/>
        <v>0.41845717273026761</v>
      </c>
      <c r="Q83" s="1">
        <f t="shared" si="45"/>
        <v>2.8245859159293065</v>
      </c>
      <c r="R83" s="1">
        <f t="shared" si="65"/>
        <v>-121.5</v>
      </c>
      <c r="S83" s="1">
        <f t="shared" si="46"/>
        <v>-343.18718878541074</v>
      </c>
      <c r="U83">
        <f t="shared" si="47"/>
        <v>0.38490017945975052</v>
      </c>
      <c r="V83">
        <f t="shared" si="48"/>
        <v>3.0392304845413265</v>
      </c>
      <c r="W83">
        <f t="shared" si="49"/>
        <v>10.384804599794208</v>
      </c>
      <c r="Y83">
        <f t="shared" si="50"/>
        <v>0.80018884456731787</v>
      </c>
      <c r="Z83">
        <f t="shared" si="51"/>
        <v>-0.22290752346182757</v>
      </c>
      <c r="AB83">
        <f t="shared" si="68"/>
        <v>-3434.7899828967684</v>
      </c>
      <c r="AC83">
        <f t="shared" si="52"/>
        <v>0.19981115543268213</v>
      </c>
      <c r="AD83">
        <f t="shared" si="53"/>
        <v>3.9924497835343457E-2</v>
      </c>
      <c r="AE83">
        <f t="shared" si="54"/>
        <v>-137.13226523702141</v>
      </c>
      <c r="AJ83">
        <f t="shared" si="69"/>
        <v>-1269.4529971972452</v>
      </c>
      <c r="AK83">
        <f t="shared" si="55"/>
        <v>3.9924497835343457E-2</v>
      </c>
      <c r="AL83">
        <f t="shared" si="56"/>
        <v>0.80018884456731787</v>
      </c>
      <c r="AM83">
        <f t="shared" si="57"/>
        <v>-40.555389822935553</v>
      </c>
      <c r="AO83">
        <f t="shared" si="58"/>
        <v>-176.10724584870979</v>
      </c>
      <c r="AP83" s="1">
        <f t="shared" si="66"/>
        <v>-177.39000000000001</v>
      </c>
      <c r="AQ83" s="1">
        <f t="shared" si="59"/>
        <v>1.6454582126522928</v>
      </c>
      <c r="AS83">
        <f t="shared" si="67"/>
        <v>1.4494423526642781</v>
      </c>
      <c r="AT83" s="1">
        <f t="shared" si="70"/>
        <v>1.46</v>
      </c>
      <c r="AV83">
        <f t="shared" si="60"/>
        <v>1.4494423526642781</v>
      </c>
      <c r="AW83">
        <f t="shared" si="60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1"/>
        <v>303.14999999999998</v>
      </c>
      <c r="E84">
        <v>110.98</v>
      </c>
      <c r="F84">
        <f t="shared" si="62"/>
        <v>277.45</v>
      </c>
      <c r="G84" s="1">
        <v>1.7999999999999999E-2</v>
      </c>
      <c r="H84">
        <f t="shared" si="40"/>
        <v>3.298697014679202E-3</v>
      </c>
      <c r="I84">
        <f t="shared" si="41"/>
        <v>5.71422773251774</v>
      </c>
      <c r="K84">
        <f t="shared" si="63"/>
        <v>45</v>
      </c>
      <c r="L84" s="1">
        <f t="shared" si="64"/>
        <v>7.5</v>
      </c>
      <c r="M84" s="1">
        <f t="shared" si="42"/>
        <v>2.7386127875258306</v>
      </c>
      <c r="N84" s="1">
        <v>0.2</v>
      </c>
      <c r="O84" s="1">
        <f t="shared" si="43"/>
        <v>1.5477225575051663</v>
      </c>
      <c r="P84" s="1">
        <f t="shared" si="44"/>
        <v>0.43678453268671041</v>
      </c>
      <c r="Q84" s="1">
        <f t="shared" si="45"/>
        <v>3.2758839951503282</v>
      </c>
      <c r="R84" s="1">
        <f t="shared" si="65"/>
        <v>-135</v>
      </c>
      <c r="S84" s="1">
        <f t="shared" si="46"/>
        <v>-442.24433934529429</v>
      </c>
      <c r="U84">
        <f t="shared" si="47"/>
        <v>0.36514837167011072</v>
      </c>
      <c r="V84">
        <f t="shared" si="48"/>
        <v>3.0954451150103326</v>
      </c>
      <c r="W84">
        <f t="shared" si="49"/>
        <v>10.734644158557197</v>
      </c>
      <c r="Y84">
        <f t="shared" si="50"/>
        <v>0.7828095033073702</v>
      </c>
      <c r="Z84">
        <f t="shared" si="51"/>
        <v>-0.24486590338652542</v>
      </c>
      <c r="AB84">
        <f t="shared" si="68"/>
        <v>-3464.8504211929976</v>
      </c>
      <c r="AC84">
        <f t="shared" si="52"/>
        <v>0.21719049669262983</v>
      </c>
      <c r="AD84">
        <f t="shared" si="53"/>
        <v>4.7171711853591244E-2</v>
      </c>
      <c r="AE84">
        <f t="shared" si="54"/>
        <v>-163.44292568431035</v>
      </c>
      <c r="AJ84">
        <f t="shared" si="69"/>
        <v>-2196.7722246312669</v>
      </c>
      <c r="AK84">
        <f t="shared" si="55"/>
        <v>4.7171711853591244E-2</v>
      </c>
      <c r="AL84">
        <f t="shared" si="56"/>
        <v>0.7828095033073702</v>
      </c>
      <c r="AM84">
        <f t="shared" si="57"/>
        <v>-81.1190311857832</v>
      </c>
      <c r="AO84">
        <f t="shared" si="58"/>
        <v>-208.6618925371445</v>
      </c>
      <c r="AP84" s="1">
        <f t="shared" si="66"/>
        <v>-209.92499999999998</v>
      </c>
      <c r="AQ84" s="1">
        <f t="shared" si="59"/>
        <v>1.5954404627212255</v>
      </c>
      <c r="AS84">
        <f t="shared" si="67"/>
        <v>1.5456436484232925</v>
      </c>
      <c r="AT84" s="1">
        <f t="shared" si="70"/>
        <v>1.5549999999999999</v>
      </c>
      <c r="AV84">
        <f t="shared" si="60"/>
        <v>1.5456436484232925</v>
      </c>
      <c r="AW84">
        <f t="shared" si="60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1"/>
        <v>303.14999999999998</v>
      </c>
      <c r="E85">
        <v>110.98</v>
      </c>
      <c r="F85">
        <f t="shared" si="62"/>
        <v>305.19499999999999</v>
      </c>
      <c r="G85" s="1">
        <v>1.7999999999999999E-2</v>
      </c>
      <c r="H85">
        <f t="shared" si="40"/>
        <v>3.298697014679202E-3</v>
      </c>
      <c r="I85">
        <f t="shared" si="41"/>
        <v>5.71422773251774</v>
      </c>
      <c r="K85">
        <f t="shared" si="63"/>
        <v>49.5</v>
      </c>
      <c r="L85" s="1">
        <f t="shared" si="64"/>
        <v>8.25</v>
      </c>
      <c r="M85" s="1">
        <f t="shared" si="42"/>
        <v>2.8722813232690143</v>
      </c>
      <c r="N85" s="1">
        <v>0.2</v>
      </c>
      <c r="O85" s="1">
        <f t="shared" si="43"/>
        <v>1.574456264653803</v>
      </c>
      <c r="P85" s="1">
        <f t="shared" si="44"/>
        <v>0.45390998388118231</v>
      </c>
      <c r="Q85" s="1">
        <f t="shared" si="45"/>
        <v>3.744757367019754</v>
      </c>
      <c r="R85" s="1">
        <f t="shared" si="65"/>
        <v>-148.5</v>
      </c>
      <c r="S85" s="1">
        <f t="shared" si="46"/>
        <v>-556.09646900243342</v>
      </c>
      <c r="U85">
        <f t="shared" si="47"/>
        <v>0.3481553119113957</v>
      </c>
      <c r="V85">
        <f t="shared" si="48"/>
        <v>3.1489125293076059</v>
      </c>
      <c r="W85">
        <f t="shared" si="49"/>
        <v>11.056366560551917</v>
      </c>
      <c r="Y85">
        <f t="shared" si="50"/>
        <v>0.76616903987526763</v>
      </c>
      <c r="Z85">
        <f t="shared" si="51"/>
        <v>-0.26635245489916687</v>
      </c>
      <c r="AB85">
        <f t="shared" si="68"/>
        <v>-3509.1140077453292</v>
      </c>
      <c r="AC85">
        <f t="shared" si="52"/>
        <v>0.23383096012473231</v>
      </c>
      <c r="AD85">
        <f t="shared" si="53"/>
        <v>5.4676917912854152E-2</v>
      </c>
      <c r="AE85">
        <f t="shared" si="54"/>
        <v>-191.86753854833802</v>
      </c>
      <c r="AJ85">
        <f t="shared" si="69"/>
        <v>-3132.5305463308359</v>
      </c>
      <c r="AK85">
        <f t="shared" si="55"/>
        <v>5.4676917912854152E-2</v>
      </c>
      <c r="AL85">
        <f t="shared" si="56"/>
        <v>0.76616903987526763</v>
      </c>
      <c r="AM85">
        <f t="shared" si="57"/>
        <v>-131.22722316683658</v>
      </c>
      <c r="AO85">
        <f t="shared" si="58"/>
        <v>-244.32442630271001</v>
      </c>
      <c r="AP85" s="1">
        <f t="shared" si="66"/>
        <v>-245.47049999999999</v>
      </c>
      <c r="AQ85" s="1">
        <f t="shared" si="59"/>
        <v>1.3134849196199203</v>
      </c>
      <c r="AS85">
        <f t="shared" si="67"/>
        <v>1.6452823320047811</v>
      </c>
      <c r="AT85" s="1">
        <f t="shared" si="70"/>
        <v>1.653</v>
      </c>
      <c r="AV85">
        <f t="shared" si="60"/>
        <v>1.6452823320047811</v>
      </c>
      <c r="AW85">
        <f t="shared" si="60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1"/>
        <v>303.14999999999998</v>
      </c>
      <c r="E86">
        <v>110.98</v>
      </c>
      <c r="F86">
        <f t="shared" si="62"/>
        <v>332.94</v>
      </c>
      <c r="G86" s="1">
        <v>1.7999999999999999E-2</v>
      </c>
      <c r="H86">
        <f t="shared" si="40"/>
        <v>3.298697014679202E-3</v>
      </c>
      <c r="I86">
        <f t="shared" si="41"/>
        <v>5.71422773251774</v>
      </c>
      <c r="K86">
        <f t="shared" si="63"/>
        <v>54</v>
      </c>
      <c r="L86" s="1">
        <f t="shared" si="64"/>
        <v>9</v>
      </c>
      <c r="M86" s="1">
        <f t="shared" si="42"/>
        <v>3</v>
      </c>
      <c r="N86" s="1">
        <v>0.2</v>
      </c>
      <c r="O86" s="1">
        <f t="shared" si="43"/>
        <v>1.6</v>
      </c>
      <c r="P86" s="1">
        <f t="shared" si="44"/>
        <v>0.47000362924573563</v>
      </c>
      <c r="Q86" s="1">
        <f t="shared" si="45"/>
        <v>4.2300326632116203</v>
      </c>
      <c r="R86" s="1">
        <f t="shared" si="65"/>
        <v>-162</v>
      </c>
      <c r="S86" s="1">
        <f t="shared" si="46"/>
        <v>-685.26529144028245</v>
      </c>
      <c r="U86">
        <f t="shared" si="47"/>
        <v>0.33333333333333331</v>
      </c>
      <c r="V86">
        <f t="shared" si="48"/>
        <v>3.2</v>
      </c>
      <c r="W86">
        <f t="shared" si="49"/>
        <v>11.354166666666666</v>
      </c>
      <c r="Y86">
        <f t="shared" si="50"/>
        <v>0.75022131528800995</v>
      </c>
      <c r="Z86">
        <f t="shared" si="51"/>
        <v>-0.2873870289307216</v>
      </c>
      <c r="AB86">
        <f t="shared" si="68"/>
        <v>-3566.6142897635982</v>
      </c>
      <c r="AC86">
        <f t="shared" si="52"/>
        <v>0.24977868471199002</v>
      </c>
      <c r="AD86">
        <f t="shared" si="53"/>
        <v>6.2389391336451716E-2</v>
      </c>
      <c r="AE86">
        <f t="shared" si="54"/>
        <v>-222.51889467024193</v>
      </c>
      <c r="AJ86">
        <f t="shared" si="69"/>
        <v>-4089.742308790399</v>
      </c>
      <c r="AK86">
        <f t="shared" si="55"/>
        <v>6.2389391336451716E-2</v>
      </c>
      <c r="AL86">
        <f t="shared" si="56"/>
        <v>0.75022131528800995</v>
      </c>
      <c r="AM86">
        <f t="shared" si="57"/>
        <v>-191.42387006794584</v>
      </c>
      <c r="AO86">
        <f t="shared" si="58"/>
        <v>-282.9640803976921</v>
      </c>
      <c r="AP86" s="1">
        <f t="shared" si="66"/>
        <v>-283.98599999999999</v>
      </c>
      <c r="AQ86" s="1">
        <f t="shared" si="59"/>
        <v>1.0443196735811147</v>
      </c>
      <c r="AS86">
        <f t="shared" si="67"/>
        <v>1.7466918543067413</v>
      </c>
      <c r="AT86" s="1">
        <f t="shared" si="70"/>
        <v>1.7529999999999999</v>
      </c>
      <c r="AV86">
        <f t="shared" si="60"/>
        <v>1.7466918543067413</v>
      </c>
      <c r="AW86">
        <f t="shared" si="60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1"/>
        <v>303.14999999999998</v>
      </c>
      <c r="E87">
        <v>110.98</v>
      </c>
      <c r="F87">
        <f t="shared" si="62"/>
        <v>360.685</v>
      </c>
      <c r="G87" s="1">
        <v>1.7999999999999999E-2</v>
      </c>
      <c r="H87">
        <f t="shared" si="40"/>
        <v>3.298697014679202E-3</v>
      </c>
      <c r="I87">
        <f t="shared" si="41"/>
        <v>5.71422773251774</v>
      </c>
      <c r="K87">
        <f t="shared" si="63"/>
        <v>58.5</v>
      </c>
      <c r="L87" s="1">
        <f t="shared" si="64"/>
        <v>9.75</v>
      </c>
      <c r="M87" s="1">
        <f t="shared" si="42"/>
        <v>3.1224989991991992</v>
      </c>
      <c r="N87" s="1">
        <v>0.2</v>
      </c>
      <c r="O87" s="1">
        <f t="shared" si="43"/>
        <v>1.6244997998398398</v>
      </c>
      <c r="P87" s="1">
        <f t="shared" si="44"/>
        <v>0.48519995291361534</v>
      </c>
      <c r="Q87" s="1">
        <f t="shared" si="45"/>
        <v>4.7306995409077492</v>
      </c>
      <c r="R87" s="1">
        <f t="shared" si="65"/>
        <v>-175.5</v>
      </c>
      <c r="S87" s="1">
        <f t="shared" si="46"/>
        <v>-830.23776942930999</v>
      </c>
      <c r="U87">
        <f t="shared" si="47"/>
        <v>0.32025630761017426</v>
      </c>
      <c r="V87">
        <f t="shared" si="48"/>
        <v>3.2489995996796797</v>
      </c>
      <c r="W87">
        <f t="shared" si="49"/>
        <v>11.631347785246362</v>
      </c>
      <c r="Y87">
        <f t="shared" si="50"/>
        <v>0.7349239537438863</v>
      </c>
      <c r="Z87">
        <f t="shared" si="51"/>
        <v>-0.3079882494161319</v>
      </c>
      <c r="AB87">
        <f t="shared" si="68"/>
        <v>-3636.6389498422268</v>
      </c>
      <c r="AC87">
        <f t="shared" si="52"/>
        <v>0.26507604625611364</v>
      </c>
      <c r="AD87">
        <f t="shared" si="53"/>
        <v>7.0265310298773295E-2</v>
      </c>
      <c r="AE87">
        <f t="shared" si="54"/>
        <v>-255.52956425526912</v>
      </c>
      <c r="AJ87">
        <f t="shared" si="69"/>
        <v>-5077.9895091098297</v>
      </c>
      <c r="AK87">
        <f t="shared" si="55"/>
        <v>7.0265310298773295E-2</v>
      </c>
      <c r="AL87">
        <f t="shared" si="56"/>
        <v>0.7349239537438863</v>
      </c>
      <c r="AM87">
        <f t="shared" si="57"/>
        <v>-262.22564998623312</v>
      </c>
      <c r="AO87">
        <f t="shared" si="58"/>
        <v>-324.42189122247026</v>
      </c>
      <c r="AP87" s="1">
        <f t="shared" si="66"/>
        <v>-325.37700000000001</v>
      </c>
      <c r="AQ87" s="1">
        <f t="shared" si="59"/>
        <v>0.91223277691436322</v>
      </c>
      <c r="AS87">
        <f t="shared" si="67"/>
        <v>1.8485577847434203</v>
      </c>
      <c r="AT87" s="1">
        <f t="shared" si="70"/>
        <v>1.8540000000000001</v>
      </c>
      <c r="AV87">
        <f t="shared" si="60"/>
        <v>1.8485577847434203</v>
      </c>
      <c r="AW87">
        <f t="shared" si="60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1"/>
        <v>303.14999999999998</v>
      </c>
      <c r="E88">
        <v>110.98</v>
      </c>
      <c r="F88">
        <f t="shared" si="62"/>
        <v>388.43</v>
      </c>
      <c r="G88" s="1">
        <v>1.7999999999999999E-2</v>
      </c>
      <c r="H88">
        <f t="shared" si="40"/>
        <v>3.298697014679202E-3</v>
      </c>
      <c r="I88">
        <f t="shared" si="41"/>
        <v>5.71422773251774</v>
      </c>
      <c r="K88">
        <f t="shared" si="63"/>
        <v>63</v>
      </c>
      <c r="L88" s="1">
        <f t="shared" si="64"/>
        <v>10.5</v>
      </c>
      <c r="M88" s="1">
        <f t="shared" si="42"/>
        <v>3.2403703492039302</v>
      </c>
      <c r="N88" s="1">
        <v>0.2</v>
      </c>
      <c r="O88" s="1">
        <f t="shared" si="43"/>
        <v>1.6480740698407861</v>
      </c>
      <c r="P88" s="1">
        <f t="shared" si="44"/>
        <v>0.49960737576900971</v>
      </c>
      <c r="Q88" s="1">
        <f t="shared" si="45"/>
        <v>5.2458774455746022</v>
      </c>
      <c r="R88" s="1">
        <f t="shared" si="65"/>
        <v>-189</v>
      </c>
      <c r="S88" s="1">
        <f t="shared" si="46"/>
        <v>-991.47083721359979</v>
      </c>
      <c r="U88">
        <f t="shared" si="47"/>
        <v>0.30860669992418382</v>
      </c>
      <c r="V88">
        <f t="shared" si="48"/>
        <v>3.2961481396815722</v>
      </c>
      <c r="W88">
        <f t="shared" si="49"/>
        <v>11.890561112389092</v>
      </c>
      <c r="Y88">
        <f t="shared" si="50"/>
        <v>0.72023796662417261</v>
      </c>
      <c r="Z88">
        <f t="shared" si="51"/>
        <v>-0.32817361237793047</v>
      </c>
      <c r="AB88">
        <f t="shared" si="68"/>
        <v>-3718.6487634647474</v>
      </c>
      <c r="AC88">
        <f t="shared" si="52"/>
        <v>0.27976203337582739</v>
      </c>
      <c r="AD88">
        <f t="shared" si="53"/>
        <v>7.8266795318577553E-2</v>
      </c>
      <c r="AE88">
        <f t="shared" si="54"/>
        <v>-291.0467216317769</v>
      </c>
      <c r="AJ88">
        <f t="shared" si="69"/>
        <v>-6104.1205794203743</v>
      </c>
      <c r="AK88">
        <f t="shared" si="55"/>
        <v>7.8266795318577553E-2</v>
      </c>
      <c r="AL88">
        <f t="shared" si="56"/>
        <v>0.72023796662417261</v>
      </c>
      <c r="AM88">
        <f t="shared" si="57"/>
        <v>-344.09365685660163</v>
      </c>
      <c r="AO88">
        <f t="shared" si="58"/>
        <v>-368.54919344998819</v>
      </c>
      <c r="AP88" s="1">
        <f t="shared" si="66"/>
        <v>-369.68400000000003</v>
      </c>
      <c r="AQ88" s="1">
        <f t="shared" si="59"/>
        <v>1.2877859059497543</v>
      </c>
      <c r="AS88">
        <f t="shared" si="67"/>
        <v>1.94999573253962</v>
      </c>
      <c r="AT88" s="1">
        <f t="shared" si="70"/>
        <v>1.956</v>
      </c>
      <c r="AV88">
        <f t="shared" si="60"/>
        <v>1.94999573253962</v>
      </c>
      <c r="AW88">
        <f t="shared" si="60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1"/>
        <v>303.14999999999998</v>
      </c>
      <c r="E89">
        <v>110.98</v>
      </c>
      <c r="F89">
        <f t="shared" si="62"/>
        <v>416.17500000000001</v>
      </c>
      <c r="G89" s="1">
        <v>1.7999999999999999E-2</v>
      </c>
      <c r="H89">
        <f t="shared" si="40"/>
        <v>3.298697014679202E-3</v>
      </c>
      <c r="I89">
        <f t="shared" si="41"/>
        <v>5.71422773251774</v>
      </c>
      <c r="K89">
        <f t="shared" si="63"/>
        <v>67.5</v>
      </c>
      <c r="L89" s="1">
        <f t="shared" si="64"/>
        <v>11.25</v>
      </c>
      <c r="M89" s="1">
        <f t="shared" si="42"/>
        <v>3.3541019662496847</v>
      </c>
      <c r="N89" s="1">
        <v>0.2</v>
      </c>
      <c r="O89" s="1">
        <f t="shared" si="43"/>
        <v>1.670820393249937</v>
      </c>
      <c r="P89" s="1">
        <f t="shared" si="44"/>
        <v>0.51331475924627068</v>
      </c>
      <c r="Q89" s="1">
        <f t="shared" si="45"/>
        <v>5.7747910415205448</v>
      </c>
      <c r="R89" s="1">
        <f t="shared" si="65"/>
        <v>-202.5</v>
      </c>
      <c r="S89" s="1">
        <f t="shared" si="46"/>
        <v>-1169.3951859079102</v>
      </c>
      <c r="U89">
        <f t="shared" si="47"/>
        <v>0.29814239699997197</v>
      </c>
      <c r="V89">
        <f t="shared" si="48"/>
        <v>3.3416407864998741</v>
      </c>
      <c r="W89">
        <f t="shared" si="49"/>
        <v>12.133969083632897</v>
      </c>
      <c r="Y89">
        <f t="shared" si="50"/>
        <v>0.70612742069306411</v>
      </c>
      <c r="Z89">
        <f t="shared" si="51"/>
        <v>-0.34795957520583476</v>
      </c>
      <c r="AB89">
        <f t="shared" si="68"/>
        <v>-3812.2193118802497</v>
      </c>
      <c r="AC89">
        <f t="shared" si="52"/>
        <v>0.29387257930693594</v>
      </c>
      <c r="AD89">
        <f t="shared" si="53"/>
        <v>8.636109286851136E-2</v>
      </c>
      <c r="AE89">
        <f t="shared" si="54"/>
        <v>-329.22742602842271</v>
      </c>
      <c r="AJ89">
        <f t="shared" si="69"/>
        <v>-7172.8120451922332</v>
      </c>
      <c r="AK89">
        <f t="shared" si="55"/>
        <v>8.636109286851136E-2</v>
      </c>
      <c r="AL89">
        <f t="shared" si="56"/>
        <v>0.70612742069306411</v>
      </c>
      <c r="AM89">
        <f t="shared" si="57"/>
        <v>-437.41196332601788</v>
      </c>
      <c r="AO89">
        <f t="shared" si="58"/>
        <v>-415.23772521230813</v>
      </c>
      <c r="AP89" s="1">
        <f t="shared" si="66"/>
        <v>-416.745</v>
      </c>
      <c r="AQ89" s="1">
        <f t="shared" si="59"/>
        <v>2.2718772856115708</v>
      </c>
      <c r="AS89">
        <f t="shared" si="67"/>
        <v>2.0505566677151017</v>
      </c>
      <c r="AT89" s="1">
        <f t="shared" si="70"/>
        <v>2.0579999999999998</v>
      </c>
      <c r="AV89">
        <f t="shared" si="60"/>
        <v>2.0505566677151017</v>
      </c>
      <c r="AW89">
        <f t="shared" si="60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1"/>
        <v>313.14999999999998</v>
      </c>
      <c r="E90">
        <v>110.98</v>
      </c>
      <c r="F90">
        <f t="shared" si="62"/>
        <v>22.196000000000002</v>
      </c>
      <c r="G90" s="1">
        <v>1.7999999999999999E-2</v>
      </c>
      <c r="H90">
        <f t="shared" si="40"/>
        <v>3.1933578157432542E-3</v>
      </c>
      <c r="I90">
        <f t="shared" si="41"/>
        <v>5.7466823089714216</v>
      </c>
      <c r="K90">
        <f t="shared" si="63"/>
        <v>3.6</v>
      </c>
      <c r="L90" s="1">
        <f t="shared" si="64"/>
        <v>0.60000000000000009</v>
      </c>
      <c r="M90" s="1">
        <f t="shared" si="42"/>
        <v>0.7745966692414834</v>
      </c>
      <c r="N90" s="1">
        <v>0.2</v>
      </c>
      <c r="O90" s="1">
        <f t="shared" si="43"/>
        <v>1.1549193338482966</v>
      </c>
      <c r="P90" s="1">
        <f t="shared" si="44"/>
        <v>0.14403050071078732</v>
      </c>
      <c r="Q90" s="1">
        <f t="shared" si="45"/>
        <v>8.6418300426472403E-2</v>
      </c>
      <c r="R90" s="1">
        <f t="shared" si="65"/>
        <v>-10.8</v>
      </c>
      <c r="S90" s="1">
        <f t="shared" si="46"/>
        <v>-0.93331764460590205</v>
      </c>
      <c r="U90">
        <f t="shared" si="47"/>
        <v>1.2909944487358056</v>
      </c>
      <c r="V90">
        <f t="shared" si="48"/>
        <v>2.3098386676965932</v>
      </c>
      <c r="W90">
        <f t="shared" si="49"/>
        <v>4.5830709424352492</v>
      </c>
      <c r="Y90">
        <f t="shared" si="50"/>
        <v>0.97828596472692131</v>
      </c>
      <c r="Z90">
        <f t="shared" si="51"/>
        <v>-2.1953254215839504E-2</v>
      </c>
      <c r="AB90">
        <f t="shared" si="68"/>
        <v>-4170.3200478534736</v>
      </c>
      <c r="AC90">
        <f t="shared" si="52"/>
        <v>2.1714035273078747E-2</v>
      </c>
      <c r="AD90">
        <f t="shared" si="53"/>
        <v>4.71499327840508E-4</v>
      </c>
      <c r="AE90">
        <f t="shared" si="54"/>
        <v>-1.966303099442708</v>
      </c>
      <c r="AJ90">
        <f t="shared" si="69"/>
        <v>9995.9859933175539</v>
      </c>
      <c r="AK90">
        <f t="shared" si="55"/>
        <v>4.71499327840508E-4</v>
      </c>
      <c r="AL90">
        <f t="shared" si="56"/>
        <v>0.97828596472692131</v>
      </c>
      <c r="AM90">
        <f t="shared" si="57"/>
        <v>4.6107602426074452</v>
      </c>
      <c r="AO90">
        <f t="shared" si="58"/>
        <v>-8.1827989844217264</v>
      </c>
      <c r="AP90" s="1">
        <f t="shared" si="66"/>
        <v>-9.2253600000000002</v>
      </c>
      <c r="AQ90" s="1">
        <f t="shared" si="59"/>
        <v>1.0869334712036018</v>
      </c>
      <c r="AS90">
        <f t="shared" si="67"/>
        <v>0.75766657263164128</v>
      </c>
      <c r="AT90" s="1">
        <f t="shared" si="70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1"/>
        <v>313.14999999999998</v>
      </c>
      <c r="E91">
        <v>110.98</v>
      </c>
      <c r="F91">
        <f t="shared" si="62"/>
        <v>33.293999999999997</v>
      </c>
      <c r="G91" s="1">
        <v>1.7999999999999999E-2</v>
      </c>
      <c r="H91">
        <f t="shared" si="40"/>
        <v>3.1933578157432542E-3</v>
      </c>
      <c r="I91">
        <f t="shared" si="41"/>
        <v>5.7466823089714216</v>
      </c>
      <c r="K91">
        <f t="shared" si="63"/>
        <v>5.3999999999999995</v>
      </c>
      <c r="L91" s="1">
        <f t="shared" si="64"/>
        <v>0.89999999999999991</v>
      </c>
      <c r="M91" s="1">
        <f t="shared" si="42"/>
        <v>0.94868329805051377</v>
      </c>
      <c r="N91" s="1">
        <v>0.2</v>
      </c>
      <c r="O91" s="1">
        <f t="shared" si="43"/>
        <v>1.1897366596101029</v>
      </c>
      <c r="P91" s="1">
        <f t="shared" si="44"/>
        <v>0.17373198818891761</v>
      </c>
      <c r="Q91" s="1">
        <f t="shared" si="45"/>
        <v>0.15635878937002584</v>
      </c>
      <c r="R91" s="1">
        <f t="shared" si="65"/>
        <v>-16.2</v>
      </c>
      <c r="S91" s="1">
        <f t="shared" si="46"/>
        <v>-2.5330123877944186</v>
      </c>
      <c r="U91">
        <f t="shared" si="47"/>
        <v>1.0540925533894598</v>
      </c>
      <c r="V91">
        <f t="shared" si="48"/>
        <v>2.3794733192202058</v>
      </c>
      <c r="W91">
        <f t="shared" si="49"/>
        <v>5.2273299429437881</v>
      </c>
      <c r="Y91">
        <f t="shared" si="50"/>
        <v>0.96777877351460473</v>
      </c>
      <c r="Z91">
        <f t="shared" si="51"/>
        <v>-3.2751757582389782E-2</v>
      </c>
      <c r="AB91">
        <f t="shared" si="68"/>
        <v>-4070.3700351892435</v>
      </c>
      <c r="AC91">
        <f t="shared" si="52"/>
        <v>3.2221226485395243E-2</v>
      </c>
      <c r="AD91">
        <f t="shared" si="53"/>
        <v>1.0382074362231359E-3</v>
      </c>
      <c r="AE91">
        <f t="shared" si="54"/>
        <v>-4.2258884387132998</v>
      </c>
      <c r="AJ91">
        <f t="shared" si="69"/>
        <v>9039.2536579282714</v>
      </c>
      <c r="AK91">
        <f t="shared" si="55"/>
        <v>1.0382074362231359E-3</v>
      </c>
      <c r="AL91">
        <f t="shared" si="56"/>
        <v>0.96777877351460473</v>
      </c>
      <c r="AM91">
        <f t="shared" si="57"/>
        <v>9.0822363872898837</v>
      </c>
      <c r="AO91">
        <f t="shared" si="58"/>
        <v>-12.649442036897181</v>
      </c>
      <c r="AP91" s="1">
        <f t="shared" si="66"/>
        <v>-14.072939999999999</v>
      </c>
      <c r="AQ91" s="1">
        <f t="shared" si="59"/>
        <v>2.0263464509578721</v>
      </c>
      <c r="AS91">
        <f t="shared" si="67"/>
        <v>0.78082975536402355</v>
      </c>
      <c r="AT91" s="1">
        <f t="shared" si="70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1"/>
        <v>313.14999999999998</v>
      </c>
      <c r="E92">
        <v>110.98</v>
      </c>
      <c r="F92">
        <f t="shared" si="62"/>
        <v>44.392000000000003</v>
      </c>
      <c r="G92" s="1">
        <v>1.7999999999999999E-2</v>
      </c>
      <c r="H92">
        <f t="shared" si="40"/>
        <v>3.1933578157432542E-3</v>
      </c>
      <c r="I92">
        <f t="shared" si="41"/>
        <v>5.7466823089714216</v>
      </c>
      <c r="K92">
        <f t="shared" si="63"/>
        <v>7.2</v>
      </c>
      <c r="L92" s="1">
        <f t="shared" si="64"/>
        <v>1.2000000000000002</v>
      </c>
      <c r="M92" s="1">
        <f t="shared" si="42"/>
        <v>1.0954451150103324</v>
      </c>
      <c r="N92" s="1">
        <v>0.2</v>
      </c>
      <c r="O92" s="1">
        <f t="shared" si="43"/>
        <v>1.2190890230020666</v>
      </c>
      <c r="P92" s="1">
        <f t="shared" si="44"/>
        <v>0.19810387736670676</v>
      </c>
      <c r="Q92" s="1">
        <f t="shared" si="45"/>
        <v>0.23772465284004815</v>
      </c>
      <c r="R92" s="1">
        <f t="shared" si="65"/>
        <v>-21.6</v>
      </c>
      <c r="S92" s="1">
        <f t="shared" si="46"/>
        <v>-5.1348525013450406</v>
      </c>
      <c r="U92">
        <f t="shared" si="47"/>
        <v>0.91287092917527679</v>
      </c>
      <c r="V92">
        <f t="shared" si="48"/>
        <v>2.4381780460041331</v>
      </c>
      <c r="W92">
        <f t="shared" si="49"/>
        <v>5.7658678095059148</v>
      </c>
      <c r="Y92">
        <f t="shared" si="50"/>
        <v>0.95749488697730356</v>
      </c>
      <c r="Z92">
        <f t="shared" si="51"/>
        <v>-4.3434897913078224E-2</v>
      </c>
      <c r="AB92">
        <f t="shared" si="68"/>
        <v>-3981.9797974410299</v>
      </c>
      <c r="AC92">
        <f t="shared" ref="AC92:AC125" si="71">F92/(1000+F92)</f>
        <v>4.250511302269646E-2</v>
      </c>
      <c r="AD92">
        <f t="shared" si="53"/>
        <v>1.8066846330722002E-3</v>
      </c>
      <c r="AE92">
        <f t="shared" si="54"/>
        <v>-7.1941817092406612</v>
      </c>
      <c r="AJ92">
        <f t="shared" si="69"/>
        <v>8159.8344281887148</v>
      </c>
      <c r="AK92">
        <f t="shared" si="55"/>
        <v>1.8066846330722002E-3</v>
      </c>
      <c r="AL92">
        <f t="shared" si="56"/>
        <v>0.95749488697730356</v>
      </c>
      <c r="AM92">
        <f t="shared" si="57"/>
        <v>14.115626574908688</v>
      </c>
      <c r="AO92">
        <f t="shared" ref="AO92:AO125" si="72">(S92-W92)+Z92-AE92-AM92</f>
        <v>-17.865600074432059</v>
      </c>
      <c r="AP92" s="1">
        <f t="shared" si="66"/>
        <v>-19.157040000000002</v>
      </c>
      <c r="AQ92" s="1">
        <f t="shared" si="59"/>
        <v>1.6678170813509334</v>
      </c>
      <c r="AS92">
        <f t="shared" si="67"/>
        <v>0.82711111455703978</v>
      </c>
      <c r="AT92" s="1">
        <f t="shared" si="70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1"/>
        <v>313.14999999999998</v>
      </c>
      <c r="E93">
        <v>110.98</v>
      </c>
      <c r="F93">
        <f t="shared" si="62"/>
        <v>55.49</v>
      </c>
      <c r="G93" s="1">
        <v>1.7999999999999999E-2</v>
      </c>
      <c r="H93">
        <f t="shared" ref="H93:H125" si="73">1/D93</f>
        <v>3.1933578157432542E-3</v>
      </c>
      <c r="I93">
        <f t="shared" ref="I93:I125" si="74">LN(D93)</f>
        <v>5.7466823089714216</v>
      </c>
      <c r="K93">
        <f t="shared" si="63"/>
        <v>9</v>
      </c>
      <c r="L93" s="1">
        <f t="shared" si="64"/>
        <v>1.5</v>
      </c>
      <c r="M93" s="1">
        <f t="shared" ref="M93:M125" si="75">POWER(L93,0.5)</f>
        <v>1.2247448713915889</v>
      </c>
      <c r="N93" s="1">
        <v>0.2</v>
      </c>
      <c r="O93" s="1">
        <f t="shared" ref="O93:O125" si="76">1 + (N93*M93)</f>
        <v>1.2449489742783177</v>
      </c>
      <c r="P93" s="1">
        <f t="shared" ref="P93:P125" si="77">LN(O93)</f>
        <v>0.21909454456137531</v>
      </c>
      <c r="Q93" s="1">
        <f t="shared" ref="Q93:Q125" si="78">L93*P93</f>
        <v>0.32864181684206295</v>
      </c>
      <c r="R93" s="1">
        <f t="shared" si="65"/>
        <v>-27</v>
      </c>
      <c r="S93" s="1">
        <f t="shared" ref="S93:S125" si="79">Q93*R93</f>
        <v>-8.8733290547357004</v>
      </c>
      <c r="U93">
        <f t="shared" ref="U93:U125" si="80">POWER(L93, -0.5)</f>
        <v>0.81649658092772615</v>
      </c>
      <c r="V93">
        <f t="shared" ref="V93:V125" si="81">2*O93</f>
        <v>2.4898979485566355</v>
      </c>
      <c r="W93">
        <f t="shared" ref="W93:W125" si="82">(U93/V93)*(1+(2*K93))</f>
        <v>6.2305505519291478</v>
      </c>
      <c r="Y93">
        <f t="shared" ref="Y93:Y125" si="83">1-AC93</f>
        <v>0.94742726127201582</v>
      </c>
      <c r="Z93">
        <f t="shared" ref="Z93:Z125" si="84">LN(Y93)</f>
        <v>-5.4005114078506188E-2</v>
      </c>
      <c r="AB93">
        <f t="shared" si="68"/>
        <v>-3903.9491348985148</v>
      </c>
      <c r="AC93">
        <f t="shared" si="71"/>
        <v>5.257273872798416E-2</v>
      </c>
      <c r="AD93">
        <f t="shared" ref="AD93:AD125" si="85">AC93*AC93</f>
        <v>2.7638928573608854E-3</v>
      </c>
      <c r="AE93">
        <f t="shared" ref="AE93:AE125" si="86">AB93*AD93</f>
        <v>-10.790097129446213</v>
      </c>
      <c r="AJ93">
        <f t="shared" si="69"/>
        <v>7349.4779729096772</v>
      </c>
      <c r="AK93">
        <f t="shared" ref="AK93:AK125" si="87">AD93</f>
        <v>2.7638928573608854E-3</v>
      </c>
      <c r="AL93">
        <f t="shared" ref="AL93:AL125" si="88">1-AC93</f>
        <v>0.94742726127201582</v>
      </c>
      <c r="AM93">
        <f t="shared" ref="AM93:AM125" si="89">AJ93*AK93*AL93</f>
        <v>19.245250712613302</v>
      </c>
      <c r="AO93">
        <f t="shared" si="72"/>
        <v>-23.613038303910443</v>
      </c>
      <c r="AP93" s="1">
        <f t="shared" si="66"/>
        <v>-24.499799999999997</v>
      </c>
      <c r="AQ93" s="1">
        <f t="shared" si="59"/>
        <v>0.78634630565162233</v>
      </c>
      <c r="AS93">
        <f t="shared" si="67"/>
        <v>0.87455697421890533</v>
      </c>
      <c r="AT93" s="1">
        <f t="shared" si="70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1"/>
        <v>313.14999999999998</v>
      </c>
      <c r="E94">
        <v>110.98</v>
      </c>
      <c r="F94">
        <f t="shared" si="62"/>
        <v>66.587999999999994</v>
      </c>
      <c r="G94" s="1">
        <v>1.7999999999999999E-2</v>
      </c>
      <c r="H94">
        <f t="shared" si="73"/>
        <v>3.1933578157432542E-3</v>
      </c>
      <c r="I94">
        <f t="shared" si="74"/>
        <v>5.7466823089714216</v>
      </c>
      <c r="K94">
        <f t="shared" si="63"/>
        <v>10.799999999999999</v>
      </c>
      <c r="L94" s="1">
        <f t="shared" si="64"/>
        <v>1.7999999999999998</v>
      </c>
      <c r="M94" s="1">
        <f t="shared" si="75"/>
        <v>1.3416407864998738</v>
      </c>
      <c r="N94" s="1">
        <v>0.2</v>
      </c>
      <c r="O94" s="1">
        <f t="shared" si="76"/>
        <v>1.2683281572999747</v>
      </c>
      <c r="P94" s="1">
        <f t="shared" si="77"/>
        <v>0.23769962166478761</v>
      </c>
      <c r="Q94" s="1">
        <f t="shared" si="78"/>
        <v>0.42785931899661767</v>
      </c>
      <c r="R94" s="1">
        <f t="shared" si="65"/>
        <v>-32.4</v>
      </c>
      <c r="S94" s="1">
        <f t="shared" si="79"/>
        <v>-13.862641935490412</v>
      </c>
      <c r="U94">
        <f t="shared" si="80"/>
        <v>0.7453559924999299</v>
      </c>
      <c r="V94">
        <f t="shared" si="81"/>
        <v>2.5366563145999494</v>
      </c>
      <c r="W94">
        <f t="shared" si="82"/>
        <v>6.6406494776392329</v>
      </c>
      <c r="Y94">
        <f t="shared" si="83"/>
        <v>0.93756914572449723</v>
      </c>
      <c r="Z94">
        <f t="shared" si="84"/>
        <v>-6.4464768417906146E-2</v>
      </c>
      <c r="AB94">
        <f t="shared" si="68"/>
        <v>-3835.2227994277823</v>
      </c>
      <c r="AC94">
        <f t="shared" si="71"/>
        <v>6.2430854275502816E-2</v>
      </c>
      <c r="AD94">
        <f t="shared" si="85"/>
        <v>3.8976115655690682E-3</v>
      </c>
      <c r="AE94">
        <f t="shared" si="86"/>
        <v>-14.948208739583903</v>
      </c>
      <c r="AJ94">
        <f t="shared" si="69"/>
        <v>6600.6810956422132</v>
      </c>
      <c r="AK94">
        <f t="shared" si="87"/>
        <v>3.8976115655690682E-3</v>
      </c>
      <c r="AL94">
        <f t="shared" si="88"/>
        <v>0.93756914572449723</v>
      </c>
      <c r="AM94">
        <f t="shared" si="89"/>
        <v>24.120739197335993</v>
      </c>
      <c r="AO94">
        <f t="shared" si="72"/>
        <v>-29.74028663929964</v>
      </c>
      <c r="AP94" s="1">
        <f t="shared" si="66"/>
        <v>-30.125519999999995</v>
      </c>
      <c r="AQ94" s="1">
        <f t="shared" ref="AQ94:AQ125" si="90">(AP94-AO94)^2</f>
        <v>0.14840474219648936</v>
      </c>
      <c r="AS94">
        <f t="shared" si="67"/>
        <v>0.91791008145986552</v>
      </c>
      <c r="AT94" s="1">
        <f t="shared" si="70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1"/>
        <v>313.14999999999998</v>
      </c>
      <c r="E95">
        <v>110.98</v>
      </c>
      <c r="F95">
        <f t="shared" si="62"/>
        <v>77.685999999999993</v>
      </c>
      <c r="G95" s="1">
        <v>1.7999999999999999E-2</v>
      </c>
      <c r="H95">
        <f t="shared" si="73"/>
        <v>3.1933578157432542E-3</v>
      </c>
      <c r="I95">
        <f t="shared" si="74"/>
        <v>5.7466823089714216</v>
      </c>
      <c r="K95">
        <f t="shared" si="63"/>
        <v>12.6</v>
      </c>
      <c r="L95" s="1">
        <f t="shared" si="64"/>
        <v>2.0999999999999996</v>
      </c>
      <c r="M95" s="1">
        <f t="shared" si="75"/>
        <v>1.4491376746189437</v>
      </c>
      <c r="N95" s="1">
        <v>0.2</v>
      </c>
      <c r="O95" s="1">
        <f t="shared" si="76"/>
        <v>1.2898275349237887</v>
      </c>
      <c r="P95" s="1">
        <f t="shared" si="77"/>
        <v>0.25450851557823218</v>
      </c>
      <c r="Q95" s="1">
        <f t="shared" si="78"/>
        <v>0.53446788271428747</v>
      </c>
      <c r="R95" s="1">
        <f t="shared" si="65"/>
        <v>-37.799999999999997</v>
      </c>
      <c r="S95" s="1">
        <f t="shared" si="79"/>
        <v>-20.202885966600064</v>
      </c>
      <c r="U95">
        <f t="shared" si="80"/>
        <v>0.69006555934235425</v>
      </c>
      <c r="V95">
        <f t="shared" si="81"/>
        <v>2.5796550698475773</v>
      </c>
      <c r="W95">
        <f t="shared" si="82"/>
        <v>7.0085795058786466</v>
      </c>
      <c r="Y95">
        <f t="shared" si="83"/>
        <v>0.9279140677340153</v>
      </c>
      <c r="Z95">
        <f t="shared" si="84"/>
        <v>-7.4816149908080359E-2</v>
      </c>
      <c r="AB95">
        <f t="shared" si="68"/>
        <v>-3774.8732109902876</v>
      </c>
      <c r="AC95">
        <f t="shared" si="71"/>
        <v>7.2085932265984712E-2</v>
      </c>
      <c r="AD95">
        <f t="shared" si="85"/>
        <v>5.1963816306561357E-3</v>
      </c>
      <c r="AE95">
        <f t="shared" si="86"/>
        <v>-19.615681811645874</v>
      </c>
      <c r="AJ95">
        <f t="shared" si="69"/>
        <v>5906.6203988930674</v>
      </c>
      <c r="AK95">
        <f t="shared" si="87"/>
        <v>5.1963816306561357E-3</v>
      </c>
      <c r="AL95">
        <f t="shared" si="88"/>
        <v>0.9279140677340153</v>
      </c>
      <c r="AM95">
        <f t="shared" si="89"/>
        <v>28.480516347124073</v>
      </c>
      <c r="AO95">
        <f t="shared" si="72"/>
        <v>-36.15111615786499</v>
      </c>
      <c r="AP95" s="1">
        <f t="shared" si="66"/>
        <v>-36.049859999999995</v>
      </c>
      <c r="AQ95" s="1">
        <f t="shared" si="90"/>
        <v>1.0252809505580806E-2</v>
      </c>
      <c r="AS95">
        <f t="shared" si="67"/>
        <v>0.95637873433505272</v>
      </c>
      <c r="AT95" s="1">
        <f t="shared" si="70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1"/>
        <v>313.14999999999998</v>
      </c>
      <c r="E96">
        <v>110.98</v>
      </c>
      <c r="F96">
        <f t="shared" si="62"/>
        <v>88.784000000000006</v>
      </c>
      <c r="G96" s="1">
        <v>1.7999999999999999E-2</v>
      </c>
      <c r="H96">
        <f t="shared" si="73"/>
        <v>3.1933578157432542E-3</v>
      </c>
      <c r="I96">
        <f t="shared" si="74"/>
        <v>5.7466823089714216</v>
      </c>
      <c r="K96">
        <f t="shared" si="63"/>
        <v>14.4</v>
      </c>
      <c r="L96" s="1">
        <f t="shared" si="64"/>
        <v>2.4000000000000004</v>
      </c>
      <c r="M96" s="1">
        <f t="shared" si="75"/>
        <v>1.5491933384829668</v>
      </c>
      <c r="N96" s="1">
        <v>0.2</v>
      </c>
      <c r="O96" s="1">
        <f t="shared" si="76"/>
        <v>1.3098386676965934</v>
      </c>
      <c r="P96" s="1">
        <f t="shared" si="77"/>
        <v>0.26990397519884929</v>
      </c>
      <c r="Q96" s="1">
        <f t="shared" si="78"/>
        <v>0.64776954047723834</v>
      </c>
      <c r="R96" s="1">
        <f t="shared" si="65"/>
        <v>-43.2</v>
      </c>
      <c r="S96" s="1">
        <f t="shared" si="79"/>
        <v>-27.983644148616698</v>
      </c>
      <c r="U96">
        <f t="shared" si="80"/>
        <v>0.6454972243679028</v>
      </c>
      <c r="V96">
        <f t="shared" si="81"/>
        <v>2.6196773353931868</v>
      </c>
      <c r="W96">
        <f t="shared" si="82"/>
        <v>7.3428192954444151</v>
      </c>
      <c r="Y96">
        <f t="shared" si="83"/>
        <v>0.91845581860130199</v>
      </c>
      <c r="Z96">
        <f t="shared" si="84"/>
        <v>-8.5061477169996416E-2</v>
      </c>
      <c r="AB96">
        <f t="shared" si="68"/>
        <v>-3722.0852380190595</v>
      </c>
      <c r="AC96">
        <f t="shared" si="71"/>
        <v>8.1544181398697999E-2</v>
      </c>
      <c r="AD96">
        <f t="shared" si="85"/>
        <v>6.6494535199837649E-3</v>
      </c>
      <c r="AE96">
        <f t="shared" si="86"/>
        <v>-24.749832787625444</v>
      </c>
      <c r="AJ96">
        <f t="shared" si="69"/>
        <v>5261.0913106245698</v>
      </c>
      <c r="AK96">
        <f t="shared" si="87"/>
        <v>6.6494535199837649E-3</v>
      </c>
      <c r="AL96">
        <f t="shared" si="88"/>
        <v>0.91845581860130199</v>
      </c>
      <c r="AM96">
        <f t="shared" si="89"/>
        <v>32.130690875681992</v>
      </c>
      <c r="AO96">
        <f t="shared" si="72"/>
        <v>-42.792383009287654</v>
      </c>
      <c r="AP96" s="1">
        <f t="shared" si="66"/>
        <v>-42.288480000000007</v>
      </c>
      <c r="AQ96" s="1">
        <f t="shared" si="90"/>
        <v>0.25391824276914676</v>
      </c>
      <c r="AS96">
        <f t="shared" si="67"/>
        <v>0.99056442151128821</v>
      </c>
      <c r="AT96" s="1">
        <f t="shared" si="70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1"/>
        <v>313.14999999999998</v>
      </c>
      <c r="E97">
        <v>110.98</v>
      </c>
      <c r="F97">
        <f t="shared" si="62"/>
        <v>99.882000000000005</v>
      </c>
      <c r="G97" s="1">
        <v>1.7999999999999999E-2</v>
      </c>
      <c r="H97">
        <f t="shared" si="73"/>
        <v>3.1933578157432542E-3</v>
      </c>
      <c r="I97">
        <f t="shared" si="74"/>
        <v>5.7466823089714216</v>
      </c>
      <c r="K97">
        <f t="shared" si="63"/>
        <v>16.2</v>
      </c>
      <c r="L97" s="1">
        <f t="shared" si="64"/>
        <v>2.7</v>
      </c>
      <c r="M97" s="1">
        <f t="shared" si="75"/>
        <v>1.6431676725154984</v>
      </c>
      <c r="N97" s="1">
        <v>0.2</v>
      </c>
      <c r="O97" s="1">
        <f t="shared" si="76"/>
        <v>1.3286335345030997</v>
      </c>
      <c r="P97" s="1">
        <f t="shared" si="77"/>
        <v>0.2841509964115006</v>
      </c>
      <c r="Q97" s="1">
        <f t="shared" si="78"/>
        <v>0.76720769031105163</v>
      </c>
      <c r="R97" s="1">
        <f t="shared" si="65"/>
        <v>-48.599999999999994</v>
      </c>
      <c r="S97" s="1">
        <f t="shared" si="79"/>
        <v>-37.286293749117107</v>
      </c>
      <c r="U97">
        <f t="shared" si="80"/>
        <v>0.60858061945018449</v>
      </c>
      <c r="V97">
        <f t="shared" si="81"/>
        <v>2.6572670690061995</v>
      </c>
      <c r="W97">
        <f t="shared" si="82"/>
        <v>7.6494353641458313</v>
      </c>
      <c r="Y97">
        <f t="shared" si="83"/>
        <v>0.90918844021449574</v>
      </c>
      <c r="Z97">
        <f t="shared" si="84"/>
        <v>-9.5202901322921613E-2</v>
      </c>
      <c r="AB97">
        <f t="shared" si="68"/>
        <v>-3676.1427891257231</v>
      </c>
      <c r="AC97">
        <f t="shared" si="71"/>
        <v>9.0811559785504259E-2</v>
      </c>
      <c r="AD97">
        <f t="shared" si="85"/>
        <v>8.2467393906762148E-3</v>
      </c>
      <c r="AE97">
        <f t="shared" si="86"/>
        <v>-30.316191544833426</v>
      </c>
      <c r="AJ97">
        <f t="shared" si="69"/>
        <v>4658.4528323725017</v>
      </c>
      <c r="AK97">
        <f t="shared" si="87"/>
        <v>8.2467393906762148E-3</v>
      </c>
      <c r="AL97">
        <f t="shared" si="88"/>
        <v>0.90918844021449574</v>
      </c>
      <c r="AM97">
        <f t="shared" si="89"/>
        <v>34.928334559828677</v>
      </c>
      <c r="AO97">
        <f t="shared" si="72"/>
        <v>-49.643075029581112</v>
      </c>
      <c r="AP97" s="1">
        <f t="shared" si="66"/>
        <v>-48.842999999999996</v>
      </c>
      <c r="AQ97" s="1">
        <f t="shared" si="90"/>
        <v>0.64012005295922347</v>
      </c>
      <c r="AS97">
        <f t="shared" si="67"/>
        <v>1.0214624491683357</v>
      </c>
      <c r="AT97" s="1">
        <f t="shared" si="70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1"/>
        <v>313.14999999999998</v>
      </c>
      <c r="E98">
        <v>110.98</v>
      </c>
      <c r="F98">
        <f t="shared" si="62"/>
        <v>110.98</v>
      </c>
      <c r="G98" s="1">
        <v>1.7999999999999999E-2</v>
      </c>
      <c r="H98">
        <f t="shared" si="73"/>
        <v>3.1933578157432542E-3</v>
      </c>
      <c r="I98">
        <f t="shared" si="74"/>
        <v>5.7466823089714216</v>
      </c>
      <c r="K98">
        <f t="shared" si="63"/>
        <v>18</v>
      </c>
      <c r="L98" s="1">
        <f t="shared" si="64"/>
        <v>3</v>
      </c>
      <c r="M98" s="1">
        <f t="shared" si="75"/>
        <v>1.7320508075688772</v>
      </c>
      <c r="N98" s="1">
        <v>0.2</v>
      </c>
      <c r="O98" s="1">
        <f t="shared" si="76"/>
        <v>1.3464101615137753</v>
      </c>
      <c r="P98" s="1">
        <f t="shared" si="77"/>
        <v>0.29744191103901518</v>
      </c>
      <c r="Q98" s="1">
        <f t="shared" si="78"/>
        <v>0.89232573311704555</v>
      </c>
      <c r="R98" s="1">
        <f t="shared" si="65"/>
        <v>-54</v>
      </c>
      <c r="S98" s="1">
        <f t="shared" si="79"/>
        <v>-48.185589588320461</v>
      </c>
      <c r="U98">
        <f t="shared" si="80"/>
        <v>0.57735026918962584</v>
      </c>
      <c r="V98">
        <f t="shared" si="81"/>
        <v>2.6928203230275507</v>
      </c>
      <c r="W98">
        <f t="shared" si="82"/>
        <v>7.932931795463726</v>
      </c>
      <c r="Y98">
        <f t="shared" si="83"/>
        <v>0.90010621253307888</v>
      </c>
      <c r="Z98">
        <f t="shared" si="84"/>
        <v>-0.10524250869527861</v>
      </c>
      <c r="AB98">
        <f t="shared" si="68"/>
        <v>-3636.4169956923301</v>
      </c>
      <c r="AC98">
        <f t="shared" si="71"/>
        <v>9.9893787466921097E-2</v>
      </c>
      <c r="AD98">
        <f t="shared" si="85"/>
        <v>9.9787687744864028E-3</v>
      </c>
      <c r="AE98">
        <f t="shared" si="86"/>
        <v>-36.286964367626283</v>
      </c>
      <c r="AJ98">
        <f t="shared" si="69"/>
        <v>4093.5774373417107</v>
      </c>
      <c r="AK98">
        <f t="shared" si="87"/>
        <v>9.9787687744864028E-3</v>
      </c>
      <c r="AL98">
        <f t="shared" si="88"/>
        <v>0.90010621253307888</v>
      </c>
      <c r="AM98">
        <f t="shared" si="89"/>
        <v>36.768315098100352</v>
      </c>
      <c r="AO98">
        <f t="shared" si="72"/>
        <v>-56.705114622953531</v>
      </c>
      <c r="AP98" s="1">
        <f t="shared" si="66"/>
        <v>-55.781999999999996</v>
      </c>
      <c r="AQ98" s="1">
        <f t="shared" si="90"/>
        <v>0.85214060711064543</v>
      </c>
      <c r="AS98">
        <f t="shared" si="67"/>
        <v>1.0500947152398803</v>
      </c>
      <c r="AT98" s="1">
        <f t="shared" si="70"/>
        <v>1.0329999999999999</v>
      </c>
      <c r="AV98">
        <f t="shared" ref="AV98:AW125" si="91">AS98</f>
        <v>1.0500947152398803</v>
      </c>
      <c r="AW98">
        <f t="shared" si="91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1"/>
        <v>313.14999999999998</v>
      </c>
      <c r="E99">
        <v>110.98</v>
      </c>
      <c r="F99">
        <f t="shared" si="62"/>
        <v>133.17599999999999</v>
      </c>
      <c r="G99" s="1">
        <v>1.7999999999999999E-2</v>
      </c>
      <c r="H99">
        <f t="shared" si="73"/>
        <v>3.1933578157432542E-3</v>
      </c>
      <c r="I99">
        <f t="shared" si="74"/>
        <v>5.7466823089714216</v>
      </c>
      <c r="K99">
        <f t="shared" si="63"/>
        <v>21.599999999999998</v>
      </c>
      <c r="L99" s="1">
        <f t="shared" si="64"/>
        <v>3.5999999999999996</v>
      </c>
      <c r="M99" s="1">
        <f t="shared" si="75"/>
        <v>1.8973665961010275</v>
      </c>
      <c r="N99" s="1">
        <v>0.2</v>
      </c>
      <c r="O99" s="1">
        <f t="shared" si="76"/>
        <v>1.3794733192202056</v>
      </c>
      <c r="P99" s="1">
        <f t="shared" si="77"/>
        <v>0.3217017735821896</v>
      </c>
      <c r="Q99" s="1">
        <f t="shared" si="78"/>
        <v>1.1581263848958825</v>
      </c>
      <c r="R99" s="1">
        <f t="shared" si="65"/>
        <v>-64.8</v>
      </c>
      <c r="S99" s="1">
        <f t="shared" si="79"/>
        <v>-75.046589741253186</v>
      </c>
      <c r="U99">
        <f t="shared" si="80"/>
        <v>0.52704627669472992</v>
      </c>
      <c r="V99">
        <f t="shared" si="81"/>
        <v>2.7589466384404111</v>
      </c>
      <c r="W99">
        <f t="shared" si="82"/>
        <v>8.4436013025158054</v>
      </c>
      <c r="Y99">
        <f t="shared" si="83"/>
        <v>0.88247544953299395</v>
      </c>
      <c r="Z99">
        <f t="shared" si="84"/>
        <v>-0.12502430978771625</v>
      </c>
      <c r="AB99">
        <f t="shared" si="68"/>
        <v>-3573.47472949646</v>
      </c>
      <c r="AC99">
        <f t="shared" si="71"/>
        <v>0.11752455046700601</v>
      </c>
      <c r="AD99">
        <f t="shared" si="85"/>
        <v>1.3812019962471842E-2</v>
      </c>
      <c r="AE99">
        <f t="shared" si="86"/>
        <v>-49.356904299193772</v>
      </c>
      <c r="AJ99">
        <f t="shared" si="69"/>
        <v>3058.9045561112334</v>
      </c>
      <c r="AK99">
        <f t="shared" si="87"/>
        <v>1.3812019962471842E-2</v>
      </c>
      <c r="AL99">
        <f t="shared" si="88"/>
        <v>0.88247544953299395</v>
      </c>
      <c r="AM99">
        <f t="shared" si="89"/>
        <v>37.284279575550862</v>
      </c>
      <c r="AO99">
        <f t="shared" si="72"/>
        <v>-71.542590629913803</v>
      </c>
      <c r="AP99" s="1">
        <f t="shared" si="66"/>
        <v>-70.696799999999996</v>
      </c>
      <c r="AQ99" s="1">
        <f t="shared" si="90"/>
        <v>0.71536178964999508</v>
      </c>
      <c r="AS99">
        <f t="shared" si="67"/>
        <v>1.1040523245357068</v>
      </c>
      <c r="AT99" s="1">
        <f t="shared" si="70"/>
        <v>1.091</v>
      </c>
      <c r="AV99">
        <f t="shared" si="91"/>
        <v>1.1040523245357068</v>
      </c>
      <c r="AW99">
        <f t="shared" si="91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1"/>
        <v>313.14999999999998</v>
      </c>
      <c r="E100">
        <v>110.98</v>
      </c>
      <c r="F100">
        <f t="shared" si="62"/>
        <v>155.37199999999999</v>
      </c>
      <c r="G100" s="1">
        <v>1.7999999999999999E-2</v>
      </c>
      <c r="H100">
        <f t="shared" si="73"/>
        <v>3.1933578157432542E-3</v>
      </c>
      <c r="I100">
        <f t="shared" si="74"/>
        <v>5.7466823089714216</v>
      </c>
      <c r="K100">
        <f t="shared" si="63"/>
        <v>25.2</v>
      </c>
      <c r="L100" s="1">
        <f t="shared" si="64"/>
        <v>4.1999999999999993</v>
      </c>
      <c r="M100" s="1">
        <f t="shared" si="75"/>
        <v>2.0493901531919194</v>
      </c>
      <c r="N100" s="1">
        <v>0.2</v>
      </c>
      <c r="O100" s="1">
        <f t="shared" si="76"/>
        <v>1.4098780306383838</v>
      </c>
      <c r="P100" s="1">
        <f t="shared" si="77"/>
        <v>0.34350319755512371</v>
      </c>
      <c r="Q100" s="1">
        <f t="shared" si="78"/>
        <v>1.4427134297315194</v>
      </c>
      <c r="R100" s="1">
        <f t="shared" si="65"/>
        <v>-75.599999999999994</v>
      </c>
      <c r="S100" s="1">
        <f t="shared" si="79"/>
        <v>-109.06913528770286</v>
      </c>
      <c r="U100">
        <f t="shared" si="80"/>
        <v>0.48795003647426666</v>
      </c>
      <c r="V100">
        <f t="shared" si="81"/>
        <v>2.8197560612767676</v>
      </c>
      <c r="W100">
        <f t="shared" si="82"/>
        <v>8.8946105016690531</v>
      </c>
      <c r="Y100">
        <f t="shared" si="83"/>
        <v>0.8655221002413076</v>
      </c>
      <c r="Z100">
        <f t="shared" si="84"/>
        <v>-0.14442237003987493</v>
      </c>
      <c r="AB100">
        <f t="shared" si="68"/>
        <v>-3529.6056016325242</v>
      </c>
      <c r="AC100">
        <f t="shared" si="71"/>
        <v>0.13447789975869243</v>
      </c>
      <c r="AD100">
        <f t="shared" si="85"/>
        <v>1.8084305523508929E-2</v>
      </c>
      <c r="AE100">
        <f t="shared" si="86"/>
        <v>-63.830466077411117</v>
      </c>
      <c r="AJ100">
        <f t="shared" si="69"/>
        <v>2124.6956597297522</v>
      </c>
      <c r="AK100">
        <f t="shared" si="87"/>
        <v>1.8084305523508929E-2</v>
      </c>
      <c r="AL100">
        <f t="shared" si="88"/>
        <v>0.8655221002413076</v>
      </c>
      <c r="AM100">
        <f t="shared" si="89"/>
        <v>33.256514313161652</v>
      </c>
      <c r="AO100">
        <f t="shared" si="72"/>
        <v>-87.534216395162332</v>
      </c>
      <c r="AP100" s="1">
        <f t="shared" si="66"/>
        <v>-87.091199999999986</v>
      </c>
      <c r="AQ100" s="1">
        <f t="shared" si="90"/>
        <v>0.19626352638263955</v>
      </c>
      <c r="AS100">
        <f t="shared" si="67"/>
        <v>1.1578600052270152</v>
      </c>
      <c r="AT100" s="1">
        <f t="shared" si="70"/>
        <v>1.1519999999999999</v>
      </c>
      <c r="AV100">
        <f t="shared" si="91"/>
        <v>1.1578600052270152</v>
      </c>
      <c r="AW100">
        <f t="shared" si="91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1"/>
        <v>313.14999999999998</v>
      </c>
      <c r="E101">
        <v>110.98</v>
      </c>
      <c r="F101">
        <f t="shared" si="62"/>
        <v>177.56800000000001</v>
      </c>
      <c r="G101" s="1">
        <v>1.7999999999999999E-2</v>
      </c>
      <c r="H101">
        <f t="shared" si="73"/>
        <v>3.1933578157432542E-3</v>
      </c>
      <c r="I101">
        <f t="shared" si="74"/>
        <v>5.7466823089714216</v>
      </c>
      <c r="K101">
        <f t="shared" si="63"/>
        <v>28.8</v>
      </c>
      <c r="L101" s="1">
        <f t="shared" si="64"/>
        <v>4.8000000000000007</v>
      </c>
      <c r="M101" s="1">
        <f t="shared" si="75"/>
        <v>2.1908902300206647</v>
      </c>
      <c r="N101" s="1">
        <v>0.2</v>
      </c>
      <c r="O101" s="1">
        <f t="shared" si="76"/>
        <v>1.4381780460041329</v>
      </c>
      <c r="P101" s="1">
        <f t="shared" si="77"/>
        <v>0.3633770666581439</v>
      </c>
      <c r="Q101" s="1">
        <f t="shared" si="78"/>
        <v>1.744209919959091</v>
      </c>
      <c r="R101" s="1">
        <f t="shared" si="65"/>
        <v>-86.4</v>
      </c>
      <c r="S101" s="1">
        <f t="shared" si="79"/>
        <v>-150.69973708446548</v>
      </c>
      <c r="U101">
        <f t="shared" si="80"/>
        <v>0.4564354645876384</v>
      </c>
      <c r="V101">
        <f t="shared" si="81"/>
        <v>2.8763560920082658</v>
      </c>
      <c r="W101">
        <f t="shared" si="82"/>
        <v>9.298959297546789</v>
      </c>
      <c r="Y101">
        <f t="shared" si="83"/>
        <v>0.84920785890920947</v>
      </c>
      <c r="Z101">
        <f t="shared" si="84"/>
        <v>-0.16345129471021383</v>
      </c>
      <c r="AB101">
        <f t="shared" si="68"/>
        <v>-3502.0011599182212</v>
      </c>
      <c r="AC101">
        <f t="shared" si="71"/>
        <v>0.15079214109079053</v>
      </c>
      <c r="AD101">
        <f t="shared" si="85"/>
        <v>2.2738269814744878E-2</v>
      </c>
      <c r="AE101">
        <f t="shared" si="86"/>
        <v>-79.62944726577004</v>
      </c>
      <c r="AJ101">
        <f t="shared" si="69"/>
        <v>1264.2804675421812</v>
      </c>
      <c r="AK101">
        <f t="shared" si="87"/>
        <v>2.2738269814744878E-2</v>
      </c>
      <c r="AL101">
        <f t="shared" si="88"/>
        <v>0.84920785890920947</v>
      </c>
      <c r="AM101">
        <f t="shared" si="89"/>
        <v>24.412645717687571</v>
      </c>
      <c r="AO101">
        <f t="shared" si="72"/>
        <v>-104.94534612864003</v>
      </c>
      <c r="AP101" s="1">
        <f t="shared" si="66"/>
        <v>-105.0624</v>
      </c>
      <c r="AQ101" s="1">
        <f t="shared" si="90"/>
        <v>1.3701608800356672E-2</v>
      </c>
      <c r="AS101">
        <f t="shared" si="67"/>
        <v>1.2146452098222225</v>
      </c>
      <c r="AT101" s="1">
        <f t="shared" si="70"/>
        <v>1.216</v>
      </c>
      <c r="AV101">
        <f t="shared" si="91"/>
        <v>1.2146452098222225</v>
      </c>
      <c r="AW101">
        <f t="shared" si="91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1"/>
        <v>313.14999999999998</v>
      </c>
      <c r="E102">
        <v>110.98</v>
      </c>
      <c r="F102">
        <f t="shared" si="62"/>
        <v>199.76400000000001</v>
      </c>
      <c r="G102" s="1">
        <v>1.7999999999999999E-2</v>
      </c>
      <c r="H102">
        <f t="shared" si="73"/>
        <v>3.1933578157432542E-3</v>
      </c>
      <c r="I102">
        <f t="shared" si="74"/>
        <v>5.7466823089714216</v>
      </c>
      <c r="K102">
        <f t="shared" si="63"/>
        <v>32.4</v>
      </c>
      <c r="L102" s="1">
        <f t="shared" si="64"/>
        <v>5.4</v>
      </c>
      <c r="M102" s="1">
        <f t="shared" si="75"/>
        <v>2.3237900077244502</v>
      </c>
      <c r="N102" s="1">
        <v>0.2</v>
      </c>
      <c r="O102" s="1">
        <f t="shared" si="76"/>
        <v>1.46475800154489</v>
      </c>
      <c r="P102" s="1">
        <f t="shared" si="77"/>
        <v>0.38169004216543373</v>
      </c>
      <c r="Q102" s="1">
        <f t="shared" si="78"/>
        <v>2.0611262276933422</v>
      </c>
      <c r="R102" s="1">
        <f t="shared" si="65"/>
        <v>-97.199999999999989</v>
      </c>
      <c r="S102" s="1">
        <f t="shared" si="79"/>
        <v>-200.34146933179284</v>
      </c>
      <c r="U102">
        <f t="shared" si="80"/>
        <v>0.43033148291193518</v>
      </c>
      <c r="V102">
        <f t="shared" si="81"/>
        <v>2.92951600308978</v>
      </c>
      <c r="W102">
        <f t="shared" si="82"/>
        <v>9.6656961579115652</v>
      </c>
      <c r="Y102">
        <f t="shared" si="83"/>
        <v>0.83349725446004386</v>
      </c>
      <c r="Z102">
        <f t="shared" si="84"/>
        <v>-0.18212487078586309</v>
      </c>
      <c r="AB102">
        <f t="shared" si="68"/>
        <v>-3488.5056361098864</v>
      </c>
      <c r="AC102">
        <f t="shared" si="71"/>
        <v>0.16650274553995617</v>
      </c>
      <c r="AD102">
        <f t="shared" si="85"/>
        <v>2.7723164272343396E-2</v>
      </c>
      <c r="AE102">
        <f t="shared" si="86"/>
        <v>-96.712414814870172</v>
      </c>
      <c r="AJ102">
        <f t="shared" si="69"/>
        <v>455.74301467158557</v>
      </c>
      <c r="AK102">
        <f t="shared" si="87"/>
        <v>2.7723164272343396E-2</v>
      </c>
      <c r="AL102">
        <f t="shared" si="88"/>
        <v>0.83349725446004386</v>
      </c>
      <c r="AM102">
        <f t="shared" si="89"/>
        <v>10.530936468933369</v>
      </c>
      <c r="AO102">
        <f t="shared" si="72"/>
        <v>-124.00781201455345</v>
      </c>
      <c r="AP102" s="1">
        <f t="shared" si="66"/>
        <v>-124.61040000000003</v>
      </c>
      <c r="AQ102" s="1">
        <f t="shared" si="90"/>
        <v>0.36311228020456249</v>
      </c>
      <c r="AS102">
        <f t="shared" si="67"/>
        <v>1.2758005351291508</v>
      </c>
      <c r="AT102" s="1">
        <f t="shared" si="70"/>
        <v>1.282</v>
      </c>
      <c r="AV102">
        <f t="shared" si="91"/>
        <v>1.2758005351291508</v>
      </c>
      <c r="AW102">
        <f t="shared" si="91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2">273.15+B103</f>
        <v>313.14999999999998</v>
      </c>
      <c r="E103">
        <v>110.98</v>
      </c>
      <c r="F103">
        <f t="shared" ref="F103:F134" si="93">E103*A103</f>
        <v>221.96</v>
      </c>
      <c r="G103" s="1">
        <v>1.7999999999999999E-2</v>
      </c>
      <c r="H103">
        <f t="shared" si="73"/>
        <v>3.1933578157432542E-3</v>
      </c>
      <c r="I103">
        <f t="shared" si="74"/>
        <v>5.7466823089714216</v>
      </c>
      <c r="K103">
        <f t="shared" ref="K103:K134" si="94">18*A103</f>
        <v>36</v>
      </c>
      <c r="L103" s="1">
        <f t="shared" ref="L103:L134" si="95">A103*3</f>
        <v>6</v>
      </c>
      <c r="M103" s="1">
        <f t="shared" si="75"/>
        <v>2.4494897427831779</v>
      </c>
      <c r="N103" s="1">
        <v>0.2</v>
      </c>
      <c r="O103" s="1">
        <f t="shared" si="76"/>
        <v>1.4898979485566355</v>
      </c>
      <c r="P103" s="1">
        <f t="shared" si="77"/>
        <v>0.39870762671017196</v>
      </c>
      <c r="Q103" s="1">
        <f t="shared" si="78"/>
        <v>2.3922457602610319</v>
      </c>
      <c r="R103" s="1">
        <f t="shared" ref="R103:R134" si="96" xml:space="preserve"> -$N$2 * K103</f>
        <v>-108</v>
      </c>
      <c r="S103" s="1">
        <f t="shared" si="79"/>
        <v>-258.36254210819146</v>
      </c>
      <c r="U103">
        <f t="shared" si="80"/>
        <v>0.40824829046386307</v>
      </c>
      <c r="V103">
        <f t="shared" si="81"/>
        <v>2.979795897113271</v>
      </c>
      <c r="W103">
        <f t="shared" si="82"/>
        <v>10.001398160435528</v>
      </c>
      <c r="Y103">
        <f t="shared" si="83"/>
        <v>0.81835739304068866</v>
      </c>
      <c r="Z103">
        <f t="shared" si="84"/>
        <v>-0.20045612698943741</v>
      </c>
      <c r="AB103">
        <f t="shared" si="68"/>
        <v>-3487.4665517468757</v>
      </c>
      <c r="AC103">
        <f t="shared" si="71"/>
        <v>0.18164260695931128</v>
      </c>
      <c r="AD103">
        <f t="shared" si="85"/>
        <v>3.2994036662974839E-2</v>
      </c>
      <c r="AE103">
        <f t="shared" si="86"/>
        <v>-115.06559926923485</v>
      </c>
      <c r="AJ103">
        <f t="shared" si="69"/>
        <v>-318.86808005037392</v>
      </c>
      <c r="AK103">
        <f t="shared" si="87"/>
        <v>3.2994036662974839E-2</v>
      </c>
      <c r="AL103">
        <f t="shared" si="88"/>
        <v>0.81835739304068866</v>
      </c>
      <c r="AM103">
        <f t="shared" si="89"/>
        <v>-8.6097295523866837</v>
      </c>
      <c r="AO103">
        <f t="shared" si="72"/>
        <v>-144.88906757399491</v>
      </c>
      <c r="AP103" s="1">
        <f t="shared" ref="AP103:AP134" si="97">-AT103*A103*18*$N$2</f>
        <v>-145.90799999999999</v>
      </c>
      <c r="AQ103" s="1">
        <f t="shared" si="90"/>
        <v>1.038223288764597</v>
      </c>
      <c r="AS103">
        <f t="shared" ref="AS103:AS134" si="98">-AO103/(A103*18*$N$2)</f>
        <v>1.3415654404999529</v>
      </c>
      <c r="AT103" s="1">
        <f t="shared" si="70"/>
        <v>1.351</v>
      </c>
      <c r="AV103">
        <f t="shared" si="91"/>
        <v>1.3415654404999529</v>
      </c>
      <c r="AW103">
        <f t="shared" si="91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2"/>
        <v>313.14999999999998</v>
      </c>
      <c r="E104">
        <v>110.98</v>
      </c>
      <c r="F104">
        <f t="shared" si="93"/>
        <v>249.70500000000001</v>
      </c>
      <c r="G104" s="1">
        <v>1.7999999999999999E-2</v>
      </c>
      <c r="H104">
        <f t="shared" si="73"/>
        <v>3.1933578157432542E-3</v>
      </c>
      <c r="I104">
        <f t="shared" si="74"/>
        <v>5.7466823089714216</v>
      </c>
      <c r="K104">
        <f t="shared" si="94"/>
        <v>40.5</v>
      </c>
      <c r="L104" s="1">
        <f t="shared" si="95"/>
        <v>6.75</v>
      </c>
      <c r="M104" s="1">
        <f t="shared" si="75"/>
        <v>2.598076211353316</v>
      </c>
      <c r="N104" s="1">
        <v>0.2</v>
      </c>
      <c r="O104" s="1">
        <f t="shared" si="76"/>
        <v>1.5196152422706632</v>
      </c>
      <c r="P104" s="1">
        <f t="shared" si="77"/>
        <v>0.41845717273026761</v>
      </c>
      <c r="Q104" s="1">
        <f t="shared" si="78"/>
        <v>2.8245859159293065</v>
      </c>
      <c r="R104" s="1">
        <f t="shared" si="96"/>
        <v>-121.5</v>
      </c>
      <c r="S104" s="1">
        <f t="shared" si="79"/>
        <v>-343.18718878541074</v>
      </c>
      <c r="U104">
        <f t="shared" si="80"/>
        <v>0.38490017945975052</v>
      </c>
      <c r="V104">
        <f t="shared" si="81"/>
        <v>3.0392304845413265</v>
      </c>
      <c r="W104">
        <f t="shared" si="82"/>
        <v>10.384804599794208</v>
      </c>
      <c r="Y104">
        <f t="shared" si="83"/>
        <v>0.80018884456731787</v>
      </c>
      <c r="Z104">
        <f t="shared" si="84"/>
        <v>-0.22290752346182757</v>
      </c>
      <c r="AB104">
        <f t="shared" si="68"/>
        <v>-3501.7857378953663</v>
      </c>
      <c r="AC104">
        <f t="shared" si="71"/>
        <v>0.19981115543268213</v>
      </c>
      <c r="AD104">
        <f t="shared" si="85"/>
        <v>3.9924497835343457E-2</v>
      </c>
      <c r="AE104">
        <f t="shared" si="86"/>
        <v>-139.80703711244016</v>
      </c>
      <c r="AJ104">
        <f t="shared" si="69"/>
        <v>-1261.4608847134914</v>
      </c>
      <c r="AK104">
        <f t="shared" si="87"/>
        <v>3.9924497835343457E-2</v>
      </c>
      <c r="AL104">
        <f t="shared" si="88"/>
        <v>0.80018884456731787</v>
      </c>
      <c r="AM104">
        <f t="shared" si="89"/>
        <v>-40.300064704161564</v>
      </c>
      <c r="AO104">
        <f t="shared" si="72"/>
        <v>-173.68779909206503</v>
      </c>
      <c r="AP104" s="1">
        <f t="shared" si="97"/>
        <v>-175.08150000000001</v>
      </c>
      <c r="AQ104" s="1">
        <f t="shared" si="90"/>
        <v>1.9424022207787617</v>
      </c>
      <c r="AS104">
        <f t="shared" si="98"/>
        <v>1.4295292106342801</v>
      </c>
      <c r="AT104" s="1">
        <f t="shared" si="70"/>
        <v>1.4410000000000001</v>
      </c>
      <c r="AV104">
        <f t="shared" si="91"/>
        <v>1.4295292106342801</v>
      </c>
      <c r="AW104">
        <f t="shared" si="91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2"/>
        <v>313.14999999999998</v>
      </c>
      <c r="E105">
        <v>110.98</v>
      </c>
      <c r="F105">
        <f t="shared" si="93"/>
        <v>277.45</v>
      </c>
      <c r="G105" s="1">
        <v>1.7999999999999999E-2</v>
      </c>
      <c r="H105">
        <f t="shared" si="73"/>
        <v>3.1933578157432542E-3</v>
      </c>
      <c r="I105">
        <f t="shared" si="74"/>
        <v>5.7466823089714216</v>
      </c>
      <c r="K105">
        <f t="shared" si="94"/>
        <v>45</v>
      </c>
      <c r="L105" s="1">
        <f t="shared" si="95"/>
        <v>7.5</v>
      </c>
      <c r="M105" s="1">
        <f t="shared" si="75"/>
        <v>2.7386127875258306</v>
      </c>
      <c r="N105" s="1">
        <v>0.2</v>
      </c>
      <c r="O105" s="1">
        <f t="shared" si="76"/>
        <v>1.5477225575051663</v>
      </c>
      <c r="P105" s="1">
        <f t="shared" si="77"/>
        <v>0.43678453268671041</v>
      </c>
      <c r="Q105" s="1">
        <f t="shared" si="78"/>
        <v>3.2758839951503282</v>
      </c>
      <c r="R105" s="1">
        <f t="shared" si="96"/>
        <v>-135</v>
      </c>
      <c r="S105" s="1">
        <f t="shared" si="79"/>
        <v>-442.24433934529429</v>
      </c>
      <c r="U105">
        <f t="shared" si="80"/>
        <v>0.36514837167011072</v>
      </c>
      <c r="V105">
        <f t="shared" si="81"/>
        <v>3.0954451150103326</v>
      </c>
      <c r="W105">
        <f t="shared" si="82"/>
        <v>10.734644158557197</v>
      </c>
      <c r="Y105">
        <f t="shared" si="83"/>
        <v>0.7828095033073702</v>
      </c>
      <c r="Z105">
        <f t="shared" si="84"/>
        <v>-0.24486590338652542</v>
      </c>
      <c r="AB105">
        <f t="shared" si="68"/>
        <v>-3531.7711264218406</v>
      </c>
      <c r="AC105">
        <f t="shared" si="71"/>
        <v>0.21719049669262983</v>
      </c>
      <c r="AD105">
        <f t="shared" si="85"/>
        <v>4.7171711853591244E-2</v>
      </c>
      <c r="AE105">
        <f t="shared" si="86"/>
        <v>-166.59968990840443</v>
      </c>
      <c r="AJ105">
        <f t="shared" si="69"/>
        <v>-2196.3792422775687</v>
      </c>
      <c r="AK105">
        <f t="shared" si="87"/>
        <v>4.7171711853591244E-2</v>
      </c>
      <c r="AL105">
        <f t="shared" si="88"/>
        <v>0.7828095033073702</v>
      </c>
      <c r="AM105">
        <f t="shared" si="89"/>
        <v>-81.104519736918505</v>
      </c>
      <c r="AO105">
        <f t="shared" si="72"/>
        <v>-205.51963976191507</v>
      </c>
      <c r="AP105" s="1">
        <f t="shared" si="97"/>
        <v>-206.82</v>
      </c>
      <c r="AQ105" s="1">
        <f t="shared" si="90"/>
        <v>1.6909367487922704</v>
      </c>
      <c r="AS105">
        <f t="shared" si="98"/>
        <v>1.5223677019401116</v>
      </c>
      <c r="AT105" s="1">
        <f t="shared" si="70"/>
        <v>1.532</v>
      </c>
      <c r="AV105">
        <f t="shared" si="91"/>
        <v>1.5223677019401116</v>
      </c>
      <c r="AW105">
        <f t="shared" si="91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2"/>
        <v>313.14999999999998</v>
      </c>
      <c r="E106">
        <v>110.98</v>
      </c>
      <c r="F106">
        <f t="shared" si="93"/>
        <v>305.19499999999999</v>
      </c>
      <c r="G106" s="1">
        <v>1.7999999999999999E-2</v>
      </c>
      <c r="H106">
        <f t="shared" si="73"/>
        <v>3.1933578157432542E-3</v>
      </c>
      <c r="I106">
        <f t="shared" si="74"/>
        <v>5.7466823089714216</v>
      </c>
      <c r="K106">
        <f t="shared" si="94"/>
        <v>49.5</v>
      </c>
      <c r="L106" s="1">
        <f t="shared" si="95"/>
        <v>8.25</v>
      </c>
      <c r="M106" s="1">
        <f t="shared" si="75"/>
        <v>2.8722813232690143</v>
      </c>
      <c r="N106" s="1">
        <v>0.2</v>
      </c>
      <c r="O106" s="1">
        <f t="shared" si="76"/>
        <v>1.574456264653803</v>
      </c>
      <c r="P106" s="1">
        <f t="shared" si="77"/>
        <v>0.45390998388118231</v>
      </c>
      <c r="Q106" s="1">
        <f t="shared" si="78"/>
        <v>3.744757367019754</v>
      </c>
      <c r="R106" s="1">
        <f t="shared" si="96"/>
        <v>-148.5</v>
      </c>
      <c r="S106" s="1">
        <f t="shared" si="79"/>
        <v>-556.09646900243342</v>
      </c>
      <c r="U106">
        <f t="shared" si="80"/>
        <v>0.3481553119113957</v>
      </c>
      <c r="V106">
        <f t="shared" si="81"/>
        <v>3.1489125293076059</v>
      </c>
      <c r="W106">
        <f t="shared" si="82"/>
        <v>11.056366560551917</v>
      </c>
      <c r="Y106">
        <f t="shared" si="83"/>
        <v>0.76616903987526763</v>
      </c>
      <c r="Z106">
        <f t="shared" si="84"/>
        <v>-0.26635245489916687</v>
      </c>
      <c r="AB106">
        <f t="shared" si="68"/>
        <v>-3576.0988612729643</v>
      </c>
      <c r="AC106">
        <f t="shared" si="71"/>
        <v>0.23383096012473231</v>
      </c>
      <c r="AD106">
        <f t="shared" si="85"/>
        <v>5.4676917912854152E-2</v>
      </c>
      <c r="AE106">
        <f t="shared" si="86"/>
        <v>-195.53006388607307</v>
      </c>
      <c r="AJ106">
        <f t="shared" si="69"/>
        <v>-3140.8816578130718</v>
      </c>
      <c r="AK106">
        <f t="shared" si="87"/>
        <v>5.4676917912854152E-2</v>
      </c>
      <c r="AL106">
        <f t="shared" si="88"/>
        <v>0.76616903987526763</v>
      </c>
      <c r="AM106">
        <f t="shared" si="89"/>
        <v>-131.57706593898578</v>
      </c>
      <c r="AO106">
        <f t="shared" si="72"/>
        <v>-240.31205819282573</v>
      </c>
      <c r="AP106" s="1">
        <f t="shared" si="97"/>
        <v>-241.60949999999997</v>
      </c>
      <c r="AQ106" s="1">
        <f t="shared" si="90"/>
        <v>1.6833552430035519</v>
      </c>
      <c r="AS106">
        <f t="shared" si="98"/>
        <v>1.6182630181335067</v>
      </c>
      <c r="AT106" s="1">
        <f t="shared" si="70"/>
        <v>1.627</v>
      </c>
      <c r="AV106">
        <f t="shared" si="91"/>
        <v>1.6182630181335067</v>
      </c>
      <c r="AW106">
        <f t="shared" si="91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2"/>
        <v>313.14999999999998</v>
      </c>
      <c r="E107">
        <v>110.98</v>
      </c>
      <c r="F107">
        <f t="shared" si="93"/>
        <v>332.94</v>
      </c>
      <c r="G107" s="1">
        <v>1.7999999999999999E-2</v>
      </c>
      <c r="H107">
        <f t="shared" si="73"/>
        <v>3.1933578157432542E-3</v>
      </c>
      <c r="I107">
        <f t="shared" si="74"/>
        <v>5.7466823089714216</v>
      </c>
      <c r="K107">
        <f t="shared" si="94"/>
        <v>54</v>
      </c>
      <c r="L107" s="1">
        <f t="shared" si="95"/>
        <v>9</v>
      </c>
      <c r="M107" s="1">
        <f t="shared" si="75"/>
        <v>3</v>
      </c>
      <c r="N107" s="1">
        <v>0.2</v>
      </c>
      <c r="O107" s="1">
        <f t="shared" si="76"/>
        <v>1.6</v>
      </c>
      <c r="P107" s="1">
        <f t="shared" si="77"/>
        <v>0.47000362924573563</v>
      </c>
      <c r="Q107" s="1">
        <f t="shared" si="78"/>
        <v>4.2300326632116203</v>
      </c>
      <c r="R107" s="1">
        <f t="shared" si="96"/>
        <v>-162</v>
      </c>
      <c r="S107" s="1">
        <f t="shared" si="79"/>
        <v>-685.26529144028245</v>
      </c>
      <c r="U107">
        <f t="shared" si="80"/>
        <v>0.33333333333333331</v>
      </c>
      <c r="V107">
        <f t="shared" si="81"/>
        <v>3.2</v>
      </c>
      <c r="W107">
        <f t="shared" si="82"/>
        <v>11.354166666666666</v>
      </c>
      <c r="Y107">
        <f t="shared" si="83"/>
        <v>0.75022131528800995</v>
      </c>
      <c r="Z107">
        <f t="shared" si="84"/>
        <v>-0.2873870289307216</v>
      </c>
      <c r="AB107">
        <f t="shared" si="68"/>
        <v>-3633.8087242498705</v>
      </c>
      <c r="AC107">
        <f t="shared" si="71"/>
        <v>0.24977868471199002</v>
      </c>
      <c r="AD107">
        <f t="shared" si="85"/>
        <v>6.2389391336451716E-2</v>
      </c>
      <c r="AE107">
        <f t="shared" si="86"/>
        <v>-226.71111453903754</v>
      </c>
      <c r="AJ107">
        <f t="shared" si="69"/>
        <v>-4107.9181325985082</v>
      </c>
      <c r="AK107">
        <f t="shared" si="87"/>
        <v>6.2389391336451716E-2</v>
      </c>
      <c r="AL107">
        <f t="shared" si="88"/>
        <v>0.75022131528800995</v>
      </c>
      <c r="AM107">
        <f t="shared" si="89"/>
        <v>-192.27460497306276</v>
      </c>
      <c r="AO107">
        <f t="shared" si="72"/>
        <v>-277.92112562377952</v>
      </c>
      <c r="AP107" s="1">
        <f t="shared" si="97"/>
        <v>-278.964</v>
      </c>
      <c r="AQ107" s="1">
        <f t="shared" si="90"/>
        <v>1.0875869645772589</v>
      </c>
      <c r="AS107">
        <f t="shared" si="98"/>
        <v>1.7155625038504909</v>
      </c>
      <c r="AT107" s="1">
        <f t="shared" si="70"/>
        <v>1.722</v>
      </c>
      <c r="AV107">
        <f t="shared" si="91"/>
        <v>1.7155625038504909</v>
      </c>
      <c r="AW107">
        <f t="shared" si="91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2"/>
        <v>313.14999999999998</v>
      </c>
      <c r="E108">
        <v>110.98</v>
      </c>
      <c r="F108">
        <f t="shared" si="93"/>
        <v>360.685</v>
      </c>
      <c r="G108" s="1">
        <v>1.7999999999999999E-2</v>
      </c>
      <c r="H108">
        <f t="shared" si="73"/>
        <v>3.1933578157432542E-3</v>
      </c>
      <c r="I108">
        <f t="shared" si="74"/>
        <v>5.7466823089714216</v>
      </c>
      <c r="K108">
        <f t="shared" si="94"/>
        <v>58.5</v>
      </c>
      <c r="L108" s="1">
        <f t="shared" si="95"/>
        <v>9.75</v>
      </c>
      <c r="M108" s="1">
        <f t="shared" si="75"/>
        <v>3.1224989991991992</v>
      </c>
      <c r="N108" s="1">
        <v>0.2</v>
      </c>
      <c r="O108" s="1">
        <f t="shared" si="76"/>
        <v>1.6244997998398398</v>
      </c>
      <c r="P108" s="1">
        <f t="shared" si="77"/>
        <v>0.48519995291361534</v>
      </c>
      <c r="Q108" s="1">
        <f t="shared" si="78"/>
        <v>4.7306995409077492</v>
      </c>
      <c r="R108" s="1">
        <f t="shared" si="96"/>
        <v>-175.5</v>
      </c>
      <c r="S108" s="1">
        <f t="shared" si="79"/>
        <v>-830.23776942930999</v>
      </c>
      <c r="U108">
        <f t="shared" si="80"/>
        <v>0.32025630761017426</v>
      </c>
      <c r="V108">
        <f t="shared" si="81"/>
        <v>3.2489995996796797</v>
      </c>
      <c r="W108">
        <f t="shared" si="82"/>
        <v>11.631347785246362</v>
      </c>
      <c r="Y108">
        <f t="shared" si="83"/>
        <v>0.7349239537438863</v>
      </c>
      <c r="Z108">
        <f t="shared" si="84"/>
        <v>-0.3079882494161319</v>
      </c>
      <c r="AB108">
        <f t="shared" si="68"/>
        <v>-3704.1925058756865</v>
      </c>
      <c r="AC108">
        <f t="shared" si="71"/>
        <v>0.26507604625611364</v>
      </c>
      <c r="AD108">
        <f t="shared" si="85"/>
        <v>7.0265310298773295E-2</v>
      </c>
      <c r="AE108">
        <f t="shared" si="86"/>
        <v>-260.27623583174574</v>
      </c>
      <c r="AJ108">
        <f t="shared" si="69"/>
        <v>-5107.0034097466814</v>
      </c>
      <c r="AK108">
        <f t="shared" si="87"/>
        <v>7.0265310298773295E-2</v>
      </c>
      <c r="AL108">
        <f t="shared" si="88"/>
        <v>0.7349239537438863</v>
      </c>
      <c r="AM108">
        <f t="shared" si="89"/>
        <v>-263.72391794040783</v>
      </c>
      <c r="AO108">
        <f t="shared" si="72"/>
        <v>-318.17695169181883</v>
      </c>
      <c r="AP108" s="1">
        <f t="shared" si="97"/>
        <v>-319.23449999999997</v>
      </c>
      <c r="AQ108" s="1">
        <f t="shared" si="90"/>
        <v>1.1184084241367911</v>
      </c>
      <c r="AS108">
        <f t="shared" si="98"/>
        <v>1.8129740837140673</v>
      </c>
      <c r="AT108" s="1">
        <f t="shared" si="70"/>
        <v>1.819</v>
      </c>
      <c r="AV108">
        <f t="shared" si="91"/>
        <v>1.8129740837140673</v>
      </c>
      <c r="AW108">
        <f t="shared" si="91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2"/>
        <v>313.14999999999998</v>
      </c>
      <c r="E109">
        <v>110.98</v>
      </c>
      <c r="F109">
        <f t="shared" si="93"/>
        <v>388.43</v>
      </c>
      <c r="G109" s="1">
        <v>1.7999999999999999E-2</v>
      </c>
      <c r="H109">
        <f t="shared" si="73"/>
        <v>3.1933578157432542E-3</v>
      </c>
      <c r="I109">
        <f t="shared" si="74"/>
        <v>5.7466823089714216</v>
      </c>
      <c r="K109">
        <f t="shared" si="94"/>
        <v>63</v>
      </c>
      <c r="L109" s="1">
        <f t="shared" si="95"/>
        <v>10.5</v>
      </c>
      <c r="M109" s="1">
        <f t="shared" si="75"/>
        <v>3.2403703492039302</v>
      </c>
      <c r="N109" s="1">
        <v>0.2</v>
      </c>
      <c r="O109" s="1">
        <f t="shared" si="76"/>
        <v>1.6480740698407861</v>
      </c>
      <c r="P109" s="1">
        <f t="shared" si="77"/>
        <v>0.49960737576900971</v>
      </c>
      <c r="Q109" s="1">
        <f t="shared" si="78"/>
        <v>5.2458774455746022</v>
      </c>
      <c r="R109" s="1">
        <f t="shared" si="96"/>
        <v>-189</v>
      </c>
      <c r="S109" s="1">
        <f t="shared" si="79"/>
        <v>-991.47083721359979</v>
      </c>
      <c r="U109">
        <f t="shared" si="80"/>
        <v>0.30860669992418382</v>
      </c>
      <c r="V109">
        <f t="shared" si="81"/>
        <v>3.2961481396815722</v>
      </c>
      <c r="W109">
        <f t="shared" si="82"/>
        <v>11.890561112389092</v>
      </c>
      <c r="Y109">
        <f t="shared" si="83"/>
        <v>0.72023796662417261</v>
      </c>
      <c r="Z109">
        <f t="shared" si="84"/>
        <v>-0.32817361237793047</v>
      </c>
      <c r="AB109">
        <f t="shared" si="68"/>
        <v>-3786.7132435992457</v>
      </c>
      <c r="AC109">
        <f t="shared" si="71"/>
        <v>0.27976203337582739</v>
      </c>
      <c r="AD109">
        <f t="shared" si="85"/>
        <v>7.8266795318577553E-2</v>
      </c>
      <c r="AE109">
        <f t="shared" si="86"/>
        <v>-296.37391036692907</v>
      </c>
      <c r="AJ109">
        <f t="shared" si="69"/>
        <v>-6144.9175758852689</v>
      </c>
      <c r="AK109">
        <f t="shared" si="87"/>
        <v>7.8266795318577553E-2</v>
      </c>
      <c r="AL109">
        <f t="shared" si="88"/>
        <v>0.72023796662417261</v>
      </c>
      <c r="AM109">
        <f t="shared" si="89"/>
        <v>-346.39341281976198</v>
      </c>
      <c r="AO109">
        <f t="shared" si="72"/>
        <v>-360.92224875167568</v>
      </c>
      <c r="AP109" s="1">
        <f t="shared" si="97"/>
        <v>-362.12400000000002</v>
      </c>
      <c r="AQ109" s="1">
        <f t="shared" si="90"/>
        <v>1.4442060628491149</v>
      </c>
      <c r="AS109">
        <f t="shared" si="98"/>
        <v>1.9096415277866439</v>
      </c>
      <c r="AT109" s="1">
        <f t="shared" si="70"/>
        <v>1.9159999999999999</v>
      </c>
      <c r="AV109">
        <f t="shared" si="91"/>
        <v>1.9096415277866439</v>
      </c>
      <c r="AW109">
        <f t="shared" si="91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2"/>
        <v>313.14999999999998</v>
      </c>
      <c r="E110">
        <v>110.98</v>
      </c>
      <c r="F110">
        <f t="shared" si="93"/>
        <v>416.17500000000001</v>
      </c>
      <c r="G110" s="1">
        <v>1.7999999999999999E-2</v>
      </c>
      <c r="H110">
        <f t="shared" si="73"/>
        <v>3.1933578157432542E-3</v>
      </c>
      <c r="I110">
        <f t="shared" si="74"/>
        <v>5.7466823089714216</v>
      </c>
      <c r="K110">
        <f t="shared" si="94"/>
        <v>67.5</v>
      </c>
      <c r="L110" s="1">
        <f t="shared" si="95"/>
        <v>11.25</v>
      </c>
      <c r="M110" s="1">
        <f t="shared" si="75"/>
        <v>3.3541019662496847</v>
      </c>
      <c r="N110" s="1">
        <v>0.2</v>
      </c>
      <c r="O110" s="1">
        <f t="shared" si="76"/>
        <v>1.670820393249937</v>
      </c>
      <c r="P110" s="1">
        <f t="shared" si="77"/>
        <v>0.51331475924627068</v>
      </c>
      <c r="Q110" s="1">
        <f t="shared" si="78"/>
        <v>5.7747910415205448</v>
      </c>
      <c r="R110" s="1">
        <f t="shared" si="96"/>
        <v>-202.5</v>
      </c>
      <c r="S110" s="1">
        <f t="shared" si="79"/>
        <v>-1169.3951859079102</v>
      </c>
      <c r="U110">
        <f t="shared" si="80"/>
        <v>0.29814239699997197</v>
      </c>
      <c r="V110">
        <f t="shared" si="81"/>
        <v>3.3416407864998741</v>
      </c>
      <c r="W110">
        <f t="shared" si="82"/>
        <v>12.133969083632897</v>
      </c>
      <c r="Y110">
        <f t="shared" si="83"/>
        <v>0.70612742069306411</v>
      </c>
      <c r="Z110">
        <f t="shared" si="84"/>
        <v>-0.34795957520583476</v>
      </c>
      <c r="AB110">
        <f t="shared" si="68"/>
        <v>-3880.9471992278295</v>
      </c>
      <c r="AC110">
        <f t="shared" si="71"/>
        <v>0.29387257930693594</v>
      </c>
      <c r="AD110">
        <f t="shared" si="85"/>
        <v>8.636109286851136E-2</v>
      </c>
      <c r="AE110">
        <f t="shared" si="86"/>
        <v>-335.16284149030366</v>
      </c>
      <c r="AJ110">
        <f t="shared" si="69"/>
        <v>-7226.2690649191354</v>
      </c>
      <c r="AK110">
        <f t="shared" si="87"/>
        <v>8.636109286851136E-2</v>
      </c>
      <c r="AL110">
        <f t="shared" si="88"/>
        <v>0.70612742069306411</v>
      </c>
      <c r="AM110">
        <f t="shared" si="89"/>
        <v>-440.67187586868306</v>
      </c>
      <c r="AO110">
        <f t="shared" si="72"/>
        <v>-406.04239720776206</v>
      </c>
      <c r="AP110" s="1">
        <f t="shared" si="97"/>
        <v>-407.63249999999999</v>
      </c>
      <c r="AQ110" s="1">
        <f t="shared" si="90"/>
        <v>2.5284268898828568</v>
      </c>
      <c r="AS110">
        <f t="shared" si="98"/>
        <v>2.0051476405321584</v>
      </c>
      <c r="AT110" s="1">
        <f t="shared" si="70"/>
        <v>2.0129999999999999</v>
      </c>
      <c r="AV110">
        <f t="shared" si="91"/>
        <v>2.0051476405321584</v>
      </c>
      <c r="AW110">
        <f t="shared" si="91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2"/>
        <v>323.14999999999998</v>
      </c>
      <c r="E111">
        <v>110.98</v>
      </c>
      <c r="F111">
        <f t="shared" si="93"/>
        <v>22.196000000000002</v>
      </c>
      <c r="G111" s="1">
        <v>1.7999999999999999E-2</v>
      </c>
      <c r="H111">
        <f t="shared" si="73"/>
        <v>3.0945381401825778E-3</v>
      </c>
      <c r="I111">
        <f t="shared" si="74"/>
        <v>5.7781166117089047</v>
      </c>
      <c r="K111">
        <f t="shared" si="94"/>
        <v>3.6</v>
      </c>
      <c r="L111" s="1">
        <f t="shared" si="95"/>
        <v>0.60000000000000009</v>
      </c>
      <c r="M111" s="1">
        <f t="shared" si="75"/>
        <v>0.7745966692414834</v>
      </c>
      <c r="N111" s="1">
        <v>0.2</v>
      </c>
      <c r="O111" s="1">
        <f t="shared" si="76"/>
        <v>1.1549193338482966</v>
      </c>
      <c r="P111" s="1">
        <f t="shared" si="77"/>
        <v>0.14403050071078732</v>
      </c>
      <c r="Q111" s="1">
        <f t="shared" si="78"/>
        <v>8.6418300426472403E-2</v>
      </c>
      <c r="R111" s="1">
        <f t="shared" si="96"/>
        <v>-10.8</v>
      </c>
      <c r="S111" s="1">
        <f t="shared" si="79"/>
        <v>-0.93331764460590205</v>
      </c>
      <c r="U111">
        <f t="shared" si="80"/>
        <v>1.2909944487358056</v>
      </c>
      <c r="V111">
        <f t="shared" si="81"/>
        <v>2.3098386676965932</v>
      </c>
      <c r="W111">
        <f t="shared" si="82"/>
        <v>4.5830709424352492</v>
      </c>
      <c r="Y111">
        <f t="shared" si="83"/>
        <v>0.97828596472692131</v>
      </c>
      <c r="Z111">
        <f t="shared" si="84"/>
        <v>-2.1953254215839504E-2</v>
      </c>
      <c r="AB111">
        <f t="shared" si="68"/>
        <v>-4239.1758553110749</v>
      </c>
      <c r="AC111">
        <f t="shared" si="71"/>
        <v>2.1714035273078747E-2</v>
      </c>
      <c r="AD111">
        <f t="shared" si="85"/>
        <v>4.71499327840508E-4</v>
      </c>
      <c r="AE111">
        <f t="shared" si="86"/>
        <v>-1.9987685663768824</v>
      </c>
      <c r="AJ111">
        <f t="shared" si="69"/>
        <v>10018.402993748046</v>
      </c>
      <c r="AK111">
        <f t="shared" si="87"/>
        <v>4.71499327840508E-4</v>
      </c>
      <c r="AL111">
        <f t="shared" si="88"/>
        <v>0.97828596472692131</v>
      </c>
      <c r="AM111">
        <f t="shared" si="89"/>
        <v>4.621100334561608</v>
      </c>
      <c r="AO111">
        <f t="shared" si="72"/>
        <v>-8.1606736094417158</v>
      </c>
      <c r="AP111" s="1">
        <f t="shared" si="97"/>
        <v>-9.1778399999999998</v>
      </c>
      <c r="AQ111" s="1">
        <f t="shared" si="90"/>
        <v>1.0346274660813675</v>
      </c>
      <c r="AS111">
        <f t="shared" si="98"/>
        <v>0.75561792680015882</v>
      </c>
      <c r="AT111" s="1">
        <f t="shared" si="70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2"/>
        <v>323.14999999999998</v>
      </c>
      <c r="E112">
        <v>110.98</v>
      </c>
      <c r="F112">
        <f t="shared" si="93"/>
        <v>33.293999999999997</v>
      </c>
      <c r="G112" s="1">
        <v>1.7999999999999999E-2</v>
      </c>
      <c r="H112">
        <f t="shared" si="73"/>
        <v>3.0945381401825778E-3</v>
      </c>
      <c r="I112">
        <f t="shared" si="74"/>
        <v>5.7781166117089047</v>
      </c>
      <c r="K112">
        <f t="shared" si="94"/>
        <v>5.3999999999999995</v>
      </c>
      <c r="L112" s="1">
        <f t="shared" si="95"/>
        <v>0.89999999999999991</v>
      </c>
      <c r="M112" s="1">
        <f t="shared" si="75"/>
        <v>0.94868329805051377</v>
      </c>
      <c r="N112" s="1">
        <v>0.2</v>
      </c>
      <c r="O112" s="1">
        <f t="shared" si="76"/>
        <v>1.1897366596101029</v>
      </c>
      <c r="P112" s="1">
        <f t="shared" si="77"/>
        <v>0.17373198818891761</v>
      </c>
      <c r="Q112" s="1">
        <f t="shared" si="78"/>
        <v>0.15635878937002584</v>
      </c>
      <c r="R112" s="1">
        <f t="shared" si="96"/>
        <v>-16.2</v>
      </c>
      <c r="S112" s="1">
        <f t="shared" si="79"/>
        <v>-2.5330123877944186</v>
      </c>
      <c r="U112">
        <f t="shared" si="80"/>
        <v>1.0540925533894598</v>
      </c>
      <c r="V112">
        <f t="shared" si="81"/>
        <v>2.3794733192202058</v>
      </c>
      <c r="W112">
        <f t="shared" si="82"/>
        <v>5.2273299429437881</v>
      </c>
      <c r="Y112">
        <f t="shared" si="83"/>
        <v>0.96777877351460473</v>
      </c>
      <c r="Z112">
        <f t="shared" si="84"/>
        <v>-3.2751757582389782E-2</v>
      </c>
      <c r="AB112">
        <f t="shared" si="68"/>
        <v>-4138.9848069864111</v>
      </c>
      <c r="AC112">
        <f t="shared" si="71"/>
        <v>3.2221226485395243E-2</v>
      </c>
      <c r="AD112">
        <f t="shared" si="85"/>
        <v>1.0382074362231359E-3</v>
      </c>
      <c r="AE112">
        <f t="shared" si="86"/>
        <v>-4.297124805027873</v>
      </c>
      <c r="AJ112">
        <f t="shared" si="69"/>
        <v>9062.7001711566445</v>
      </c>
      <c r="AK112">
        <f t="shared" si="87"/>
        <v>1.0382074362231359E-3</v>
      </c>
      <c r="AL112">
        <f t="shared" si="88"/>
        <v>0.96777877351460473</v>
      </c>
      <c r="AM112">
        <f t="shared" si="89"/>
        <v>9.1057943914854</v>
      </c>
      <c r="AO112">
        <f t="shared" si="72"/>
        <v>-12.601763674778123</v>
      </c>
      <c r="AP112" s="1">
        <f t="shared" si="97"/>
        <v>-13.991940000000001</v>
      </c>
      <c r="AQ112" s="1">
        <f t="shared" si="90"/>
        <v>1.9325902152074053</v>
      </c>
      <c r="AS112">
        <f t="shared" si="98"/>
        <v>0.77788664659124218</v>
      </c>
      <c r="AT112" s="1">
        <f t="shared" si="70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2"/>
        <v>323.14999999999998</v>
      </c>
      <c r="E113">
        <v>110.98</v>
      </c>
      <c r="F113">
        <f t="shared" si="93"/>
        <v>44.392000000000003</v>
      </c>
      <c r="G113" s="1">
        <v>1.7999999999999999E-2</v>
      </c>
      <c r="H113">
        <f t="shared" si="73"/>
        <v>3.0945381401825778E-3</v>
      </c>
      <c r="I113">
        <f t="shared" si="74"/>
        <v>5.7781166117089047</v>
      </c>
      <c r="K113">
        <f t="shared" si="94"/>
        <v>7.2</v>
      </c>
      <c r="L113" s="1">
        <f t="shared" si="95"/>
        <v>1.2000000000000002</v>
      </c>
      <c r="M113" s="1">
        <f t="shared" si="75"/>
        <v>1.0954451150103324</v>
      </c>
      <c r="N113" s="1">
        <v>0.2</v>
      </c>
      <c r="O113" s="1">
        <f t="shared" si="76"/>
        <v>1.2190890230020666</v>
      </c>
      <c r="P113" s="1">
        <f t="shared" si="77"/>
        <v>0.19810387736670676</v>
      </c>
      <c r="Q113" s="1">
        <f t="shared" si="78"/>
        <v>0.23772465284004815</v>
      </c>
      <c r="R113" s="1">
        <f t="shared" si="96"/>
        <v>-21.6</v>
      </c>
      <c r="S113" s="1">
        <f t="shared" si="79"/>
        <v>-5.1348525013450406</v>
      </c>
      <c r="U113">
        <f t="shared" si="80"/>
        <v>0.91287092917527679</v>
      </c>
      <c r="V113">
        <f t="shared" si="81"/>
        <v>2.4381780460041331</v>
      </c>
      <c r="W113">
        <f t="shared" si="82"/>
        <v>5.7658678095059148</v>
      </c>
      <c r="Y113">
        <f t="shared" si="83"/>
        <v>0.95749488697730356</v>
      </c>
      <c r="Z113">
        <f t="shared" si="84"/>
        <v>-4.3434897913078224E-2</v>
      </c>
      <c r="AB113">
        <f t="shared" si="68"/>
        <v>-4050.3487226972729</v>
      </c>
      <c r="AC113">
        <f t="shared" si="71"/>
        <v>4.250511302269646E-2</v>
      </c>
      <c r="AD113">
        <f t="shared" si="85"/>
        <v>1.8066846330722002E-3</v>
      </c>
      <c r="AE113">
        <f t="shared" si="86"/>
        <v>-7.317702795880777</v>
      </c>
      <c r="AJ113">
        <f t="shared" si="69"/>
        <v>8184.1800114885109</v>
      </c>
      <c r="AK113">
        <f t="shared" si="87"/>
        <v>1.8066846330722002E-3</v>
      </c>
      <c r="AL113">
        <f t="shared" si="88"/>
        <v>0.95749488697730356</v>
      </c>
      <c r="AM113">
        <f t="shared" si="89"/>
        <v>14.157741787617059</v>
      </c>
      <c r="AO113">
        <f t="shared" si="72"/>
        <v>-17.784194200500316</v>
      </c>
      <c r="AP113" s="1">
        <f t="shared" si="97"/>
        <v>-19.038239999999998</v>
      </c>
      <c r="AQ113" s="1">
        <f t="shared" si="90"/>
        <v>1.5726308672427969</v>
      </c>
      <c r="AS113">
        <f t="shared" si="98"/>
        <v>0.82334232409723684</v>
      </c>
      <c r="AT113" s="1">
        <f t="shared" si="70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2"/>
        <v>323.14999999999998</v>
      </c>
      <c r="E114">
        <v>110.98</v>
      </c>
      <c r="F114">
        <f t="shared" si="93"/>
        <v>55.49</v>
      </c>
      <c r="G114" s="1">
        <v>1.7999999999999999E-2</v>
      </c>
      <c r="H114">
        <f t="shared" si="73"/>
        <v>3.0945381401825778E-3</v>
      </c>
      <c r="I114">
        <f t="shared" si="74"/>
        <v>5.7781166117089047</v>
      </c>
      <c r="K114">
        <f t="shared" si="94"/>
        <v>9</v>
      </c>
      <c r="L114" s="1">
        <f t="shared" si="95"/>
        <v>1.5</v>
      </c>
      <c r="M114" s="1">
        <f t="shared" si="75"/>
        <v>1.2247448713915889</v>
      </c>
      <c r="N114" s="1">
        <v>0.2</v>
      </c>
      <c r="O114" s="1">
        <f t="shared" si="76"/>
        <v>1.2449489742783177</v>
      </c>
      <c r="P114" s="1">
        <f t="shared" si="77"/>
        <v>0.21909454456137531</v>
      </c>
      <c r="Q114" s="1">
        <f t="shared" si="78"/>
        <v>0.32864181684206295</v>
      </c>
      <c r="R114" s="1">
        <f t="shared" si="96"/>
        <v>-27</v>
      </c>
      <c r="S114" s="1">
        <f t="shared" si="79"/>
        <v>-8.8733290547357004</v>
      </c>
      <c r="U114">
        <f t="shared" si="80"/>
        <v>0.81649658092772615</v>
      </c>
      <c r="V114">
        <f t="shared" si="81"/>
        <v>2.4898979485566355</v>
      </c>
      <c r="W114">
        <f t="shared" si="82"/>
        <v>6.2305505519291478</v>
      </c>
      <c r="Y114">
        <f t="shared" si="83"/>
        <v>0.94742726127201582</v>
      </c>
      <c r="Z114">
        <f t="shared" si="84"/>
        <v>-5.4005114078506188E-2</v>
      </c>
      <c r="AB114">
        <f t="shared" si="68"/>
        <v>-3972.0690513444551</v>
      </c>
      <c r="AC114">
        <f t="shared" si="71"/>
        <v>5.257273872798416E-2</v>
      </c>
      <c r="AD114">
        <f t="shared" si="85"/>
        <v>2.7638928573608854E-3</v>
      </c>
      <c r="AE114">
        <f t="shared" si="86"/>
        <v>-10.978373279955168</v>
      </c>
      <c r="AJ114">
        <f t="shared" si="69"/>
        <v>7374.5768321285277</v>
      </c>
      <c r="AK114">
        <f t="shared" si="87"/>
        <v>2.7638928573608854E-3</v>
      </c>
      <c r="AL114">
        <f t="shared" si="88"/>
        <v>0.94742726127201582</v>
      </c>
      <c r="AM114">
        <f t="shared" si="89"/>
        <v>19.310974270129609</v>
      </c>
      <c r="AO114">
        <f t="shared" si="72"/>
        <v>-23.490485710917795</v>
      </c>
      <c r="AP114" s="1">
        <f t="shared" si="97"/>
        <v>-24.335099999999997</v>
      </c>
      <c r="AQ114" s="1">
        <f t="shared" si="90"/>
        <v>0.71337329732183297</v>
      </c>
      <c r="AS114">
        <f t="shared" si="98"/>
        <v>0.87001798929325169</v>
      </c>
      <c r="AT114" s="1">
        <f t="shared" si="70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2"/>
        <v>323.14999999999998</v>
      </c>
      <c r="E115">
        <v>110.98</v>
      </c>
      <c r="F115">
        <f t="shared" si="93"/>
        <v>66.587999999999994</v>
      </c>
      <c r="G115" s="1">
        <v>1.7999999999999999E-2</v>
      </c>
      <c r="H115">
        <f t="shared" si="73"/>
        <v>3.0945381401825778E-3</v>
      </c>
      <c r="I115">
        <f t="shared" si="74"/>
        <v>5.7781166117089047</v>
      </c>
      <c r="K115">
        <f t="shared" si="94"/>
        <v>10.799999999999999</v>
      </c>
      <c r="L115" s="1">
        <f t="shared" si="95"/>
        <v>1.7999999999999998</v>
      </c>
      <c r="M115" s="1">
        <f t="shared" si="75"/>
        <v>1.3416407864998738</v>
      </c>
      <c r="N115" s="1">
        <v>0.2</v>
      </c>
      <c r="O115" s="1">
        <f t="shared" si="76"/>
        <v>1.2683281572999747</v>
      </c>
      <c r="P115" s="1">
        <f t="shared" si="77"/>
        <v>0.23769962166478761</v>
      </c>
      <c r="Q115" s="1">
        <f t="shared" si="78"/>
        <v>0.42785931899661767</v>
      </c>
      <c r="R115" s="1">
        <f t="shared" si="96"/>
        <v>-32.4</v>
      </c>
      <c r="S115" s="1">
        <f t="shared" si="79"/>
        <v>-13.862641935490412</v>
      </c>
      <c r="U115">
        <f t="shared" si="80"/>
        <v>0.7453559924999299</v>
      </c>
      <c r="V115">
        <f t="shared" si="81"/>
        <v>2.5366563145999494</v>
      </c>
      <c r="W115">
        <f t="shared" si="82"/>
        <v>6.6406494776392329</v>
      </c>
      <c r="Y115">
        <f t="shared" si="83"/>
        <v>0.93756914572449723</v>
      </c>
      <c r="Z115">
        <f t="shared" si="84"/>
        <v>-6.4464768417906146E-2</v>
      </c>
      <c r="AB115">
        <f t="shared" si="68"/>
        <v>-3903.092233106473</v>
      </c>
      <c r="AC115">
        <f t="shared" si="71"/>
        <v>6.2430854275502816E-2</v>
      </c>
      <c r="AD115">
        <f t="shared" si="85"/>
        <v>3.8976115655690682E-3</v>
      </c>
      <c r="AE115">
        <f t="shared" si="86"/>
        <v>-15.21273742923859</v>
      </c>
      <c r="AJ115">
        <f t="shared" si="69"/>
        <v>6626.3744574218699</v>
      </c>
      <c r="AK115">
        <f t="shared" si="87"/>
        <v>3.8976115655690682E-3</v>
      </c>
      <c r="AL115">
        <f t="shared" si="88"/>
        <v>0.93756914572449723</v>
      </c>
      <c r="AM115">
        <f t="shared" si="89"/>
        <v>24.214629944307401</v>
      </c>
      <c r="AO115">
        <f t="shared" si="72"/>
        <v>-29.569648696616362</v>
      </c>
      <c r="AP115" s="1">
        <f t="shared" si="97"/>
        <v>-29.908440000000002</v>
      </c>
      <c r="AQ115" s="1">
        <f t="shared" si="90"/>
        <v>0.11477954724838593</v>
      </c>
      <c r="AS115">
        <f t="shared" si="98"/>
        <v>0.91264347829062853</v>
      </c>
      <c r="AT115" s="1">
        <f t="shared" si="70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2"/>
        <v>323.14999999999998</v>
      </c>
      <c r="E116">
        <v>110.98</v>
      </c>
      <c r="F116">
        <f t="shared" si="93"/>
        <v>77.685999999999993</v>
      </c>
      <c r="G116" s="1">
        <v>1.7999999999999999E-2</v>
      </c>
      <c r="H116">
        <f t="shared" si="73"/>
        <v>3.0945381401825778E-3</v>
      </c>
      <c r="I116">
        <f t="shared" si="74"/>
        <v>5.7781166117089047</v>
      </c>
      <c r="K116">
        <f t="shared" si="94"/>
        <v>12.6</v>
      </c>
      <c r="L116" s="1">
        <f t="shared" si="95"/>
        <v>2.0999999999999996</v>
      </c>
      <c r="M116" s="1">
        <f t="shared" si="75"/>
        <v>1.4491376746189437</v>
      </c>
      <c r="N116" s="1">
        <v>0.2</v>
      </c>
      <c r="O116" s="1">
        <f t="shared" si="76"/>
        <v>1.2898275349237887</v>
      </c>
      <c r="P116" s="1">
        <f t="shared" si="77"/>
        <v>0.25450851557823218</v>
      </c>
      <c r="Q116" s="1">
        <f t="shared" si="78"/>
        <v>0.53446788271428747</v>
      </c>
      <c r="R116" s="1">
        <f t="shared" si="96"/>
        <v>-37.799999999999997</v>
      </c>
      <c r="S116" s="1">
        <f t="shared" si="79"/>
        <v>-20.202885966600064</v>
      </c>
      <c r="U116">
        <f t="shared" si="80"/>
        <v>0.69006555934235425</v>
      </c>
      <c r="V116">
        <f t="shared" si="81"/>
        <v>2.5796550698475773</v>
      </c>
      <c r="W116">
        <f t="shared" si="82"/>
        <v>7.0085795058786466</v>
      </c>
      <c r="Y116">
        <f t="shared" si="83"/>
        <v>0.9279140677340153</v>
      </c>
      <c r="Z116">
        <f t="shared" si="84"/>
        <v>-7.4816149908080359E-2</v>
      </c>
      <c r="AB116">
        <f t="shared" si="68"/>
        <v>-3842.492388923406</v>
      </c>
      <c r="AC116">
        <f t="shared" si="71"/>
        <v>7.2085932265984712E-2</v>
      </c>
      <c r="AD116">
        <f t="shared" si="85"/>
        <v>5.1963816306561357E-3</v>
      </c>
      <c r="AE116">
        <f t="shared" si="86"/>
        <v>-19.9670568657376</v>
      </c>
      <c r="AJ116">
        <f t="shared" si="69"/>
        <v>5932.7386254347721</v>
      </c>
      <c r="AK116">
        <f t="shared" si="87"/>
        <v>5.1963816306561357E-3</v>
      </c>
      <c r="AL116">
        <f t="shared" si="88"/>
        <v>0.9279140677340153</v>
      </c>
      <c r="AM116">
        <f t="shared" si="89"/>
        <v>28.60645309737102</v>
      </c>
      <c r="AO116">
        <f t="shared" si="72"/>
        <v>-35.925677854020208</v>
      </c>
      <c r="AP116" s="1">
        <f t="shared" si="97"/>
        <v>-35.773920000000004</v>
      </c>
      <c r="AQ116" s="1">
        <f t="shared" si="90"/>
        <v>2.303044625681749E-2</v>
      </c>
      <c r="AS116">
        <f t="shared" si="98"/>
        <v>0.95041475804286268</v>
      </c>
      <c r="AT116" s="1">
        <f t="shared" si="70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2"/>
        <v>323.14999999999998</v>
      </c>
      <c r="E117">
        <v>110.98</v>
      </c>
      <c r="F117">
        <f t="shared" si="93"/>
        <v>88.784000000000006</v>
      </c>
      <c r="G117" s="1">
        <v>1.7999999999999999E-2</v>
      </c>
      <c r="H117">
        <f t="shared" si="73"/>
        <v>3.0945381401825778E-3</v>
      </c>
      <c r="I117">
        <f t="shared" si="74"/>
        <v>5.7781166117089047</v>
      </c>
      <c r="K117">
        <f t="shared" si="94"/>
        <v>14.4</v>
      </c>
      <c r="L117" s="1">
        <f t="shared" si="95"/>
        <v>2.4000000000000004</v>
      </c>
      <c r="M117" s="1">
        <f t="shared" si="75"/>
        <v>1.5491933384829668</v>
      </c>
      <c r="N117" s="1">
        <v>0.2</v>
      </c>
      <c r="O117" s="1">
        <f t="shared" si="76"/>
        <v>1.3098386676965934</v>
      </c>
      <c r="P117" s="1">
        <f t="shared" si="77"/>
        <v>0.26990397519884929</v>
      </c>
      <c r="Q117" s="1">
        <f t="shared" si="78"/>
        <v>0.64776954047723834</v>
      </c>
      <c r="R117" s="1">
        <f t="shared" si="96"/>
        <v>-43.2</v>
      </c>
      <c r="S117" s="1">
        <f t="shared" si="79"/>
        <v>-27.983644148616698</v>
      </c>
      <c r="U117">
        <f t="shared" si="80"/>
        <v>0.6454972243679028</v>
      </c>
      <c r="V117">
        <f t="shared" si="81"/>
        <v>2.6196773353931868</v>
      </c>
      <c r="W117">
        <f t="shared" si="82"/>
        <v>7.3428192954444151</v>
      </c>
      <c r="Y117">
        <f t="shared" si="83"/>
        <v>0.91845581860130199</v>
      </c>
      <c r="Z117">
        <f t="shared" si="84"/>
        <v>-8.5061477169996416E-2</v>
      </c>
      <c r="AB117">
        <f t="shared" si="68"/>
        <v>-3789.4560788172444</v>
      </c>
      <c r="AC117">
        <f t="shared" si="71"/>
        <v>8.1544181398697999E-2</v>
      </c>
      <c r="AD117">
        <f t="shared" si="85"/>
        <v>6.6494535199837649E-3</v>
      </c>
      <c r="AE117">
        <f t="shared" si="86"/>
        <v>-25.197812062115201</v>
      </c>
      <c r="AJ117">
        <f t="shared" si="69"/>
        <v>5287.4557837511511</v>
      </c>
      <c r="AK117">
        <f t="shared" si="87"/>
        <v>6.6494535199837649E-3</v>
      </c>
      <c r="AL117">
        <f t="shared" si="88"/>
        <v>0.91845581860130199</v>
      </c>
      <c r="AM117">
        <f t="shared" si="89"/>
        <v>32.291704757805597</v>
      </c>
      <c r="AO117">
        <f t="shared" si="72"/>
        <v>-42.505417616921505</v>
      </c>
      <c r="AP117" s="1">
        <f t="shared" si="97"/>
        <v>-41.947200000000002</v>
      </c>
      <c r="AQ117" s="1">
        <f t="shared" si="90"/>
        <v>0.31160690784152206</v>
      </c>
      <c r="AS117">
        <f t="shared" si="98"/>
        <v>0.98392170409540514</v>
      </c>
      <c r="AT117" s="1">
        <f t="shared" si="70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2"/>
        <v>323.14999999999998</v>
      </c>
      <c r="E118">
        <v>110.98</v>
      </c>
      <c r="F118">
        <f t="shared" si="93"/>
        <v>99.882000000000005</v>
      </c>
      <c r="G118" s="1">
        <v>1.7999999999999999E-2</v>
      </c>
      <c r="H118">
        <f t="shared" si="73"/>
        <v>3.0945381401825778E-3</v>
      </c>
      <c r="I118">
        <f t="shared" si="74"/>
        <v>5.7781166117089047</v>
      </c>
      <c r="K118">
        <f t="shared" si="94"/>
        <v>16.2</v>
      </c>
      <c r="L118" s="1">
        <f t="shared" si="95"/>
        <v>2.7</v>
      </c>
      <c r="M118" s="1">
        <f t="shared" si="75"/>
        <v>1.6431676725154984</v>
      </c>
      <c r="N118" s="1">
        <v>0.2</v>
      </c>
      <c r="O118" s="1">
        <f t="shared" si="76"/>
        <v>1.3286335345030997</v>
      </c>
      <c r="P118" s="1">
        <f t="shared" si="77"/>
        <v>0.2841509964115006</v>
      </c>
      <c r="Q118" s="1">
        <f t="shared" si="78"/>
        <v>0.76720769031105163</v>
      </c>
      <c r="R118" s="1">
        <f t="shared" si="96"/>
        <v>-48.599999999999994</v>
      </c>
      <c r="S118" s="1">
        <f t="shared" si="79"/>
        <v>-37.286293749117107</v>
      </c>
      <c r="U118">
        <f t="shared" si="80"/>
        <v>0.60858061945018449</v>
      </c>
      <c r="V118">
        <f t="shared" si="81"/>
        <v>2.6572670690061995</v>
      </c>
      <c r="W118">
        <f t="shared" si="82"/>
        <v>7.6494353641458313</v>
      </c>
      <c r="Y118">
        <f t="shared" si="83"/>
        <v>0.90918844021449574</v>
      </c>
      <c r="Z118">
        <f t="shared" si="84"/>
        <v>-9.5202901322921613E-2</v>
      </c>
      <c r="AB118">
        <f t="shared" si="68"/>
        <v>-3743.2688757683177</v>
      </c>
      <c r="AC118">
        <f t="shared" si="71"/>
        <v>9.0811559785504259E-2</v>
      </c>
      <c r="AD118">
        <f t="shared" si="85"/>
        <v>8.2467393906762148E-3</v>
      </c>
      <c r="AE118">
        <f t="shared" si="86"/>
        <v>-30.869762887690857</v>
      </c>
      <c r="AJ118">
        <f t="shared" si="69"/>
        <v>4684.8776307847229</v>
      </c>
      <c r="AK118">
        <f t="shared" si="87"/>
        <v>8.2467393906762148E-3</v>
      </c>
      <c r="AL118">
        <f t="shared" si="88"/>
        <v>0.90918844021449574</v>
      </c>
      <c r="AM118">
        <f t="shared" si="89"/>
        <v>35.126463473618294</v>
      </c>
      <c r="AO118">
        <f t="shared" si="72"/>
        <v>-49.287632600513291</v>
      </c>
      <c r="AP118" s="1">
        <f t="shared" si="97"/>
        <v>-48.444479999999999</v>
      </c>
      <c r="AQ118" s="1">
        <f t="shared" si="90"/>
        <v>0.71090630775232755</v>
      </c>
      <c r="AS118">
        <f t="shared" si="98"/>
        <v>1.0141488189406027</v>
      </c>
      <c r="AT118" s="1">
        <f t="shared" si="70"/>
        <v>0.99680000000000002</v>
      </c>
      <c r="AV118">
        <f t="shared" si="91"/>
        <v>1.0141488189406027</v>
      </c>
      <c r="AW118">
        <f t="shared" si="91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2"/>
        <v>323.14999999999998</v>
      </c>
      <c r="E119">
        <v>110.98</v>
      </c>
      <c r="F119">
        <f t="shared" si="93"/>
        <v>110.98</v>
      </c>
      <c r="G119" s="1">
        <v>1.7999999999999999E-2</v>
      </c>
      <c r="H119">
        <f t="shared" si="73"/>
        <v>3.0945381401825778E-3</v>
      </c>
      <c r="I119">
        <f t="shared" si="74"/>
        <v>5.7781166117089047</v>
      </c>
      <c r="K119">
        <f t="shared" si="94"/>
        <v>18</v>
      </c>
      <c r="L119" s="1">
        <f t="shared" si="95"/>
        <v>3</v>
      </c>
      <c r="M119" s="1">
        <f t="shared" si="75"/>
        <v>1.7320508075688772</v>
      </c>
      <c r="N119" s="1">
        <v>0.2</v>
      </c>
      <c r="O119" s="1">
        <f t="shared" si="76"/>
        <v>1.3464101615137753</v>
      </c>
      <c r="P119" s="1">
        <f t="shared" si="77"/>
        <v>0.29744191103901518</v>
      </c>
      <c r="Q119" s="1">
        <f t="shared" si="78"/>
        <v>0.89232573311704555</v>
      </c>
      <c r="R119" s="1">
        <f t="shared" si="96"/>
        <v>-54</v>
      </c>
      <c r="S119" s="1">
        <f t="shared" si="79"/>
        <v>-48.185589588320461</v>
      </c>
      <c r="U119">
        <f t="shared" si="80"/>
        <v>0.57735026918962584</v>
      </c>
      <c r="V119">
        <f t="shared" si="81"/>
        <v>2.6928203230275507</v>
      </c>
      <c r="W119">
        <f t="shared" si="82"/>
        <v>7.932931795463726</v>
      </c>
      <c r="Y119">
        <f t="shared" si="83"/>
        <v>0.90010621253307888</v>
      </c>
      <c r="Z119">
        <f t="shared" si="84"/>
        <v>-0.10524250869527861</v>
      </c>
      <c r="AB119">
        <f t="shared" si="68"/>
        <v>-3703.303534056618</v>
      </c>
      <c r="AC119">
        <f t="shared" si="71"/>
        <v>9.9893787466921097E-2</v>
      </c>
      <c r="AD119">
        <f t="shared" si="85"/>
        <v>9.9787687744864028E-3</v>
      </c>
      <c r="AE119">
        <f t="shared" si="86"/>
        <v>-36.954409668089319</v>
      </c>
      <c r="AJ119">
        <f t="shared" si="69"/>
        <v>4119.8708284322174</v>
      </c>
      <c r="AK119">
        <f t="shared" si="87"/>
        <v>9.9787687744864028E-3</v>
      </c>
      <c r="AL119">
        <f t="shared" si="88"/>
        <v>0.90010621253307888</v>
      </c>
      <c r="AM119">
        <f t="shared" si="89"/>
        <v>37.004481068675261</v>
      </c>
      <c r="AO119">
        <f t="shared" si="72"/>
        <v>-56.273835293065403</v>
      </c>
      <c r="AP119" s="1">
        <f t="shared" si="97"/>
        <v>-55.296000000000006</v>
      </c>
      <c r="AQ119" s="1">
        <f t="shared" si="90"/>
        <v>0.95616186036429007</v>
      </c>
      <c r="AS119">
        <f t="shared" si="98"/>
        <v>1.0421080609826927</v>
      </c>
      <c r="AT119" s="1">
        <f t="shared" si="70"/>
        <v>1.024</v>
      </c>
      <c r="AV119">
        <f t="shared" si="91"/>
        <v>1.0421080609826927</v>
      </c>
      <c r="AW119">
        <f t="shared" si="91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2"/>
        <v>323.14999999999998</v>
      </c>
      <c r="E120">
        <v>110.98</v>
      </c>
      <c r="F120">
        <f t="shared" si="93"/>
        <v>133.17599999999999</v>
      </c>
      <c r="G120" s="1">
        <v>1.7999999999999999E-2</v>
      </c>
      <c r="H120">
        <f t="shared" si="73"/>
        <v>3.0945381401825778E-3</v>
      </c>
      <c r="I120">
        <f t="shared" si="74"/>
        <v>5.7781166117089047</v>
      </c>
      <c r="K120">
        <f t="shared" si="94"/>
        <v>21.599999999999998</v>
      </c>
      <c r="L120" s="1">
        <f t="shared" si="95"/>
        <v>3.5999999999999996</v>
      </c>
      <c r="M120" s="1">
        <f t="shared" si="75"/>
        <v>1.8973665961010275</v>
      </c>
      <c r="N120" s="1">
        <v>0.2</v>
      </c>
      <c r="O120" s="1">
        <f t="shared" si="76"/>
        <v>1.3794733192202056</v>
      </c>
      <c r="P120" s="1">
        <f t="shared" si="77"/>
        <v>0.3217017735821896</v>
      </c>
      <c r="Q120" s="1">
        <f t="shared" si="78"/>
        <v>1.1581263848958825</v>
      </c>
      <c r="R120" s="1">
        <f t="shared" si="96"/>
        <v>-64.8</v>
      </c>
      <c r="S120" s="1">
        <f t="shared" si="79"/>
        <v>-75.046589741253186</v>
      </c>
      <c r="U120">
        <f t="shared" si="80"/>
        <v>0.52704627669472992</v>
      </c>
      <c r="V120">
        <f t="shared" si="81"/>
        <v>2.7589466384404111</v>
      </c>
      <c r="W120">
        <f t="shared" si="82"/>
        <v>8.4436013025158054</v>
      </c>
      <c r="Y120">
        <f t="shared" si="83"/>
        <v>0.88247544953299395</v>
      </c>
      <c r="Z120">
        <f t="shared" si="84"/>
        <v>-0.12502430978771625</v>
      </c>
      <c r="AB120">
        <f t="shared" si="68"/>
        <v>-3639.9040083943974</v>
      </c>
      <c r="AC120">
        <f t="shared" si="71"/>
        <v>0.11752455046700601</v>
      </c>
      <c r="AD120">
        <f t="shared" si="85"/>
        <v>1.3812019962471842E-2</v>
      </c>
      <c r="AE120">
        <f t="shared" si="86"/>
        <v>-50.27442682542469</v>
      </c>
      <c r="AJ120">
        <f t="shared" si="69"/>
        <v>3084.3431676913106</v>
      </c>
      <c r="AK120">
        <f t="shared" si="87"/>
        <v>1.3812019962471842E-2</v>
      </c>
      <c r="AL120">
        <f t="shared" si="88"/>
        <v>0.88247544953299395</v>
      </c>
      <c r="AM120">
        <f t="shared" si="89"/>
        <v>37.59434492370648</v>
      </c>
      <c r="AO120">
        <f t="shared" si="72"/>
        <v>-70.935133451838496</v>
      </c>
      <c r="AP120" s="1">
        <f t="shared" si="97"/>
        <v>-69.983999999999995</v>
      </c>
      <c r="AQ120" s="1">
        <f t="shared" si="90"/>
        <v>0.90465484320622269</v>
      </c>
      <c r="AS120">
        <f t="shared" si="98"/>
        <v>1.0946779853678781</v>
      </c>
      <c r="AT120" s="1">
        <f t="shared" si="70"/>
        <v>1.08</v>
      </c>
      <c r="AV120">
        <f t="shared" si="91"/>
        <v>1.0946779853678781</v>
      </c>
      <c r="AW120">
        <f t="shared" si="91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2"/>
        <v>323.14999999999998</v>
      </c>
      <c r="E121">
        <v>110.98</v>
      </c>
      <c r="F121">
        <f t="shared" si="93"/>
        <v>155.37199999999999</v>
      </c>
      <c r="G121" s="1">
        <v>1.7999999999999999E-2</v>
      </c>
      <c r="H121">
        <f t="shared" si="73"/>
        <v>3.0945381401825778E-3</v>
      </c>
      <c r="I121">
        <f t="shared" si="74"/>
        <v>5.7781166117089047</v>
      </c>
      <c r="K121">
        <f t="shared" si="94"/>
        <v>25.2</v>
      </c>
      <c r="L121" s="1">
        <f t="shared" si="95"/>
        <v>4.1999999999999993</v>
      </c>
      <c r="M121" s="1">
        <f t="shared" si="75"/>
        <v>2.0493901531919194</v>
      </c>
      <c r="N121" s="1">
        <v>0.2</v>
      </c>
      <c r="O121" s="1">
        <f t="shared" si="76"/>
        <v>1.4098780306383838</v>
      </c>
      <c r="P121" s="1">
        <f t="shared" si="77"/>
        <v>0.34350319755512371</v>
      </c>
      <c r="Q121" s="1">
        <f t="shared" si="78"/>
        <v>1.4427134297315194</v>
      </c>
      <c r="R121" s="1">
        <f t="shared" si="96"/>
        <v>-75.599999999999994</v>
      </c>
      <c r="S121" s="1">
        <f t="shared" si="79"/>
        <v>-109.06913528770286</v>
      </c>
      <c r="U121">
        <f t="shared" si="80"/>
        <v>0.48795003647426666</v>
      </c>
      <c r="V121">
        <f t="shared" si="81"/>
        <v>2.8197560612767676</v>
      </c>
      <c r="W121">
        <f t="shared" si="82"/>
        <v>8.8946105016690531</v>
      </c>
      <c r="Y121">
        <f t="shared" si="83"/>
        <v>0.8655221002413076</v>
      </c>
      <c r="Z121">
        <f t="shared" si="84"/>
        <v>-0.14442237003987493</v>
      </c>
      <c r="AB121">
        <f t="shared" si="68"/>
        <v>-3595.6164520594284</v>
      </c>
      <c r="AC121">
        <f t="shared" si="71"/>
        <v>0.13447789975869243</v>
      </c>
      <c r="AD121">
        <f t="shared" si="85"/>
        <v>1.8084305523508929E-2</v>
      </c>
      <c r="AE121">
        <f t="shared" si="86"/>
        <v>-65.024226464397898</v>
      </c>
      <c r="AJ121">
        <f t="shared" si="69"/>
        <v>2148.4732331392074</v>
      </c>
      <c r="AK121">
        <f t="shared" si="87"/>
        <v>1.8084305523508929E-2</v>
      </c>
      <c r="AL121">
        <f t="shared" si="88"/>
        <v>0.8655221002413076</v>
      </c>
      <c r="AM121">
        <f t="shared" si="89"/>
        <v>33.628689597091203</v>
      </c>
      <c r="AO121">
        <f t="shared" si="72"/>
        <v>-86.712631292105101</v>
      </c>
      <c r="AP121" s="1">
        <f t="shared" si="97"/>
        <v>-86.108400000000003</v>
      </c>
      <c r="AQ121" s="1">
        <f t="shared" si="90"/>
        <v>0.3650954543589961</v>
      </c>
      <c r="AS121">
        <f t="shared" si="98"/>
        <v>1.1469924774087976</v>
      </c>
      <c r="AT121" s="1">
        <f t="shared" si="70"/>
        <v>1.139</v>
      </c>
      <c r="AV121">
        <f t="shared" si="91"/>
        <v>1.1469924774087976</v>
      </c>
      <c r="AW121">
        <f t="shared" si="91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2"/>
        <v>323.14999999999998</v>
      </c>
      <c r="E122">
        <v>110.98</v>
      </c>
      <c r="F122">
        <f t="shared" si="93"/>
        <v>177.56800000000001</v>
      </c>
      <c r="G122" s="1">
        <v>1.7999999999999999E-2</v>
      </c>
      <c r="H122">
        <f t="shared" si="73"/>
        <v>3.0945381401825778E-3</v>
      </c>
      <c r="I122">
        <f t="shared" si="74"/>
        <v>5.7781166117089047</v>
      </c>
      <c r="K122">
        <f t="shared" si="94"/>
        <v>28.8</v>
      </c>
      <c r="L122" s="1">
        <f t="shared" si="95"/>
        <v>4.8000000000000007</v>
      </c>
      <c r="M122" s="1">
        <f t="shared" si="75"/>
        <v>2.1908902300206647</v>
      </c>
      <c r="N122" s="1">
        <v>0.2</v>
      </c>
      <c r="O122" s="1">
        <f t="shared" si="76"/>
        <v>1.4381780460041329</v>
      </c>
      <c r="P122" s="1">
        <f t="shared" si="77"/>
        <v>0.3633770666581439</v>
      </c>
      <c r="Q122" s="1">
        <f t="shared" si="78"/>
        <v>1.744209919959091</v>
      </c>
      <c r="R122" s="1">
        <f t="shared" si="96"/>
        <v>-86.4</v>
      </c>
      <c r="S122" s="1">
        <f t="shared" si="79"/>
        <v>-150.69973708446548</v>
      </c>
      <c r="U122">
        <f t="shared" si="80"/>
        <v>0.4564354645876384</v>
      </c>
      <c r="V122">
        <f t="shared" si="81"/>
        <v>2.8763560920082658</v>
      </c>
      <c r="W122">
        <f t="shared" si="82"/>
        <v>9.298959297546789</v>
      </c>
      <c r="Y122">
        <f t="shared" si="83"/>
        <v>0.84920785890920947</v>
      </c>
      <c r="Z122">
        <f t="shared" si="84"/>
        <v>-0.16345129471021383</v>
      </c>
      <c r="AB122">
        <f t="shared" si="68"/>
        <v>-3567.6430516577861</v>
      </c>
      <c r="AC122">
        <f t="shared" si="71"/>
        <v>0.15079214109079053</v>
      </c>
      <c r="AD122">
        <f t="shared" si="85"/>
        <v>2.2738269814744878E-2</v>
      </c>
      <c r="AE122">
        <f t="shared" si="86"/>
        <v>-81.122030311294537</v>
      </c>
      <c r="AJ122">
        <f t="shared" si="69"/>
        <v>1285.5830366207265</v>
      </c>
      <c r="AK122">
        <f t="shared" si="87"/>
        <v>2.2738269814744878E-2</v>
      </c>
      <c r="AL122">
        <f t="shared" si="88"/>
        <v>0.84920785890920947</v>
      </c>
      <c r="AM122">
        <f t="shared" si="89"/>
        <v>24.82398804650018</v>
      </c>
      <c r="AO122">
        <f t="shared" si="72"/>
        <v>-103.86410541192814</v>
      </c>
      <c r="AP122" s="1">
        <f t="shared" si="97"/>
        <v>-103.76640000000002</v>
      </c>
      <c r="AQ122" s="1">
        <f t="shared" si="90"/>
        <v>9.5463475200431788E-3</v>
      </c>
      <c r="AS122">
        <f t="shared" si="98"/>
        <v>1.202130849675094</v>
      </c>
      <c r="AT122" s="1">
        <f t="shared" si="70"/>
        <v>1.2010000000000001</v>
      </c>
      <c r="AV122">
        <f t="shared" si="91"/>
        <v>1.202130849675094</v>
      </c>
      <c r="AW122">
        <f t="shared" si="91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2"/>
        <v>323.14999999999998</v>
      </c>
      <c r="E123">
        <v>110.98</v>
      </c>
      <c r="F123">
        <f t="shared" si="93"/>
        <v>199.76400000000001</v>
      </c>
      <c r="G123" s="1">
        <v>1.7999999999999999E-2</v>
      </c>
      <c r="H123">
        <f t="shared" si="73"/>
        <v>3.0945381401825778E-3</v>
      </c>
      <c r="I123">
        <f t="shared" si="74"/>
        <v>5.7781166117089047</v>
      </c>
      <c r="K123">
        <f t="shared" si="94"/>
        <v>32.4</v>
      </c>
      <c r="L123" s="1">
        <f t="shared" si="95"/>
        <v>5.4</v>
      </c>
      <c r="M123" s="1">
        <f t="shared" si="75"/>
        <v>2.3237900077244502</v>
      </c>
      <c r="N123" s="1">
        <v>0.2</v>
      </c>
      <c r="O123" s="1">
        <f t="shared" si="76"/>
        <v>1.46475800154489</v>
      </c>
      <c r="P123" s="1">
        <f t="shared" si="77"/>
        <v>0.38169004216543373</v>
      </c>
      <c r="Q123" s="1">
        <f t="shared" si="78"/>
        <v>2.0611262276933422</v>
      </c>
      <c r="R123" s="1">
        <f t="shared" si="96"/>
        <v>-97.199999999999989</v>
      </c>
      <c r="S123" s="1">
        <f t="shared" si="79"/>
        <v>-200.34146933179284</v>
      </c>
      <c r="U123">
        <f t="shared" si="80"/>
        <v>0.43033148291193518</v>
      </c>
      <c r="V123">
        <f t="shared" si="81"/>
        <v>2.92951600308978</v>
      </c>
      <c r="W123">
        <f t="shared" si="82"/>
        <v>9.6656961579115652</v>
      </c>
      <c r="Y123">
        <f t="shared" si="83"/>
        <v>0.83349725446004386</v>
      </c>
      <c r="Z123">
        <f t="shared" si="84"/>
        <v>-0.18212487078586309</v>
      </c>
      <c r="AB123">
        <f t="shared" si="68"/>
        <v>-3553.8374424873905</v>
      </c>
      <c r="AC123">
        <f t="shared" si="71"/>
        <v>0.16650274553995617</v>
      </c>
      <c r="AD123">
        <f t="shared" si="85"/>
        <v>2.7723164272343396E-2</v>
      </c>
      <c r="AE123">
        <f t="shared" si="86"/>
        <v>-98.52361921528265</v>
      </c>
      <c r="AJ123">
        <f t="shared" si="69"/>
        <v>473.76046574350403</v>
      </c>
      <c r="AK123">
        <f t="shared" si="87"/>
        <v>2.7723164272343396E-2</v>
      </c>
      <c r="AL123">
        <f t="shared" si="88"/>
        <v>0.83349725446004386</v>
      </c>
      <c r="AM123">
        <f t="shared" si="89"/>
        <v>10.947268977523146</v>
      </c>
      <c r="AO123">
        <f t="shared" si="72"/>
        <v>-122.61294012273075</v>
      </c>
      <c r="AP123" s="1">
        <f t="shared" si="97"/>
        <v>-123.0552</v>
      </c>
      <c r="AQ123" s="1">
        <f t="shared" si="90"/>
        <v>0.19559379904221294</v>
      </c>
      <c r="AS123">
        <f t="shared" si="98"/>
        <v>1.2614500012626622</v>
      </c>
      <c r="AT123" s="1">
        <f t="shared" si="70"/>
        <v>1.266</v>
      </c>
      <c r="AV123">
        <f t="shared" si="91"/>
        <v>1.2614500012626622</v>
      </c>
      <c r="AW123">
        <f t="shared" si="91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2"/>
        <v>323.14999999999998</v>
      </c>
      <c r="E124">
        <v>110.98</v>
      </c>
      <c r="F124">
        <f t="shared" si="93"/>
        <v>221.96</v>
      </c>
      <c r="G124" s="1">
        <v>1.7999999999999999E-2</v>
      </c>
      <c r="H124">
        <f t="shared" si="73"/>
        <v>3.0945381401825778E-3</v>
      </c>
      <c r="I124">
        <f t="shared" si="74"/>
        <v>5.7781166117089047</v>
      </c>
      <c r="K124">
        <f t="shared" si="94"/>
        <v>36</v>
      </c>
      <c r="L124" s="1">
        <f t="shared" si="95"/>
        <v>6</v>
      </c>
      <c r="M124" s="1">
        <f t="shared" si="75"/>
        <v>2.4494897427831779</v>
      </c>
      <c r="N124" s="1">
        <v>0.2</v>
      </c>
      <c r="O124" s="1">
        <f t="shared" si="76"/>
        <v>1.4898979485566355</v>
      </c>
      <c r="P124" s="1">
        <f t="shared" si="77"/>
        <v>0.39870762671017196</v>
      </c>
      <c r="Q124" s="1">
        <f t="shared" si="78"/>
        <v>2.3922457602610319</v>
      </c>
      <c r="R124" s="1">
        <f t="shared" si="96"/>
        <v>-108</v>
      </c>
      <c r="S124" s="1">
        <f t="shared" si="79"/>
        <v>-258.36254210819146</v>
      </c>
      <c r="U124">
        <f t="shared" si="80"/>
        <v>0.40824829046386307</v>
      </c>
      <c r="V124">
        <f t="shared" si="81"/>
        <v>2.979795897113271</v>
      </c>
      <c r="W124">
        <f t="shared" si="82"/>
        <v>10.001398160435528</v>
      </c>
      <c r="Y124">
        <f t="shared" si="83"/>
        <v>0.81835739304068866</v>
      </c>
      <c r="Z124">
        <f t="shared" si="84"/>
        <v>-0.20045612698943741</v>
      </c>
      <c r="AB124">
        <f t="shared" si="68"/>
        <v>-3552.5552966127498</v>
      </c>
      <c r="AC124">
        <f t="shared" si="71"/>
        <v>0.18164260695931128</v>
      </c>
      <c r="AD124">
        <f t="shared" si="85"/>
        <v>3.2994036662974839E-2</v>
      </c>
      <c r="AE124">
        <f t="shared" si="86"/>
        <v>-117.21313970368652</v>
      </c>
      <c r="AJ124">
        <f t="shared" si="69"/>
        <v>-304.93310127517771</v>
      </c>
      <c r="AK124">
        <f t="shared" si="87"/>
        <v>3.2994036662974839E-2</v>
      </c>
      <c r="AL124">
        <f t="shared" si="88"/>
        <v>0.81835739304068866</v>
      </c>
      <c r="AM124">
        <f t="shared" si="89"/>
        <v>-8.2334723912630796</v>
      </c>
      <c r="AO124">
        <f t="shared" si="72"/>
        <v>-143.11778430066681</v>
      </c>
      <c r="AP124" s="1">
        <f t="shared" si="97"/>
        <v>-143.964</v>
      </c>
      <c r="AQ124" s="1">
        <f t="shared" si="90"/>
        <v>0.71608100979795297</v>
      </c>
      <c r="AS124">
        <f t="shared" si="98"/>
        <v>1.3251646694506187</v>
      </c>
      <c r="AT124" s="1">
        <f t="shared" si="70"/>
        <v>1.333</v>
      </c>
      <c r="AV124">
        <f t="shared" si="91"/>
        <v>1.3251646694506187</v>
      </c>
      <c r="AW124">
        <f t="shared" si="91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2"/>
        <v>323.14999999999998</v>
      </c>
      <c r="E125">
        <v>110.98</v>
      </c>
      <c r="F125">
        <f t="shared" si="93"/>
        <v>249.70500000000001</v>
      </c>
      <c r="G125" s="1">
        <v>1.7999999999999999E-2</v>
      </c>
      <c r="H125">
        <f t="shared" si="73"/>
        <v>3.0945381401825778E-3</v>
      </c>
      <c r="I125">
        <f t="shared" si="74"/>
        <v>5.7781166117089047</v>
      </c>
      <c r="K125">
        <f t="shared" si="94"/>
        <v>40.5</v>
      </c>
      <c r="L125" s="1">
        <f t="shared" si="95"/>
        <v>6.75</v>
      </c>
      <c r="M125" s="1">
        <f t="shared" si="75"/>
        <v>2.598076211353316</v>
      </c>
      <c r="N125" s="1">
        <v>0.2</v>
      </c>
      <c r="O125" s="1">
        <f t="shared" si="76"/>
        <v>1.5196152422706632</v>
      </c>
      <c r="P125" s="1">
        <f t="shared" si="77"/>
        <v>0.41845717273026761</v>
      </c>
      <c r="Q125" s="1">
        <f t="shared" si="78"/>
        <v>2.8245859159293065</v>
      </c>
      <c r="R125" s="1">
        <f t="shared" si="96"/>
        <v>-121.5</v>
      </c>
      <c r="S125" s="1">
        <f t="shared" si="79"/>
        <v>-343.18718878541074</v>
      </c>
      <c r="U125">
        <f t="shared" si="80"/>
        <v>0.38490017945975052</v>
      </c>
      <c r="V125">
        <f t="shared" si="81"/>
        <v>3.0392304845413265</v>
      </c>
      <c r="W125">
        <f t="shared" si="82"/>
        <v>10.384804599794208</v>
      </c>
      <c r="Y125">
        <f t="shared" si="83"/>
        <v>0.80018884456731787</v>
      </c>
      <c r="Z125">
        <f t="shared" si="84"/>
        <v>-0.22290752346182757</v>
      </c>
      <c r="AB125">
        <f t="shared" si="68"/>
        <v>-3566.6753470402627</v>
      </c>
      <c r="AC125">
        <f t="shared" si="71"/>
        <v>0.19981115543268213</v>
      </c>
      <c r="AD125">
        <f t="shared" si="85"/>
        <v>3.9924497835343457E-2</v>
      </c>
      <c r="AE125">
        <f t="shared" si="86"/>
        <v>-142.39772217228185</v>
      </c>
      <c r="AJ125">
        <f t="shared" si="69"/>
        <v>-1253.7200209070834</v>
      </c>
      <c r="AK125">
        <f t="shared" si="87"/>
        <v>3.9924497835343457E-2</v>
      </c>
      <c r="AL125">
        <f t="shared" si="88"/>
        <v>0.80018884456731787</v>
      </c>
      <c r="AM125">
        <f t="shared" si="89"/>
        <v>-40.052766261502995</v>
      </c>
      <c r="AO125">
        <f t="shared" si="72"/>
        <v>-171.34441247488192</v>
      </c>
      <c r="AP125" s="1">
        <f t="shared" si="97"/>
        <v>-172.4085</v>
      </c>
      <c r="AQ125" s="1">
        <f t="shared" si="90"/>
        <v>1.132282261111927</v>
      </c>
      <c r="AS125">
        <f t="shared" si="98"/>
        <v>1.4102420779825673</v>
      </c>
      <c r="AT125" s="1">
        <f t="shared" si="70"/>
        <v>1.419</v>
      </c>
      <c r="AV125">
        <f t="shared" si="91"/>
        <v>1.4102420779825673</v>
      </c>
      <c r="AW125">
        <f t="shared" si="91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2"/>
        <v>323.14999999999998</v>
      </c>
      <c r="E126">
        <v>110.98</v>
      </c>
      <c r="F126">
        <f t="shared" si="93"/>
        <v>277.45</v>
      </c>
      <c r="G126" s="1">
        <v>1.7999999999999999E-2</v>
      </c>
      <c r="H126">
        <f t="shared" ref="H126:H163" si="99">1/D126</f>
        <v>3.0945381401825778E-3</v>
      </c>
      <c r="I126">
        <f t="shared" ref="I126:I163" si="100">LN(D126)</f>
        <v>5.7781166117089047</v>
      </c>
      <c r="K126">
        <f t="shared" si="94"/>
        <v>45</v>
      </c>
      <c r="L126" s="1">
        <f t="shared" si="95"/>
        <v>7.5</v>
      </c>
      <c r="M126" s="1">
        <f t="shared" ref="M126:M163" si="101">POWER(L126,0.5)</f>
        <v>2.7386127875258306</v>
      </c>
      <c r="N126" s="1">
        <v>0.2</v>
      </c>
      <c r="O126" s="1">
        <f t="shared" ref="O126:O163" si="102">1 + (N126*M126)</f>
        <v>1.5477225575051663</v>
      </c>
      <c r="P126" s="1">
        <f t="shared" ref="P126:P163" si="103">LN(O126)</f>
        <v>0.43678453268671041</v>
      </c>
      <c r="Q126" s="1">
        <f t="shared" ref="Q126:Q163" si="104">L126*P126</f>
        <v>3.2758839951503282</v>
      </c>
      <c r="R126" s="1">
        <f t="shared" si="96"/>
        <v>-135</v>
      </c>
      <c r="S126" s="1">
        <f t="shared" ref="S126:S163" si="105">Q126*R126</f>
        <v>-442.24433934529429</v>
      </c>
      <c r="U126">
        <f t="shared" ref="U126:U163" si="106">POWER(L126, -0.5)</f>
        <v>0.36514837167011072</v>
      </c>
      <c r="V126">
        <f t="shared" ref="V126:V163" si="107">2*O126</f>
        <v>3.0954451150103326</v>
      </c>
      <c r="W126">
        <f t="shared" ref="W126:W163" si="108">(U126/V126)*(1+(2*K126))</f>
        <v>10.734644158557197</v>
      </c>
      <c r="Y126">
        <f t="shared" ref="Y126:Y163" si="109">1-AC126</f>
        <v>0.7828095033073702</v>
      </c>
      <c r="Z126">
        <f t="shared" ref="Z126:Z163" si="110">LN(Y126)</f>
        <v>-0.24486590338652542</v>
      </c>
      <c r="AB126">
        <f t="shared" si="68"/>
        <v>-3596.5880451517619</v>
      </c>
      <c r="AC126">
        <f t="shared" ref="AC126:AC162" si="111">F126/(1000+F126)</f>
        <v>0.21719049669262983</v>
      </c>
      <c r="AD126">
        <f t="shared" ref="AD126:AD163" si="112">AC126*AC126</f>
        <v>4.7171711853591244E-2</v>
      </c>
      <c r="AE126">
        <f t="shared" ref="AE126:AE163" si="113">AB126*AD126</f>
        <v>-169.65721492196994</v>
      </c>
      <c r="AJ126">
        <f t="shared" si="69"/>
        <v>-2195.9986152265419</v>
      </c>
      <c r="AK126">
        <f t="shared" ref="AK126:AK163" si="114">AD126</f>
        <v>4.7171711853591244E-2</v>
      </c>
      <c r="AL126">
        <f t="shared" ref="AL126:AL163" si="115">1-AC126</f>
        <v>0.7828095033073702</v>
      </c>
      <c r="AM126">
        <f t="shared" ref="AM126:AM163" si="116">AJ126*AK126*AL126</f>
        <v>-81.090464525697158</v>
      </c>
      <c r="AO126">
        <f t="shared" ref="AO126:AO162" si="117">(S126-W126)+Z126-AE126-AM126</f>
        <v>-202.47616995957094</v>
      </c>
      <c r="AP126" s="1">
        <f t="shared" si="97"/>
        <v>-203.44499999999999</v>
      </c>
      <c r="AQ126" s="1">
        <f t="shared" ref="AQ126:AQ164" si="118">(AP126-AO126)^2</f>
        <v>0.93863164723776316</v>
      </c>
      <c r="AS126">
        <f t="shared" si="98"/>
        <v>1.499823481182007</v>
      </c>
      <c r="AT126" s="1">
        <f t="shared" si="70"/>
        <v>1.5069999999999999</v>
      </c>
      <c r="AV126">
        <f t="shared" ref="AV126:AW163" si="119">AS126</f>
        <v>1.499823481182007</v>
      </c>
      <c r="AW126">
        <f t="shared" si="119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2"/>
        <v>323.14999999999998</v>
      </c>
      <c r="E127">
        <v>110.98</v>
      </c>
      <c r="F127">
        <f t="shared" si="93"/>
        <v>305.19499999999999</v>
      </c>
      <c r="G127" s="1">
        <v>1.7999999999999999E-2</v>
      </c>
      <c r="H127">
        <f t="shared" si="99"/>
        <v>3.0945381401825778E-3</v>
      </c>
      <c r="I127">
        <f t="shared" si="100"/>
        <v>5.7781166117089047</v>
      </c>
      <c r="K127">
        <f t="shared" si="94"/>
        <v>49.5</v>
      </c>
      <c r="L127" s="1">
        <f t="shared" si="95"/>
        <v>8.25</v>
      </c>
      <c r="M127" s="1">
        <f t="shared" si="101"/>
        <v>2.8722813232690143</v>
      </c>
      <c r="N127" s="1">
        <v>0.2</v>
      </c>
      <c r="O127" s="1">
        <f t="shared" si="102"/>
        <v>1.574456264653803</v>
      </c>
      <c r="P127" s="1">
        <f t="shared" si="103"/>
        <v>0.45390998388118231</v>
      </c>
      <c r="Q127" s="1">
        <f t="shared" si="104"/>
        <v>3.744757367019754</v>
      </c>
      <c r="R127" s="1">
        <f t="shared" si="96"/>
        <v>-148.5</v>
      </c>
      <c r="S127" s="1">
        <f t="shared" si="105"/>
        <v>-556.09646900243342</v>
      </c>
      <c r="U127">
        <f t="shared" si="106"/>
        <v>0.3481553119113957</v>
      </c>
      <c r="V127">
        <f t="shared" si="107"/>
        <v>3.1489125293076059</v>
      </c>
      <c r="W127">
        <f t="shared" si="108"/>
        <v>11.056366560551917</v>
      </c>
      <c r="Y127">
        <f t="shared" si="109"/>
        <v>0.76616903987526763</v>
      </c>
      <c r="Z127">
        <f t="shared" si="110"/>
        <v>-0.26635245489916687</v>
      </c>
      <c r="AB127">
        <f t="shared" si="68"/>
        <v>-3640.9779116943228</v>
      </c>
      <c r="AC127">
        <f t="shared" si="111"/>
        <v>0.23383096012473231</v>
      </c>
      <c r="AD127">
        <f t="shared" si="112"/>
        <v>5.4676917912854152E-2</v>
      </c>
      <c r="AE127">
        <f t="shared" si="113"/>
        <v>-199.07745040022562</v>
      </c>
      <c r="AJ127">
        <f t="shared" si="69"/>
        <v>-3148.9702370250325</v>
      </c>
      <c r="AK127">
        <f t="shared" si="114"/>
        <v>5.4676917912854152E-2</v>
      </c>
      <c r="AL127">
        <f t="shared" si="115"/>
        <v>0.76616903987526763</v>
      </c>
      <c r="AM127">
        <f t="shared" si="116"/>
        <v>-131.91591077182991</v>
      </c>
      <c r="AO127">
        <f t="shared" si="117"/>
        <v>-236.42582684582905</v>
      </c>
      <c r="AP127" s="1">
        <f t="shared" si="97"/>
        <v>-237.303</v>
      </c>
      <c r="AQ127" s="1">
        <f t="shared" si="118"/>
        <v>0.76943274239820814</v>
      </c>
      <c r="AS127">
        <f t="shared" si="98"/>
        <v>1.592093110072923</v>
      </c>
      <c r="AT127" s="1">
        <f t="shared" si="70"/>
        <v>1.5980000000000001</v>
      </c>
      <c r="AV127">
        <f t="shared" si="119"/>
        <v>1.592093110072923</v>
      </c>
      <c r="AW127">
        <f t="shared" si="119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2"/>
        <v>323.14999999999998</v>
      </c>
      <c r="E128">
        <v>110.98</v>
      </c>
      <c r="F128">
        <f t="shared" si="93"/>
        <v>332.94</v>
      </c>
      <c r="G128" s="1">
        <v>1.7999999999999999E-2</v>
      </c>
      <c r="H128">
        <f t="shared" si="99"/>
        <v>3.0945381401825778E-3</v>
      </c>
      <c r="I128">
        <f t="shared" si="100"/>
        <v>5.7781166117089047</v>
      </c>
      <c r="K128">
        <f t="shared" si="94"/>
        <v>54</v>
      </c>
      <c r="L128" s="1">
        <f t="shared" si="95"/>
        <v>9</v>
      </c>
      <c r="M128" s="1">
        <f t="shared" si="101"/>
        <v>3</v>
      </c>
      <c r="N128" s="1">
        <v>0.2</v>
      </c>
      <c r="O128" s="1">
        <f t="shared" si="102"/>
        <v>1.6</v>
      </c>
      <c r="P128" s="1">
        <f t="shared" si="103"/>
        <v>0.47000362924573563</v>
      </c>
      <c r="Q128" s="1">
        <f t="shared" si="104"/>
        <v>4.2300326632116203</v>
      </c>
      <c r="R128" s="1">
        <f t="shared" si="96"/>
        <v>-162</v>
      </c>
      <c r="S128" s="1">
        <f t="shared" si="105"/>
        <v>-685.26529144028245</v>
      </c>
      <c r="U128">
        <f t="shared" si="106"/>
        <v>0.33333333333333331</v>
      </c>
      <c r="V128">
        <f t="shared" si="107"/>
        <v>3.2</v>
      </c>
      <c r="W128">
        <f t="shared" si="108"/>
        <v>11.354166666666666</v>
      </c>
      <c r="Y128">
        <f t="shared" si="109"/>
        <v>0.75022131528800995</v>
      </c>
      <c r="Z128">
        <f t="shared" si="110"/>
        <v>-0.2873870289307216</v>
      </c>
      <c r="AB128">
        <f t="shared" si="68"/>
        <v>-3698.8907670632839</v>
      </c>
      <c r="AC128">
        <f t="shared" si="111"/>
        <v>0.24977868471199002</v>
      </c>
      <c r="AD128">
        <f t="shared" si="112"/>
        <v>6.2389391336451716E-2</v>
      </c>
      <c r="AE128">
        <f t="shared" si="113"/>
        <v>-230.77154357709929</v>
      </c>
      <c r="AJ128">
        <f t="shared" si="69"/>
        <v>-4125.5225651838609</v>
      </c>
      <c r="AK128">
        <f t="shared" si="114"/>
        <v>6.2389391336451716E-2</v>
      </c>
      <c r="AL128">
        <f t="shared" si="115"/>
        <v>0.75022131528800995</v>
      </c>
      <c r="AM128">
        <f t="shared" si="116"/>
        <v>-193.09859542561409</v>
      </c>
      <c r="AO128">
        <f t="shared" si="117"/>
        <v>-273.03670613316649</v>
      </c>
      <c r="AP128" s="1">
        <f t="shared" si="97"/>
        <v>-273.78000000000003</v>
      </c>
      <c r="AQ128" s="1">
        <f t="shared" si="118"/>
        <v>0.55248577247235564</v>
      </c>
      <c r="AS128">
        <f t="shared" si="98"/>
        <v>1.6854117662541142</v>
      </c>
      <c r="AT128" s="1">
        <f t="shared" si="70"/>
        <v>1.69</v>
      </c>
      <c r="AV128">
        <f t="shared" si="119"/>
        <v>1.6854117662541142</v>
      </c>
      <c r="AW128">
        <f t="shared" si="119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2"/>
        <v>323.14999999999998</v>
      </c>
      <c r="E129">
        <v>110.98</v>
      </c>
      <c r="F129">
        <f t="shared" si="93"/>
        <v>360.685</v>
      </c>
      <c r="G129" s="1">
        <v>1.7999999999999999E-2</v>
      </c>
      <c r="H129">
        <f t="shared" si="99"/>
        <v>3.0945381401825778E-3</v>
      </c>
      <c r="I129">
        <f t="shared" si="100"/>
        <v>5.7781166117089047</v>
      </c>
      <c r="K129">
        <f t="shared" si="94"/>
        <v>58.5</v>
      </c>
      <c r="L129" s="1">
        <f t="shared" si="95"/>
        <v>9.75</v>
      </c>
      <c r="M129" s="1">
        <f t="shared" si="101"/>
        <v>3.1224989991991992</v>
      </c>
      <c r="N129" s="1">
        <v>0.2</v>
      </c>
      <c r="O129" s="1">
        <f t="shared" si="102"/>
        <v>1.6244997998398398</v>
      </c>
      <c r="P129" s="1">
        <f t="shared" si="103"/>
        <v>0.48519995291361534</v>
      </c>
      <c r="Q129" s="1">
        <f t="shared" si="104"/>
        <v>4.7306995409077492</v>
      </c>
      <c r="R129" s="1">
        <f t="shared" si="96"/>
        <v>-175.5</v>
      </c>
      <c r="S129" s="1">
        <f t="shared" si="105"/>
        <v>-830.23776942930999</v>
      </c>
      <c r="U129">
        <f t="shared" si="106"/>
        <v>0.32025630761017426</v>
      </c>
      <c r="V129">
        <f t="shared" si="107"/>
        <v>3.2489995996796797</v>
      </c>
      <c r="W129">
        <f t="shared" si="108"/>
        <v>11.631347785246362</v>
      </c>
      <c r="Y129">
        <f t="shared" si="109"/>
        <v>0.7349239537438863</v>
      </c>
      <c r="Z129">
        <f t="shared" si="110"/>
        <v>-0.3079882494161319</v>
      </c>
      <c r="AB129">
        <f t="shared" si="68"/>
        <v>-3769.6223805692607</v>
      </c>
      <c r="AC129">
        <f t="shared" si="111"/>
        <v>0.26507604625611364</v>
      </c>
      <c r="AD129">
        <f t="shared" si="112"/>
        <v>7.0265310298773295E-2</v>
      </c>
      <c r="AE129">
        <f t="shared" si="113"/>
        <v>-264.87368627989957</v>
      </c>
      <c r="AJ129">
        <f t="shared" si="69"/>
        <v>-5135.1052030905012</v>
      </c>
      <c r="AK129">
        <f t="shared" si="114"/>
        <v>7.0265310298773295E-2</v>
      </c>
      <c r="AL129">
        <f t="shared" si="115"/>
        <v>0.7349239537438863</v>
      </c>
      <c r="AM129">
        <f t="shared" si="116"/>
        <v>-265.17508498440071</v>
      </c>
      <c r="AO129">
        <f t="shared" si="117"/>
        <v>-312.12833419967222</v>
      </c>
      <c r="AP129" s="1">
        <f t="shared" si="97"/>
        <v>-312.74099999999999</v>
      </c>
      <c r="AQ129" s="1">
        <f t="shared" si="118"/>
        <v>0.37535938289125614</v>
      </c>
      <c r="AS129">
        <f t="shared" si="98"/>
        <v>1.7785090267787591</v>
      </c>
      <c r="AT129" s="1">
        <f t="shared" si="70"/>
        <v>1.782</v>
      </c>
      <c r="AV129">
        <f t="shared" si="119"/>
        <v>1.7785090267787591</v>
      </c>
      <c r="AW129">
        <f t="shared" si="119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2"/>
        <v>323.14999999999998</v>
      </c>
      <c r="E130">
        <v>110.98</v>
      </c>
      <c r="F130">
        <f t="shared" si="93"/>
        <v>388.43</v>
      </c>
      <c r="G130" s="1">
        <v>1.7999999999999999E-2</v>
      </c>
      <c r="H130">
        <f t="shared" si="99"/>
        <v>3.0945381401825778E-3</v>
      </c>
      <c r="I130">
        <f t="shared" si="100"/>
        <v>5.7781166117089047</v>
      </c>
      <c r="K130">
        <f t="shared" si="94"/>
        <v>63</v>
      </c>
      <c r="L130" s="1">
        <f t="shared" si="95"/>
        <v>10.5</v>
      </c>
      <c r="M130" s="1">
        <f t="shared" si="101"/>
        <v>3.2403703492039302</v>
      </c>
      <c r="N130" s="1">
        <v>0.2</v>
      </c>
      <c r="O130" s="1">
        <f t="shared" si="102"/>
        <v>1.6480740698407861</v>
      </c>
      <c r="P130" s="1">
        <f t="shared" si="103"/>
        <v>0.49960737576900971</v>
      </c>
      <c r="Q130" s="1">
        <f t="shared" si="104"/>
        <v>5.2458774455746022</v>
      </c>
      <c r="R130" s="1">
        <f t="shared" si="96"/>
        <v>-189</v>
      </c>
      <c r="S130" s="1">
        <f t="shared" si="105"/>
        <v>-991.47083721359979</v>
      </c>
      <c r="U130">
        <f t="shared" si="106"/>
        <v>0.30860669992418382</v>
      </c>
      <c r="V130">
        <f t="shared" si="107"/>
        <v>3.2961481396815722</v>
      </c>
      <c r="W130">
        <f t="shared" si="108"/>
        <v>11.890561112389092</v>
      </c>
      <c r="Y130">
        <f t="shared" si="109"/>
        <v>0.72023796662417261</v>
      </c>
      <c r="Z130">
        <f t="shared" si="110"/>
        <v>-0.32817361237793047</v>
      </c>
      <c r="AB130">
        <f t="shared" si="68"/>
        <v>-3852.6379805167089</v>
      </c>
      <c r="AC130">
        <f t="shared" si="111"/>
        <v>0.27976203337582739</v>
      </c>
      <c r="AD130">
        <f t="shared" si="112"/>
        <v>7.8266795318577553E-2</v>
      </c>
      <c r="AE130">
        <f t="shared" si="113"/>
        <v>-301.53362825767925</v>
      </c>
      <c r="AJ130">
        <f t="shared" si="69"/>
        <v>-6184.4320404447972</v>
      </c>
      <c r="AK130">
        <f t="shared" si="114"/>
        <v>7.8266795318577553E-2</v>
      </c>
      <c r="AL130">
        <f t="shared" si="115"/>
        <v>0.72023796662417261</v>
      </c>
      <c r="AM130">
        <f t="shared" si="116"/>
        <v>-348.62087153918156</v>
      </c>
      <c r="AO130">
        <f t="shared" si="117"/>
        <v>-353.53507214150585</v>
      </c>
      <c r="AP130" s="1">
        <f t="shared" si="97"/>
        <v>-354.375</v>
      </c>
      <c r="AQ130" s="1">
        <f t="shared" si="118"/>
        <v>0.70547880747456859</v>
      </c>
      <c r="AS130">
        <f t="shared" si="98"/>
        <v>1.8705559372566447</v>
      </c>
      <c r="AT130" s="1">
        <f t="shared" si="70"/>
        <v>1.875</v>
      </c>
      <c r="AV130">
        <f t="shared" si="119"/>
        <v>1.8705559372566447</v>
      </c>
      <c r="AW130">
        <f t="shared" si="119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2"/>
        <v>323.14999999999998</v>
      </c>
      <c r="E131">
        <v>110.98</v>
      </c>
      <c r="F131">
        <f t="shared" si="93"/>
        <v>416.17500000000001</v>
      </c>
      <c r="G131" s="1">
        <v>1.7999999999999999E-2</v>
      </c>
      <c r="H131">
        <f t="shared" si="99"/>
        <v>3.0945381401825778E-3</v>
      </c>
      <c r="I131">
        <f t="shared" si="100"/>
        <v>5.7781166117089047</v>
      </c>
      <c r="K131">
        <f t="shared" si="94"/>
        <v>67.5</v>
      </c>
      <c r="L131" s="1">
        <f t="shared" si="95"/>
        <v>11.25</v>
      </c>
      <c r="M131" s="1">
        <f t="shared" si="101"/>
        <v>3.3541019662496847</v>
      </c>
      <c r="N131" s="1">
        <v>0.2</v>
      </c>
      <c r="O131" s="1">
        <f t="shared" si="102"/>
        <v>1.670820393249937</v>
      </c>
      <c r="P131" s="1">
        <f t="shared" si="103"/>
        <v>0.51331475924627068</v>
      </c>
      <c r="Q131" s="1">
        <f t="shared" si="104"/>
        <v>5.7747910415205448</v>
      </c>
      <c r="R131" s="1">
        <f t="shared" si="96"/>
        <v>-202.5</v>
      </c>
      <c r="S131" s="1">
        <f t="shared" si="105"/>
        <v>-1169.3951859079102</v>
      </c>
      <c r="U131">
        <f t="shared" si="106"/>
        <v>0.29814239699997197</v>
      </c>
      <c r="V131">
        <f t="shared" si="107"/>
        <v>3.3416407864998741</v>
      </c>
      <c r="W131">
        <f t="shared" si="108"/>
        <v>12.133969083632897</v>
      </c>
      <c r="Y131">
        <f t="shared" si="109"/>
        <v>0.70612742069306411</v>
      </c>
      <c r="Z131">
        <f t="shared" si="110"/>
        <v>-0.34795957520583476</v>
      </c>
      <c r="AB131">
        <f t="shared" si="68"/>
        <v>-3947.514487876103</v>
      </c>
      <c r="AC131">
        <f t="shared" si="111"/>
        <v>0.29387257930693594</v>
      </c>
      <c r="AD131">
        <f t="shared" si="112"/>
        <v>8.636109286851136E-2</v>
      </c>
      <c r="AE131">
        <f t="shared" si="113"/>
        <v>-340.91166528726217</v>
      </c>
      <c r="AJ131">
        <f t="shared" si="69"/>
        <v>-7278.0455601789708</v>
      </c>
      <c r="AK131">
        <f t="shared" si="114"/>
        <v>8.636109286851136E-2</v>
      </c>
      <c r="AL131">
        <f t="shared" si="115"/>
        <v>0.70612742069306411</v>
      </c>
      <c r="AM131">
        <f t="shared" si="116"/>
        <v>-443.82930677626206</v>
      </c>
      <c r="AO131">
        <f t="shared" si="117"/>
        <v>-397.13614250322456</v>
      </c>
      <c r="AP131" s="1">
        <f t="shared" si="97"/>
        <v>-398.3175</v>
      </c>
      <c r="AQ131" s="1">
        <f t="shared" si="118"/>
        <v>1.3956055351875183</v>
      </c>
      <c r="AS131">
        <f t="shared" si="98"/>
        <v>1.9611661358183929</v>
      </c>
      <c r="AT131" s="1">
        <f t="shared" si="70"/>
        <v>1.9670000000000001</v>
      </c>
      <c r="AV131">
        <f t="shared" si="119"/>
        <v>1.9611661358183929</v>
      </c>
      <c r="AW131">
        <f t="shared" si="119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2"/>
        <v>333.15</v>
      </c>
      <c r="E132">
        <v>110.98</v>
      </c>
      <c r="F132">
        <f t="shared" si="93"/>
        <v>22.196000000000002</v>
      </c>
      <c r="G132" s="1">
        <v>1.7999999999999999E-2</v>
      </c>
      <c r="H132">
        <f t="shared" si="99"/>
        <v>3.0016509079993999E-3</v>
      </c>
      <c r="I132">
        <f t="shared" si="100"/>
        <v>5.8085928390085462</v>
      </c>
      <c r="K132">
        <f t="shared" si="94"/>
        <v>3.6</v>
      </c>
      <c r="L132" s="1">
        <f t="shared" si="95"/>
        <v>0.60000000000000009</v>
      </c>
      <c r="M132" s="1">
        <f t="shared" si="101"/>
        <v>0.7745966692414834</v>
      </c>
      <c r="N132" s="1">
        <v>0.2</v>
      </c>
      <c r="O132" s="1">
        <f t="shared" si="102"/>
        <v>1.1549193338482966</v>
      </c>
      <c r="P132" s="1">
        <f t="shared" si="103"/>
        <v>0.14403050071078732</v>
      </c>
      <c r="Q132" s="1">
        <f t="shared" si="104"/>
        <v>8.6418300426472403E-2</v>
      </c>
      <c r="R132" s="1">
        <f t="shared" si="96"/>
        <v>-10.8</v>
      </c>
      <c r="S132" s="1">
        <f t="shared" si="105"/>
        <v>-0.93331764460590205</v>
      </c>
      <c r="U132">
        <f t="shared" si="106"/>
        <v>1.2909944487358056</v>
      </c>
      <c r="V132">
        <f t="shared" si="107"/>
        <v>2.3098386676965932</v>
      </c>
      <c r="W132">
        <f t="shared" si="108"/>
        <v>4.5830709424352492</v>
      </c>
      <c r="Y132">
        <f t="shared" si="109"/>
        <v>0.97828596472692131</v>
      </c>
      <c r="Z132">
        <f t="shared" si="110"/>
        <v>-2.1953254215839504E-2</v>
      </c>
      <c r="AB132">
        <f t="shared" si="68"/>
        <v>-4305.9330282849114</v>
      </c>
      <c r="AC132">
        <f t="shared" si="111"/>
        <v>2.1714035273078747E-2</v>
      </c>
      <c r="AD132">
        <f t="shared" si="112"/>
        <v>4.71499327840508E-4</v>
      </c>
      <c r="AE132">
        <f t="shared" si="113"/>
        <v>-2.0302445285625788</v>
      </c>
      <c r="AJ132">
        <f t="shared" si="69"/>
        <v>10040.136755496165</v>
      </c>
      <c r="AK132">
        <f t="shared" si="114"/>
        <v>4.71499327840508E-4</v>
      </c>
      <c r="AL132">
        <f t="shared" si="115"/>
        <v>0.97828596472692131</v>
      </c>
      <c r="AM132">
        <f t="shared" si="116"/>
        <v>4.6311252750384666</v>
      </c>
      <c r="AO132">
        <f t="shared" si="117"/>
        <v>-8.1392225877328777</v>
      </c>
      <c r="AP132" s="1">
        <f t="shared" si="97"/>
        <v>-9.1238399999999995</v>
      </c>
      <c r="AQ132" s="1">
        <f t="shared" si="118"/>
        <v>0.96947144853960343</v>
      </c>
      <c r="AS132">
        <f t="shared" si="98"/>
        <v>0.75363172108637755</v>
      </c>
      <c r="AT132" s="1">
        <f t="shared" si="70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2"/>
        <v>333.15</v>
      </c>
      <c r="E133">
        <v>110.98</v>
      </c>
      <c r="F133">
        <f t="shared" si="93"/>
        <v>33.293999999999997</v>
      </c>
      <c r="G133" s="1">
        <v>1.7999999999999999E-2</v>
      </c>
      <c r="H133">
        <f t="shared" si="99"/>
        <v>3.0016509079993999E-3</v>
      </c>
      <c r="I133">
        <f t="shared" si="100"/>
        <v>5.8085928390085462</v>
      </c>
      <c r="K133">
        <f t="shared" si="94"/>
        <v>5.3999999999999995</v>
      </c>
      <c r="L133" s="1">
        <f t="shared" si="95"/>
        <v>0.89999999999999991</v>
      </c>
      <c r="M133" s="1">
        <f t="shared" si="101"/>
        <v>0.94868329805051377</v>
      </c>
      <c r="N133" s="1">
        <v>0.2</v>
      </c>
      <c r="O133" s="1">
        <f t="shared" si="102"/>
        <v>1.1897366596101029</v>
      </c>
      <c r="P133" s="1">
        <f t="shared" si="103"/>
        <v>0.17373198818891761</v>
      </c>
      <c r="Q133" s="1">
        <f t="shared" si="104"/>
        <v>0.15635878937002584</v>
      </c>
      <c r="R133" s="1">
        <f t="shared" si="96"/>
        <v>-16.2</v>
      </c>
      <c r="S133" s="1">
        <f t="shared" si="105"/>
        <v>-2.5330123877944186</v>
      </c>
      <c r="U133">
        <f t="shared" si="106"/>
        <v>1.0540925533894598</v>
      </c>
      <c r="V133">
        <f t="shared" si="107"/>
        <v>2.3794733192202058</v>
      </c>
      <c r="W133">
        <f t="shared" si="108"/>
        <v>5.2273299429437881</v>
      </c>
      <c r="Y133">
        <f t="shared" si="109"/>
        <v>0.96777877351460473</v>
      </c>
      <c r="Z133">
        <f t="shared" si="110"/>
        <v>-3.2751757582389782E-2</v>
      </c>
      <c r="AB133">
        <f t="shared" si="68"/>
        <v>-4205.5082907290698</v>
      </c>
      <c r="AC133">
        <f t="shared" si="111"/>
        <v>3.2221226485395243E-2</v>
      </c>
      <c r="AD133">
        <f t="shared" si="112"/>
        <v>1.0382074362231359E-3</v>
      </c>
      <c r="AE133">
        <f t="shared" si="113"/>
        <v>-4.3661899805329698</v>
      </c>
      <c r="AJ133">
        <f t="shared" si="69"/>
        <v>9085.432067423304</v>
      </c>
      <c r="AK133">
        <f t="shared" si="114"/>
        <v>1.0382074362231359E-3</v>
      </c>
      <c r="AL133">
        <f t="shared" si="115"/>
        <v>0.96777877351460473</v>
      </c>
      <c r="AM133">
        <f t="shared" si="116"/>
        <v>9.1286343806303094</v>
      </c>
      <c r="AO133">
        <f t="shared" si="117"/>
        <v>-12.555538488417936</v>
      </c>
      <c r="AP133" s="1">
        <f t="shared" si="97"/>
        <v>-13.901219999999999</v>
      </c>
      <c r="AQ133" s="1">
        <f t="shared" si="118"/>
        <v>1.8108587306137855</v>
      </c>
      <c r="AS133">
        <f t="shared" si="98"/>
        <v>0.77503324002579854</v>
      </c>
      <c r="AT133" s="1">
        <f t="shared" si="70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2"/>
        <v>333.15</v>
      </c>
      <c r="E134">
        <v>110.98</v>
      </c>
      <c r="F134">
        <f t="shared" si="93"/>
        <v>44.392000000000003</v>
      </c>
      <c r="G134" s="1">
        <v>1.7999999999999999E-2</v>
      </c>
      <c r="H134">
        <f t="shared" si="99"/>
        <v>3.0016509079993999E-3</v>
      </c>
      <c r="I134">
        <f t="shared" si="100"/>
        <v>5.8085928390085462</v>
      </c>
      <c r="K134">
        <f t="shared" si="94"/>
        <v>7.2</v>
      </c>
      <c r="L134" s="1">
        <f t="shared" si="95"/>
        <v>1.2000000000000002</v>
      </c>
      <c r="M134" s="1">
        <f t="shared" si="101"/>
        <v>1.0954451150103324</v>
      </c>
      <c r="N134" s="1">
        <v>0.2</v>
      </c>
      <c r="O134" s="1">
        <f t="shared" si="102"/>
        <v>1.2190890230020666</v>
      </c>
      <c r="P134" s="1">
        <f t="shared" si="103"/>
        <v>0.19810387736670676</v>
      </c>
      <c r="Q134" s="1">
        <f t="shared" si="104"/>
        <v>0.23772465284004815</v>
      </c>
      <c r="R134" s="1">
        <f t="shared" si="96"/>
        <v>-21.6</v>
      </c>
      <c r="S134" s="1">
        <f t="shared" si="105"/>
        <v>-5.1348525013450406</v>
      </c>
      <c r="U134">
        <f t="shared" si="106"/>
        <v>0.91287092917527679</v>
      </c>
      <c r="V134">
        <f t="shared" si="107"/>
        <v>2.4381780460041331</v>
      </c>
      <c r="W134">
        <f t="shared" si="108"/>
        <v>5.7658678095059148</v>
      </c>
      <c r="Y134">
        <f t="shared" si="109"/>
        <v>0.95749488697730356</v>
      </c>
      <c r="Z134">
        <f t="shared" si="110"/>
        <v>-4.3434897913078224E-2</v>
      </c>
      <c r="AB134">
        <f t="shared" si="68"/>
        <v>-4116.6338529588866</v>
      </c>
      <c r="AC134">
        <f t="shared" si="111"/>
        <v>4.250511302269646E-2</v>
      </c>
      <c r="AD134">
        <f t="shared" si="112"/>
        <v>1.8066846330722002E-3</v>
      </c>
      <c r="AE134">
        <f t="shared" si="113"/>
        <v>-7.4374591221256239</v>
      </c>
      <c r="AJ134">
        <f t="shared" si="69"/>
        <v>8207.7835752666088</v>
      </c>
      <c r="AK134">
        <f t="shared" si="114"/>
        <v>1.8066846330722002E-3</v>
      </c>
      <c r="AL134">
        <f t="shared" si="115"/>
        <v>0.95749488697730356</v>
      </c>
      <c r="AM134">
        <f t="shared" si="116"/>
        <v>14.198573387211491</v>
      </c>
      <c r="AO134">
        <f t="shared" si="117"/>
        <v>-17.705269473849903</v>
      </c>
      <c r="AP134" s="1">
        <f t="shared" si="97"/>
        <v>-18.900000000000002</v>
      </c>
      <c r="AQ134" s="1">
        <f t="shared" si="118"/>
        <v>1.4273810301148933</v>
      </c>
      <c r="AS134">
        <f t="shared" si="98"/>
        <v>0.81968840156712508</v>
      </c>
      <c r="AT134" s="1">
        <f t="shared" si="70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0">273.15+B135</f>
        <v>333.15</v>
      </c>
      <c r="E135">
        <v>110.98</v>
      </c>
      <c r="F135">
        <f t="shared" ref="F135:F166" si="121">E135*A135</f>
        <v>55.49</v>
      </c>
      <c r="G135" s="1">
        <v>1.7999999999999999E-2</v>
      </c>
      <c r="H135">
        <f t="shared" si="99"/>
        <v>3.0016509079993999E-3</v>
      </c>
      <c r="I135">
        <f t="shared" si="100"/>
        <v>5.8085928390085462</v>
      </c>
      <c r="K135">
        <f t="shared" ref="K135:K166" si="122">18*A135</f>
        <v>9</v>
      </c>
      <c r="L135" s="1">
        <f t="shared" ref="L135:L166" si="123">A135*3</f>
        <v>1.5</v>
      </c>
      <c r="M135" s="1">
        <f t="shared" si="101"/>
        <v>1.2247448713915889</v>
      </c>
      <c r="N135" s="1">
        <v>0.2</v>
      </c>
      <c r="O135" s="1">
        <f t="shared" si="102"/>
        <v>1.2449489742783177</v>
      </c>
      <c r="P135" s="1">
        <f t="shared" si="103"/>
        <v>0.21909454456137531</v>
      </c>
      <c r="Q135" s="1">
        <f t="shared" si="104"/>
        <v>0.32864181684206295</v>
      </c>
      <c r="R135" s="1">
        <f t="shared" ref="R135:R166" si="124" xml:space="preserve"> -$N$2 * K135</f>
        <v>-27</v>
      </c>
      <c r="S135" s="1">
        <f t="shared" si="105"/>
        <v>-8.8733290547357004</v>
      </c>
      <c r="U135">
        <f t="shared" si="106"/>
        <v>0.81649658092772615</v>
      </c>
      <c r="V135">
        <f t="shared" si="107"/>
        <v>2.4898979485566355</v>
      </c>
      <c r="W135">
        <f t="shared" si="108"/>
        <v>6.2305505519291478</v>
      </c>
      <c r="Y135">
        <f t="shared" si="109"/>
        <v>0.94742726127201582</v>
      </c>
      <c r="Z135">
        <f t="shared" si="110"/>
        <v>-5.4005114078506188E-2</v>
      </c>
      <c r="AB135">
        <f t="shared" si="68"/>
        <v>-4038.1127622387535</v>
      </c>
      <c r="AC135">
        <f t="shared" si="111"/>
        <v>5.257273872798416E-2</v>
      </c>
      <c r="AD135">
        <f t="shared" si="112"/>
        <v>2.7638928573608854E-3</v>
      </c>
      <c r="AE135">
        <f t="shared" si="113"/>
        <v>-11.160911020769525</v>
      </c>
      <c r="AJ135">
        <f t="shared" si="69"/>
        <v>7398.9107128759924</v>
      </c>
      <c r="AK135">
        <f t="shared" si="114"/>
        <v>2.7638928573608854E-3</v>
      </c>
      <c r="AL135">
        <f t="shared" si="115"/>
        <v>0.94742726127201582</v>
      </c>
      <c r="AM135">
        <f t="shared" si="116"/>
        <v>19.374694664628649</v>
      </c>
      <c r="AO135">
        <f t="shared" si="117"/>
        <v>-23.371668364602478</v>
      </c>
      <c r="AP135" s="1">
        <f t="shared" ref="AP135:AP166" si="125">-AT135*A135*18*$N$2</f>
        <v>-24.148800000000001</v>
      </c>
      <c r="AQ135" s="1">
        <f t="shared" si="118"/>
        <v>0.60393357873562969</v>
      </c>
      <c r="AS135">
        <f t="shared" ref="AS135:AS166" si="126">-AO135/(A135*18*$N$2)</f>
        <v>0.86561734683712876</v>
      </c>
      <c r="AT135" s="1">
        <f t="shared" si="70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0"/>
        <v>333.15</v>
      </c>
      <c r="E136">
        <v>110.98</v>
      </c>
      <c r="F136">
        <f t="shared" si="121"/>
        <v>66.587999999999994</v>
      </c>
      <c r="G136" s="1">
        <v>1.7999999999999999E-2</v>
      </c>
      <c r="H136">
        <f t="shared" si="99"/>
        <v>3.0016509079993999E-3</v>
      </c>
      <c r="I136">
        <f t="shared" si="100"/>
        <v>5.8085928390085462</v>
      </c>
      <c r="K136">
        <f t="shared" si="122"/>
        <v>10.799999999999999</v>
      </c>
      <c r="L136" s="1">
        <f t="shared" si="123"/>
        <v>1.7999999999999998</v>
      </c>
      <c r="M136" s="1">
        <f t="shared" si="101"/>
        <v>1.3416407864998738</v>
      </c>
      <c r="N136" s="1">
        <v>0.2</v>
      </c>
      <c r="O136" s="1">
        <f t="shared" si="102"/>
        <v>1.2683281572999747</v>
      </c>
      <c r="P136" s="1">
        <f t="shared" si="103"/>
        <v>0.23769962166478761</v>
      </c>
      <c r="Q136" s="1">
        <f t="shared" si="104"/>
        <v>0.42785931899661767</v>
      </c>
      <c r="R136" s="1">
        <f t="shared" si="124"/>
        <v>-32.4</v>
      </c>
      <c r="S136" s="1">
        <f t="shared" si="105"/>
        <v>-13.862641935490412</v>
      </c>
      <c r="U136">
        <f t="shared" si="106"/>
        <v>0.7453559924999299</v>
      </c>
      <c r="V136">
        <f t="shared" si="107"/>
        <v>2.5366563145999494</v>
      </c>
      <c r="W136">
        <f t="shared" si="108"/>
        <v>6.6406494776392329</v>
      </c>
      <c r="Y136">
        <f t="shared" si="109"/>
        <v>0.93756914572449723</v>
      </c>
      <c r="Z136">
        <f t="shared" si="110"/>
        <v>-6.4464768417906146E-2</v>
      </c>
      <c r="AB136">
        <f t="shared" ref="AB136:AB173" si="127">($AH$9+($AH$10*H136)+($AH$11*I136)) + (($AH$12+($AH$13*H136)+($AH$14*I136))*AC136) + (($AH$15 + ($AH$16*H136) + ($AH$17*I136))*AD136) + (($AH$18 + ($AH$19*H136) + ($AH$20*I136))*AC136*AD136) + (($AH$21+($AH$22*H136)+($AH$23*I136))*AD136*AD136)</f>
        <v>-3968.8930956020645</v>
      </c>
      <c r="AC136">
        <f t="shared" si="111"/>
        <v>6.2430854275502816E-2</v>
      </c>
      <c r="AD136">
        <f t="shared" si="112"/>
        <v>3.8976115655690682E-3</v>
      </c>
      <c r="AE136">
        <f t="shared" si="113"/>
        <v>-15.469203631925827</v>
      </c>
      <c r="AJ136">
        <f t="shared" ref="AJ136:AJ173" si="128">($AH$12+($AH$13*H136)+($AH$14*I136)) + (2*($AH$15 + ($AH$16*H136) + ($AH$17*I136))*AC136) + (3*($AH$18 + ($AH$19*H136)+($AH$20*I136))*AD136) + (4*($AH$21+($AH$22*H136)+($AH$23*I136))*AC136*AD136)</f>
        <v>6651.2847209795937</v>
      </c>
      <c r="AK136">
        <f t="shared" si="114"/>
        <v>3.8976115655690682E-3</v>
      </c>
      <c r="AL136">
        <f t="shared" si="115"/>
        <v>0.93756914572449723</v>
      </c>
      <c r="AM136">
        <f t="shared" si="116"/>
        <v>24.305659030837489</v>
      </c>
      <c r="AO136">
        <f t="shared" si="117"/>
        <v>-29.404211580459211</v>
      </c>
      <c r="AP136" s="1">
        <f t="shared" si="125"/>
        <v>-29.662199999999999</v>
      </c>
      <c r="AQ136" s="1">
        <f t="shared" si="118"/>
        <v>6.6558024617153183E-2</v>
      </c>
      <c r="AS136">
        <f t="shared" si="126"/>
        <v>0.9075373944586177</v>
      </c>
      <c r="AT136" s="1">
        <f t="shared" ref="AT136:AT173" si="129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0"/>
        <v>333.15</v>
      </c>
      <c r="E137">
        <v>110.98</v>
      </c>
      <c r="F137">
        <f t="shared" si="121"/>
        <v>77.685999999999993</v>
      </c>
      <c r="G137" s="1">
        <v>1.7999999999999999E-2</v>
      </c>
      <c r="H137">
        <f t="shared" si="99"/>
        <v>3.0016509079993999E-3</v>
      </c>
      <c r="I137">
        <f t="shared" si="100"/>
        <v>5.8085928390085462</v>
      </c>
      <c r="K137">
        <f t="shared" si="122"/>
        <v>12.6</v>
      </c>
      <c r="L137" s="1">
        <f t="shared" si="123"/>
        <v>2.0999999999999996</v>
      </c>
      <c r="M137" s="1">
        <f t="shared" si="101"/>
        <v>1.4491376746189437</v>
      </c>
      <c r="N137" s="1">
        <v>0.2</v>
      </c>
      <c r="O137" s="1">
        <f t="shared" si="102"/>
        <v>1.2898275349237887</v>
      </c>
      <c r="P137" s="1">
        <f t="shared" si="103"/>
        <v>0.25450851557823218</v>
      </c>
      <c r="Q137" s="1">
        <f t="shared" si="104"/>
        <v>0.53446788271428747</v>
      </c>
      <c r="R137" s="1">
        <f t="shared" si="124"/>
        <v>-37.799999999999997</v>
      </c>
      <c r="S137" s="1">
        <f t="shared" si="105"/>
        <v>-20.202885966600064</v>
      </c>
      <c r="U137">
        <f t="shared" si="106"/>
        <v>0.69006555934235425</v>
      </c>
      <c r="V137">
        <f t="shared" si="107"/>
        <v>2.5796550698475773</v>
      </c>
      <c r="W137">
        <f t="shared" si="108"/>
        <v>7.0085795058786466</v>
      </c>
      <c r="Y137">
        <f t="shared" si="109"/>
        <v>0.9279140677340153</v>
      </c>
      <c r="Z137">
        <f t="shared" si="110"/>
        <v>-7.4816149908080359E-2</v>
      </c>
      <c r="AB137">
        <f t="shared" si="127"/>
        <v>-3908.0506231239233</v>
      </c>
      <c r="AC137">
        <f t="shared" si="111"/>
        <v>7.2085932265984712E-2</v>
      </c>
      <c r="AD137">
        <f t="shared" si="112"/>
        <v>5.1963816306561357E-3</v>
      </c>
      <c r="AE137">
        <f t="shared" si="113"/>
        <v>-20.307722469675419</v>
      </c>
      <c r="AJ137">
        <f t="shared" si="128"/>
        <v>5958.0608043367683</v>
      </c>
      <c r="AK137">
        <f t="shared" si="114"/>
        <v>5.1963816306561357E-3</v>
      </c>
      <c r="AL137">
        <f t="shared" si="115"/>
        <v>0.9279140677340153</v>
      </c>
      <c r="AM137">
        <f t="shared" si="116"/>
        <v>28.728551468598372</v>
      </c>
      <c r="AO137">
        <f t="shared" si="117"/>
        <v>-35.707110621309745</v>
      </c>
      <c r="AP137" s="1">
        <f t="shared" si="125"/>
        <v>-35.460180000000001</v>
      </c>
      <c r="AQ137" s="1">
        <f t="shared" si="118"/>
        <v>6.0974731740416184E-2</v>
      </c>
      <c r="AS137">
        <f t="shared" si="126"/>
        <v>0.94463255611930552</v>
      </c>
      <c r="AT137" s="1">
        <f t="shared" si="129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0"/>
        <v>333.15</v>
      </c>
      <c r="E138">
        <v>110.98</v>
      </c>
      <c r="F138">
        <f t="shared" si="121"/>
        <v>88.784000000000006</v>
      </c>
      <c r="G138" s="1">
        <v>1.7999999999999999E-2</v>
      </c>
      <c r="H138">
        <f t="shared" si="99"/>
        <v>3.0016509079993999E-3</v>
      </c>
      <c r="I138">
        <f t="shared" si="100"/>
        <v>5.8085928390085462</v>
      </c>
      <c r="K138">
        <f t="shared" si="122"/>
        <v>14.4</v>
      </c>
      <c r="L138" s="1">
        <f t="shared" si="123"/>
        <v>2.4000000000000004</v>
      </c>
      <c r="M138" s="1">
        <f t="shared" si="101"/>
        <v>1.5491933384829668</v>
      </c>
      <c r="N138" s="1">
        <v>0.2</v>
      </c>
      <c r="O138" s="1">
        <f t="shared" si="102"/>
        <v>1.3098386676965934</v>
      </c>
      <c r="P138" s="1">
        <f t="shared" si="103"/>
        <v>0.26990397519884929</v>
      </c>
      <c r="Q138" s="1">
        <f t="shared" si="104"/>
        <v>0.64776954047723834</v>
      </c>
      <c r="R138" s="1">
        <f t="shared" si="124"/>
        <v>-43.2</v>
      </c>
      <c r="S138" s="1">
        <f t="shared" si="105"/>
        <v>-27.983644148616698</v>
      </c>
      <c r="U138">
        <f t="shared" si="106"/>
        <v>0.6454972243679028</v>
      </c>
      <c r="V138">
        <f t="shared" si="107"/>
        <v>2.6196773353931868</v>
      </c>
      <c r="W138">
        <f t="shared" si="108"/>
        <v>7.3428192954444151</v>
      </c>
      <c r="Y138">
        <f t="shared" si="109"/>
        <v>0.91845581860130199</v>
      </c>
      <c r="Z138">
        <f t="shared" si="110"/>
        <v>-8.5061477169996416E-2</v>
      </c>
      <c r="AB138">
        <f t="shared" si="127"/>
        <v>-3854.773544857866</v>
      </c>
      <c r="AC138">
        <f t="shared" si="111"/>
        <v>8.1544181398697999E-2</v>
      </c>
      <c r="AD138">
        <f t="shared" si="112"/>
        <v>6.6494535199837649E-3</v>
      </c>
      <c r="AE138">
        <f t="shared" si="113"/>
        <v>-25.632137516595431</v>
      </c>
      <c r="AJ138">
        <f t="shared" si="128"/>
        <v>5313.0167038629534</v>
      </c>
      <c r="AK138">
        <f t="shared" si="114"/>
        <v>6.6494535199837649E-3</v>
      </c>
      <c r="AL138">
        <f t="shared" si="115"/>
        <v>0.91845581860130199</v>
      </c>
      <c r="AM138">
        <f t="shared" si="116"/>
        <v>32.447811157432561</v>
      </c>
      <c r="AO138">
        <f t="shared" si="117"/>
        <v>-42.227198562068239</v>
      </c>
      <c r="AP138" s="1">
        <f t="shared" si="125"/>
        <v>-41.562719999999999</v>
      </c>
      <c r="AQ138" s="1">
        <f t="shared" si="118"/>
        <v>0.44153175944827566</v>
      </c>
      <c r="AS138">
        <f t="shared" si="126"/>
        <v>0.97748144819602401</v>
      </c>
      <c r="AT138" s="1">
        <f t="shared" si="129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0"/>
        <v>333.15</v>
      </c>
      <c r="E139">
        <v>110.98</v>
      </c>
      <c r="F139">
        <f t="shared" si="121"/>
        <v>99.882000000000005</v>
      </c>
      <c r="G139" s="1">
        <v>1.7999999999999999E-2</v>
      </c>
      <c r="H139">
        <f t="shared" si="99"/>
        <v>3.0016509079993999E-3</v>
      </c>
      <c r="I139">
        <f t="shared" si="100"/>
        <v>5.8085928390085462</v>
      </c>
      <c r="K139">
        <f t="shared" si="122"/>
        <v>16.2</v>
      </c>
      <c r="L139" s="1">
        <f t="shared" si="123"/>
        <v>2.7</v>
      </c>
      <c r="M139" s="1">
        <f t="shared" si="101"/>
        <v>1.6431676725154984</v>
      </c>
      <c r="N139" s="1">
        <v>0.2</v>
      </c>
      <c r="O139" s="1">
        <f t="shared" si="102"/>
        <v>1.3286335345030997</v>
      </c>
      <c r="P139" s="1">
        <f t="shared" si="103"/>
        <v>0.2841509964115006</v>
      </c>
      <c r="Q139" s="1">
        <f t="shared" si="104"/>
        <v>0.76720769031105163</v>
      </c>
      <c r="R139" s="1">
        <f t="shared" si="124"/>
        <v>-48.599999999999994</v>
      </c>
      <c r="S139" s="1">
        <f t="shared" si="105"/>
        <v>-37.286293749117107</v>
      </c>
      <c r="U139">
        <f t="shared" si="106"/>
        <v>0.60858061945018449</v>
      </c>
      <c r="V139">
        <f t="shared" si="107"/>
        <v>2.6572670690061995</v>
      </c>
      <c r="W139">
        <f t="shared" si="108"/>
        <v>7.6494353641458313</v>
      </c>
      <c r="Y139">
        <f t="shared" si="109"/>
        <v>0.90918844021449574</v>
      </c>
      <c r="Z139">
        <f t="shared" si="110"/>
        <v>-9.5202901322921613E-2</v>
      </c>
      <c r="AB139">
        <f t="shared" si="127"/>
        <v>-3808.3490474251525</v>
      </c>
      <c r="AC139">
        <f t="shared" si="111"/>
        <v>9.0811559785504259E-2</v>
      </c>
      <c r="AD139">
        <f t="shared" si="112"/>
        <v>8.2467393906762148E-3</v>
      </c>
      <c r="AE139">
        <f t="shared" si="113"/>
        <v>-31.406462102845246</v>
      </c>
      <c r="AJ139">
        <f t="shared" si="128"/>
        <v>4710.4970374392224</v>
      </c>
      <c r="AK139">
        <f t="shared" si="114"/>
        <v>8.2467393906762148E-3</v>
      </c>
      <c r="AL139">
        <f t="shared" si="115"/>
        <v>0.90918844021449574</v>
      </c>
      <c r="AM139">
        <f t="shared" si="116"/>
        <v>35.31855368877175</v>
      </c>
      <c r="AO139">
        <f t="shared" si="117"/>
        <v>-48.943023600512362</v>
      </c>
      <c r="AP139" s="1">
        <f t="shared" si="125"/>
        <v>-47.973060000000004</v>
      </c>
      <c r="AQ139" s="1">
        <f t="shared" si="118"/>
        <v>0.94082938631889712</v>
      </c>
      <c r="AS139">
        <f t="shared" si="126"/>
        <v>1.0070580987759747</v>
      </c>
      <c r="AT139" s="1">
        <f t="shared" si="129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0"/>
        <v>333.15</v>
      </c>
      <c r="E140">
        <v>110.98</v>
      </c>
      <c r="F140">
        <f t="shared" si="121"/>
        <v>110.98</v>
      </c>
      <c r="G140" s="1">
        <v>1.7999999999999999E-2</v>
      </c>
      <c r="H140">
        <f t="shared" si="99"/>
        <v>3.0016509079993999E-3</v>
      </c>
      <c r="I140">
        <f t="shared" si="100"/>
        <v>5.8085928390085462</v>
      </c>
      <c r="K140">
        <f t="shared" si="122"/>
        <v>18</v>
      </c>
      <c r="L140" s="1">
        <f t="shared" si="123"/>
        <v>3</v>
      </c>
      <c r="M140" s="1">
        <f t="shared" si="101"/>
        <v>1.7320508075688772</v>
      </c>
      <c r="N140" s="1">
        <v>0.2</v>
      </c>
      <c r="O140" s="1">
        <f t="shared" si="102"/>
        <v>1.3464101615137753</v>
      </c>
      <c r="P140" s="1">
        <f t="shared" si="103"/>
        <v>0.29744191103901518</v>
      </c>
      <c r="Q140" s="1">
        <f t="shared" si="104"/>
        <v>0.89232573311704555</v>
      </c>
      <c r="R140" s="1">
        <f t="shared" si="124"/>
        <v>-54</v>
      </c>
      <c r="S140" s="1">
        <f t="shared" si="105"/>
        <v>-48.185589588320461</v>
      </c>
      <c r="U140">
        <f t="shared" si="106"/>
        <v>0.57735026918962584</v>
      </c>
      <c r="V140">
        <f t="shared" si="107"/>
        <v>2.6928203230275507</v>
      </c>
      <c r="W140">
        <f t="shared" si="108"/>
        <v>7.932931795463726</v>
      </c>
      <c r="Y140">
        <f t="shared" si="109"/>
        <v>0.90010621253307888</v>
      </c>
      <c r="Z140">
        <f t="shared" si="110"/>
        <v>-0.10524250869527861</v>
      </c>
      <c r="AB140">
        <f t="shared" si="127"/>
        <v>-3768.1514585399132</v>
      </c>
      <c r="AC140">
        <f t="shared" si="111"/>
        <v>9.9893787466921097E-2</v>
      </c>
      <c r="AD140">
        <f t="shared" si="112"/>
        <v>9.9787687744864028E-3</v>
      </c>
      <c r="AE140">
        <f t="shared" si="113"/>
        <v>-37.601512112013481</v>
      </c>
      <c r="AJ140">
        <f t="shared" si="128"/>
        <v>4145.3628327750939</v>
      </c>
      <c r="AK140">
        <f t="shared" si="114"/>
        <v>9.9787687744864028E-3</v>
      </c>
      <c r="AL140">
        <f t="shared" si="115"/>
        <v>0.90010621253307888</v>
      </c>
      <c r="AM140">
        <f t="shared" si="116"/>
        <v>37.233449022135957</v>
      </c>
      <c r="AO140">
        <f t="shared" si="117"/>
        <v>-55.855700802601937</v>
      </c>
      <c r="AP140" s="1">
        <f t="shared" si="125"/>
        <v>-54.701999999999998</v>
      </c>
      <c r="AQ140" s="1">
        <f t="shared" si="118"/>
        <v>1.3310255419243588</v>
      </c>
      <c r="AS140">
        <f t="shared" si="126"/>
        <v>1.0343648296778136</v>
      </c>
      <c r="AT140" s="1">
        <f t="shared" si="129"/>
        <v>1.0129999999999999</v>
      </c>
      <c r="AV140">
        <f t="shared" si="119"/>
        <v>1.0343648296778136</v>
      </c>
      <c r="AW140">
        <f t="shared" si="119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0"/>
        <v>333.15</v>
      </c>
      <c r="E141">
        <v>110.98</v>
      </c>
      <c r="F141">
        <f t="shared" si="121"/>
        <v>133.17599999999999</v>
      </c>
      <c r="G141" s="1">
        <v>1.7999999999999999E-2</v>
      </c>
      <c r="H141">
        <f t="shared" si="99"/>
        <v>3.0016509079993999E-3</v>
      </c>
      <c r="I141">
        <f t="shared" si="100"/>
        <v>5.8085928390085462</v>
      </c>
      <c r="K141">
        <f t="shared" si="122"/>
        <v>21.599999999999998</v>
      </c>
      <c r="L141" s="1">
        <f t="shared" si="123"/>
        <v>3.5999999999999996</v>
      </c>
      <c r="M141" s="1">
        <f t="shared" si="101"/>
        <v>1.8973665961010275</v>
      </c>
      <c r="N141" s="1">
        <v>0.2</v>
      </c>
      <c r="O141" s="1">
        <f t="shared" si="102"/>
        <v>1.3794733192202056</v>
      </c>
      <c r="P141" s="1">
        <f t="shared" si="103"/>
        <v>0.3217017735821896</v>
      </c>
      <c r="Q141" s="1">
        <f t="shared" si="104"/>
        <v>1.1581263848958825</v>
      </c>
      <c r="R141" s="1">
        <f t="shared" si="124"/>
        <v>-64.8</v>
      </c>
      <c r="S141" s="1">
        <f t="shared" si="105"/>
        <v>-75.046589741253186</v>
      </c>
      <c r="U141">
        <f t="shared" si="106"/>
        <v>0.52704627669472992</v>
      </c>
      <c r="V141">
        <f t="shared" si="107"/>
        <v>2.7589466384404111</v>
      </c>
      <c r="W141">
        <f t="shared" si="108"/>
        <v>8.4436013025158054</v>
      </c>
      <c r="Y141">
        <f t="shared" si="109"/>
        <v>0.88247544953299395</v>
      </c>
      <c r="Z141">
        <f t="shared" si="110"/>
        <v>-0.12502430978771625</v>
      </c>
      <c r="AB141">
        <f t="shared" si="127"/>
        <v>-3704.3086100588348</v>
      </c>
      <c r="AC141">
        <f t="shared" si="111"/>
        <v>0.11752455046700601</v>
      </c>
      <c r="AD141">
        <f t="shared" si="112"/>
        <v>1.3812019962471842E-2</v>
      </c>
      <c r="AE141">
        <f t="shared" si="113"/>
        <v>-51.163984469288948</v>
      </c>
      <c r="AJ141">
        <f t="shared" si="128"/>
        <v>3109.0064448402609</v>
      </c>
      <c r="AK141">
        <f t="shared" si="114"/>
        <v>1.3812019962471842E-2</v>
      </c>
      <c r="AL141">
        <f t="shared" si="115"/>
        <v>0.88247544953299395</v>
      </c>
      <c r="AM141">
        <f t="shared" si="116"/>
        <v>37.894959899951374</v>
      </c>
      <c r="AO141">
        <f t="shared" si="117"/>
        <v>-70.346190784219132</v>
      </c>
      <c r="AP141" s="1">
        <f t="shared" si="125"/>
        <v>-69.206400000000002</v>
      </c>
      <c r="AQ141" s="1">
        <f t="shared" si="118"/>
        <v>1.2991230317908598</v>
      </c>
      <c r="AS141">
        <f t="shared" si="126"/>
        <v>1.0855893639539991</v>
      </c>
      <c r="AT141" s="1">
        <f t="shared" si="129"/>
        <v>1.0680000000000001</v>
      </c>
      <c r="AV141">
        <f t="shared" si="119"/>
        <v>1.0855893639539991</v>
      </c>
      <c r="AW141">
        <f t="shared" si="119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0"/>
        <v>333.15</v>
      </c>
      <c r="E142">
        <v>110.98</v>
      </c>
      <c r="F142">
        <f t="shared" si="121"/>
        <v>155.37199999999999</v>
      </c>
      <c r="G142" s="1">
        <v>1.7999999999999999E-2</v>
      </c>
      <c r="H142">
        <f t="shared" si="99"/>
        <v>3.0016509079993999E-3</v>
      </c>
      <c r="I142">
        <f t="shared" si="100"/>
        <v>5.8085928390085462</v>
      </c>
      <c r="K142">
        <f t="shared" si="122"/>
        <v>25.2</v>
      </c>
      <c r="L142" s="1">
        <f t="shared" si="123"/>
        <v>4.1999999999999993</v>
      </c>
      <c r="M142" s="1">
        <f t="shared" si="101"/>
        <v>2.0493901531919194</v>
      </c>
      <c r="N142" s="1">
        <v>0.2</v>
      </c>
      <c r="O142" s="1">
        <f t="shared" si="102"/>
        <v>1.4098780306383838</v>
      </c>
      <c r="P142" s="1">
        <f t="shared" si="103"/>
        <v>0.34350319755512371</v>
      </c>
      <c r="Q142" s="1">
        <f t="shared" si="104"/>
        <v>1.4427134297315194</v>
      </c>
      <c r="R142" s="1">
        <f t="shared" si="124"/>
        <v>-75.599999999999994</v>
      </c>
      <c r="S142" s="1">
        <f t="shared" si="105"/>
        <v>-109.06913528770286</v>
      </c>
      <c r="U142">
        <f t="shared" si="106"/>
        <v>0.48795003647426666</v>
      </c>
      <c r="V142">
        <f t="shared" si="107"/>
        <v>2.8197560612767676</v>
      </c>
      <c r="W142">
        <f t="shared" si="108"/>
        <v>8.8946105016690531</v>
      </c>
      <c r="Y142">
        <f t="shared" si="109"/>
        <v>0.8655221002413076</v>
      </c>
      <c r="Z142">
        <f t="shared" si="110"/>
        <v>-0.14442237003987493</v>
      </c>
      <c r="AB142">
        <f t="shared" si="127"/>
        <v>-3659.6153783876248</v>
      </c>
      <c r="AC142">
        <f t="shared" si="111"/>
        <v>0.13447789975869243</v>
      </c>
      <c r="AD142">
        <f t="shared" si="112"/>
        <v>1.8084305523508929E-2</v>
      </c>
      <c r="AE142">
        <f t="shared" si="113"/>
        <v>-66.181602601293548</v>
      </c>
      <c r="AJ142">
        <f t="shared" si="128"/>
        <v>2171.5260981183483</v>
      </c>
      <c r="AK142">
        <f t="shared" si="114"/>
        <v>1.8084305523508929E-2</v>
      </c>
      <c r="AL142">
        <f t="shared" si="115"/>
        <v>0.8655221002413076</v>
      </c>
      <c r="AM142">
        <f t="shared" si="116"/>
        <v>33.989521479355076</v>
      </c>
      <c r="AO142">
        <f t="shared" si="117"/>
        <v>-85.916087037473318</v>
      </c>
      <c r="AP142" s="1">
        <f t="shared" si="125"/>
        <v>-85.125599999999991</v>
      </c>
      <c r="AQ142" s="1">
        <f t="shared" si="118"/>
        <v>0.62486975641335607</v>
      </c>
      <c r="AS142">
        <f t="shared" si="126"/>
        <v>1.136456177744356</v>
      </c>
      <c r="AT142" s="1">
        <f t="shared" si="129"/>
        <v>1.1259999999999999</v>
      </c>
      <c r="AV142">
        <f t="shared" si="119"/>
        <v>1.136456177744356</v>
      </c>
      <c r="AW142">
        <f t="shared" si="119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0"/>
        <v>333.15</v>
      </c>
      <c r="E143">
        <v>110.98</v>
      </c>
      <c r="F143">
        <f t="shared" si="121"/>
        <v>177.56800000000001</v>
      </c>
      <c r="G143" s="1">
        <v>1.7999999999999999E-2</v>
      </c>
      <c r="H143">
        <f t="shared" si="99"/>
        <v>3.0016509079993999E-3</v>
      </c>
      <c r="I143">
        <f t="shared" si="100"/>
        <v>5.8085928390085462</v>
      </c>
      <c r="K143">
        <f t="shared" si="122"/>
        <v>28.8</v>
      </c>
      <c r="L143" s="1">
        <f t="shared" si="123"/>
        <v>4.8000000000000007</v>
      </c>
      <c r="M143" s="1">
        <f t="shared" si="101"/>
        <v>2.1908902300206647</v>
      </c>
      <c r="N143" s="1">
        <v>0.2</v>
      </c>
      <c r="O143" s="1">
        <f t="shared" si="102"/>
        <v>1.4381780460041329</v>
      </c>
      <c r="P143" s="1">
        <f t="shared" si="103"/>
        <v>0.3633770666581439</v>
      </c>
      <c r="Q143" s="1">
        <f t="shared" si="104"/>
        <v>1.744209919959091</v>
      </c>
      <c r="R143" s="1">
        <f t="shared" si="124"/>
        <v>-86.4</v>
      </c>
      <c r="S143" s="1">
        <f t="shared" si="105"/>
        <v>-150.69973708446548</v>
      </c>
      <c r="U143">
        <f t="shared" si="106"/>
        <v>0.4564354645876384</v>
      </c>
      <c r="V143">
        <f t="shared" si="107"/>
        <v>2.8763560920082658</v>
      </c>
      <c r="W143">
        <f t="shared" si="108"/>
        <v>9.298959297546789</v>
      </c>
      <c r="Y143">
        <f t="shared" si="109"/>
        <v>0.84920785890920947</v>
      </c>
      <c r="Z143">
        <f t="shared" si="110"/>
        <v>-0.16345129471021383</v>
      </c>
      <c r="AB143">
        <f t="shared" si="127"/>
        <v>-3631.2842646644099</v>
      </c>
      <c r="AC143">
        <f t="shared" si="111"/>
        <v>0.15079214109079053</v>
      </c>
      <c r="AD143">
        <f t="shared" si="112"/>
        <v>2.2738269814744878E-2</v>
      </c>
      <c r="AE143">
        <f t="shared" si="113"/>
        <v>-82.569121383976807</v>
      </c>
      <c r="AJ143">
        <f t="shared" si="128"/>
        <v>1306.2363318685857</v>
      </c>
      <c r="AK143">
        <f t="shared" si="114"/>
        <v>2.2738269814744878E-2</v>
      </c>
      <c r="AL143">
        <f t="shared" si="115"/>
        <v>0.84920785890920947</v>
      </c>
      <c r="AM143">
        <f t="shared" si="116"/>
        <v>25.222793210965765</v>
      </c>
      <c r="AO143">
        <f t="shared" si="117"/>
        <v>-102.81581950371145</v>
      </c>
      <c r="AP143" s="1">
        <f t="shared" si="125"/>
        <v>-102.47039999999998</v>
      </c>
      <c r="AQ143" s="1">
        <f t="shared" si="118"/>
        <v>0.11931463354427732</v>
      </c>
      <c r="AS143">
        <f t="shared" si="126"/>
        <v>1.1899979109225862</v>
      </c>
      <c r="AT143" s="1">
        <f t="shared" si="129"/>
        <v>1.1859999999999999</v>
      </c>
      <c r="AV143">
        <f t="shared" si="119"/>
        <v>1.1899979109225862</v>
      </c>
      <c r="AW143">
        <f t="shared" si="119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0"/>
        <v>333.15</v>
      </c>
      <c r="E144">
        <v>110.98</v>
      </c>
      <c r="F144">
        <f t="shared" si="121"/>
        <v>199.76400000000001</v>
      </c>
      <c r="G144" s="1">
        <v>1.7999999999999999E-2</v>
      </c>
      <c r="H144">
        <f t="shared" si="99"/>
        <v>3.0016509079993999E-3</v>
      </c>
      <c r="I144">
        <f t="shared" si="100"/>
        <v>5.8085928390085462</v>
      </c>
      <c r="K144">
        <f t="shared" si="122"/>
        <v>32.4</v>
      </c>
      <c r="L144" s="1">
        <f t="shared" si="123"/>
        <v>5.4</v>
      </c>
      <c r="M144" s="1">
        <f t="shared" si="101"/>
        <v>2.3237900077244502</v>
      </c>
      <c r="N144" s="1">
        <v>0.2</v>
      </c>
      <c r="O144" s="1">
        <f t="shared" si="102"/>
        <v>1.46475800154489</v>
      </c>
      <c r="P144" s="1">
        <f t="shared" si="103"/>
        <v>0.38169004216543373</v>
      </c>
      <c r="Q144" s="1">
        <f t="shared" si="104"/>
        <v>2.0611262276933422</v>
      </c>
      <c r="R144" s="1">
        <f t="shared" si="124"/>
        <v>-97.199999999999989</v>
      </c>
      <c r="S144" s="1">
        <f t="shared" si="105"/>
        <v>-200.34146933179284</v>
      </c>
      <c r="U144">
        <f t="shared" si="106"/>
        <v>0.43033148291193518</v>
      </c>
      <c r="V144">
        <f t="shared" si="107"/>
        <v>2.92951600308978</v>
      </c>
      <c r="W144">
        <f t="shared" si="108"/>
        <v>9.6656961579115652</v>
      </c>
      <c r="Y144">
        <f t="shared" si="109"/>
        <v>0.83349725446004386</v>
      </c>
      <c r="Z144">
        <f t="shared" si="110"/>
        <v>-0.18212487078586309</v>
      </c>
      <c r="AB144">
        <f t="shared" si="127"/>
        <v>-3617.1780211210616</v>
      </c>
      <c r="AC144">
        <f t="shared" si="111"/>
        <v>0.16650274553995617</v>
      </c>
      <c r="AD144">
        <f t="shared" si="112"/>
        <v>2.7723164272343396E-2</v>
      </c>
      <c r="AE144">
        <f t="shared" si="113"/>
        <v>-100.27962048184921</v>
      </c>
      <c r="AJ144">
        <f t="shared" si="128"/>
        <v>491.22876876480268</v>
      </c>
      <c r="AK144">
        <f t="shared" si="114"/>
        <v>2.7723164272343396E-2</v>
      </c>
      <c r="AL144">
        <f t="shared" si="115"/>
        <v>0.83349725446004386</v>
      </c>
      <c r="AM144">
        <f t="shared" si="116"/>
        <v>11.350912222543446</v>
      </c>
      <c r="AO144">
        <f t="shared" si="117"/>
        <v>-121.26058210118448</v>
      </c>
      <c r="AP144" s="1">
        <f t="shared" si="125"/>
        <v>-121.3056</v>
      </c>
      <c r="AQ144" s="1">
        <f t="shared" si="118"/>
        <v>2.0266112137640258E-3</v>
      </c>
      <c r="AS144">
        <f t="shared" si="126"/>
        <v>1.2475368528928445</v>
      </c>
      <c r="AT144" s="1">
        <f t="shared" si="129"/>
        <v>1.248</v>
      </c>
      <c r="AV144">
        <f t="shared" si="119"/>
        <v>1.2475368528928445</v>
      </c>
      <c r="AW144">
        <f t="shared" si="119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0"/>
        <v>333.15</v>
      </c>
      <c r="E145">
        <v>110.98</v>
      </c>
      <c r="F145">
        <f t="shared" si="121"/>
        <v>221.96</v>
      </c>
      <c r="G145" s="1">
        <v>1.7999999999999999E-2</v>
      </c>
      <c r="H145">
        <f t="shared" si="99"/>
        <v>3.0016509079993999E-3</v>
      </c>
      <c r="I145">
        <f t="shared" si="100"/>
        <v>5.8085928390085462</v>
      </c>
      <c r="K145">
        <f t="shared" si="122"/>
        <v>36</v>
      </c>
      <c r="L145" s="1">
        <f t="shared" si="123"/>
        <v>6</v>
      </c>
      <c r="M145" s="1">
        <f t="shared" si="101"/>
        <v>2.4494897427831779</v>
      </c>
      <c r="N145" s="1">
        <v>0.2</v>
      </c>
      <c r="O145" s="1">
        <f t="shared" si="102"/>
        <v>1.4898979485566355</v>
      </c>
      <c r="P145" s="1">
        <f t="shared" si="103"/>
        <v>0.39870762671017196</v>
      </c>
      <c r="Q145" s="1">
        <f t="shared" si="104"/>
        <v>2.3922457602610319</v>
      </c>
      <c r="R145" s="1">
        <f t="shared" si="124"/>
        <v>-108</v>
      </c>
      <c r="S145" s="1">
        <f t="shared" si="105"/>
        <v>-258.36254210819146</v>
      </c>
      <c r="U145">
        <f t="shared" si="106"/>
        <v>0.40824829046386307</v>
      </c>
      <c r="V145">
        <f t="shared" si="107"/>
        <v>2.979795897113271</v>
      </c>
      <c r="W145">
        <f t="shared" si="108"/>
        <v>10.001398160435528</v>
      </c>
      <c r="Y145">
        <f t="shared" si="109"/>
        <v>0.81835739304068866</v>
      </c>
      <c r="Z145">
        <f t="shared" si="110"/>
        <v>-0.20045612698943741</v>
      </c>
      <c r="AB145">
        <f t="shared" si="127"/>
        <v>-3615.6602219298902</v>
      </c>
      <c r="AC145">
        <f t="shared" si="111"/>
        <v>0.18164260695931128</v>
      </c>
      <c r="AD145">
        <f t="shared" si="112"/>
        <v>3.2994036662974839E-2</v>
      </c>
      <c r="AE145">
        <f t="shared" si="113"/>
        <v>-119.29522592321455</v>
      </c>
      <c r="AJ145">
        <f t="shared" si="128"/>
        <v>-291.42284247889938</v>
      </c>
      <c r="AK145">
        <f t="shared" si="114"/>
        <v>3.2994036662974839E-2</v>
      </c>
      <c r="AL145">
        <f t="shared" si="115"/>
        <v>0.81835739304068866</v>
      </c>
      <c r="AM145">
        <f t="shared" si="116"/>
        <v>-7.8686830576918609</v>
      </c>
      <c r="AO145">
        <f t="shared" si="117"/>
        <v>-141.40048741471</v>
      </c>
      <c r="AP145" s="1">
        <f t="shared" si="125"/>
        <v>-141.804</v>
      </c>
      <c r="AQ145" s="1">
        <f t="shared" si="118"/>
        <v>0.16282240648742141</v>
      </c>
      <c r="AS145">
        <f t="shared" si="126"/>
        <v>1.3092637723584259</v>
      </c>
      <c r="AT145" s="1">
        <f t="shared" si="129"/>
        <v>1.3129999999999999</v>
      </c>
      <c r="AV145">
        <f t="shared" si="119"/>
        <v>1.3092637723584259</v>
      </c>
      <c r="AW145">
        <f t="shared" si="119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0"/>
        <v>333.15</v>
      </c>
      <c r="E146">
        <v>110.98</v>
      </c>
      <c r="F146">
        <f t="shared" si="121"/>
        <v>249.70500000000001</v>
      </c>
      <c r="G146" s="1">
        <v>1.7999999999999999E-2</v>
      </c>
      <c r="H146">
        <f t="shared" si="99"/>
        <v>3.0016509079993999E-3</v>
      </c>
      <c r="I146">
        <f t="shared" si="100"/>
        <v>5.8085928390085462</v>
      </c>
      <c r="K146">
        <f t="shared" si="122"/>
        <v>40.5</v>
      </c>
      <c r="L146" s="1">
        <f t="shared" si="123"/>
        <v>6.75</v>
      </c>
      <c r="M146" s="1">
        <f t="shared" si="101"/>
        <v>2.598076211353316</v>
      </c>
      <c r="N146" s="1">
        <v>0.2</v>
      </c>
      <c r="O146" s="1">
        <f t="shared" si="102"/>
        <v>1.5196152422706632</v>
      </c>
      <c r="P146" s="1">
        <f t="shared" si="103"/>
        <v>0.41845717273026761</v>
      </c>
      <c r="Q146" s="1">
        <f t="shared" si="104"/>
        <v>2.8245859159293065</v>
      </c>
      <c r="R146" s="1">
        <f t="shared" si="124"/>
        <v>-121.5</v>
      </c>
      <c r="S146" s="1">
        <f t="shared" si="105"/>
        <v>-343.18718878541074</v>
      </c>
      <c r="U146">
        <f t="shared" si="106"/>
        <v>0.38490017945975052</v>
      </c>
      <c r="V146">
        <f t="shared" si="107"/>
        <v>3.0392304845413265</v>
      </c>
      <c r="W146">
        <f t="shared" si="108"/>
        <v>10.384804599794208</v>
      </c>
      <c r="Y146">
        <f t="shared" si="109"/>
        <v>0.80018884456731787</v>
      </c>
      <c r="Z146">
        <f t="shared" si="110"/>
        <v>-0.22290752346182757</v>
      </c>
      <c r="AB146">
        <f t="shared" si="127"/>
        <v>-3629.5872060378088</v>
      </c>
      <c r="AC146">
        <f t="shared" si="111"/>
        <v>0.19981115543268213</v>
      </c>
      <c r="AD146">
        <f t="shared" si="112"/>
        <v>3.9924497835343457E-2</v>
      </c>
      <c r="AE146">
        <f t="shared" si="113"/>
        <v>-144.90944655064681</v>
      </c>
      <c r="AJ146">
        <f t="shared" si="128"/>
        <v>-1246.2150890200855</v>
      </c>
      <c r="AK146">
        <f t="shared" si="114"/>
        <v>3.9924497835343457E-2</v>
      </c>
      <c r="AL146">
        <f t="shared" si="115"/>
        <v>0.80018884456731787</v>
      </c>
      <c r="AM146">
        <f t="shared" si="116"/>
        <v>-39.813005168383548</v>
      </c>
      <c r="AO146">
        <f t="shared" si="117"/>
        <v>-169.07244918963642</v>
      </c>
      <c r="AP146" s="1">
        <f t="shared" si="125"/>
        <v>-169.61399999999998</v>
      </c>
      <c r="AQ146" s="1">
        <f t="shared" si="118"/>
        <v>0.29327728020542876</v>
      </c>
      <c r="AS146">
        <f t="shared" si="126"/>
        <v>1.3915427916842504</v>
      </c>
      <c r="AT146" s="1">
        <f t="shared" si="129"/>
        <v>1.3959999999999999</v>
      </c>
      <c r="AV146">
        <f t="shared" si="119"/>
        <v>1.3915427916842504</v>
      </c>
      <c r="AW146">
        <f t="shared" si="119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0"/>
        <v>333.15</v>
      </c>
      <c r="E147">
        <v>110.98</v>
      </c>
      <c r="F147">
        <f t="shared" si="121"/>
        <v>277.45</v>
      </c>
      <c r="G147" s="1">
        <v>1.7999999999999999E-2</v>
      </c>
      <c r="H147">
        <f t="shared" si="99"/>
        <v>3.0016509079993999E-3</v>
      </c>
      <c r="I147">
        <f t="shared" si="100"/>
        <v>5.8085928390085462</v>
      </c>
      <c r="K147">
        <f t="shared" si="122"/>
        <v>45</v>
      </c>
      <c r="L147" s="1">
        <f t="shared" si="123"/>
        <v>7.5</v>
      </c>
      <c r="M147" s="1">
        <f t="shared" si="101"/>
        <v>2.7386127875258306</v>
      </c>
      <c r="N147" s="1">
        <v>0.2</v>
      </c>
      <c r="O147" s="1">
        <f t="shared" si="102"/>
        <v>1.5477225575051663</v>
      </c>
      <c r="P147" s="1">
        <f t="shared" si="103"/>
        <v>0.43678453268671041</v>
      </c>
      <c r="Q147" s="1">
        <f t="shared" si="104"/>
        <v>3.2758839951503282</v>
      </c>
      <c r="R147" s="1">
        <f t="shared" si="124"/>
        <v>-135</v>
      </c>
      <c r="S147" s="1">
        <f t="shared" si="105"/>
        <v>-442.24433934529429</v>
      </c>
      <c r="U147">
        <f t="shared" si="106"/>
        <v>0.36514837167011072</v>
      </c>
      <c r="V147">
        <f t="shared" si="107"/>
        <v>3.0954451150103326</v>
      </c>
      <c r="W147">
        <f t="shared" si="108"/>
        <v>10.734644158557197</v>
      </c>
      <c r="Y147">
        <f t="shared" si="109"/>
        <v>0.7828095033073702</v>
      </c>
      <c r="Z147">
        <f t="shared" si="110"/>
        <v>-0.24486590338652542</v>
      </c>
      <c r="AB147">
        <f t="shared" si="127"/>
        <v>-3659.4294292563086</v>
      </c>
      <c r="AC147">
        <f t="shared" si="111"/>
        <v>0.21719049669262983</v>
      </c>
      <c r="AD147">
        <f t="shared" si="112"/>
        <v>4.7171711853591244E-2</v>
      </c>
      <c r="AE147">
        <f t="shared" si="113"/>
        <v>-172.62155058543044</v>
      </c>
      <c r="AJ147">
        <f t="shared" si="128"/>
        <v>-2195.6295902033835</v>
      </c>
      <c r="AK147">
        <f t="shared" si="114"/>
        <v>4.7171711853591244E-2</v>
      </c>
      <c r="AL147">
        <f t="shared" si="115"/>
        <v>0.7828095033073702</v>
      </c>
      <c r="AM147">
        <f t="shared" si="116"/>
        <v>-81.07683773634399</v>
      </c>
      <c r="AO147">
        <f t="shared" si="117"/>
        <v>-199.52546108546363</v>
      </c>
      <c r="AP147" s="1">
        <f t="shared" si="125"/>
        <v>-199.935</v>
      </c>
      <c r="AQ147" s="1">
        <f t="shared" si="118"/>
        <v>0.16772212251962793</v>
      </c>
      <c r="AS147">
        <f t="shared" si="126"/>
        <v>1.4779663784108417</v>
      </c>
      <c r="AT147" s="1">
        <f t="shared" si="129"/>
        <v>1.4810000000000001</v>
      </c>
      <c r="AV147">
        <f t="shared" si="119"/>
        <v>1.4779663784108417</v>
      </c>
      <c r="AW147">
        <f t="shared" si="119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0"/>
        <v>333.15</v>
      </c>
      <c r="E148">
        <v>110.98</v>
      </c>
      <c r="F148">
        <f t="shared" si="121"/>
        <v>305.19499999999999</v>
      </c>
      <c r="G148" s="1">
        <v>1.7999999999999999E-2</v>
      </c>
      <c r="H148">
        <f t="shared" si="99"/>
        <v>3.0016509079993999E-3</v>
      </c>
      <c r="I148">
        <f t="shared" si="100"/>
        <v>5.8085928390085462</v>
      </c>
      <c r="K148">
        <f t="shared" si="122"/>
        <v>49.5</v>
      </c>
      <c r="L148" s="1">
        <f t="shared" si="123"/>
        <v>8.25</v>
      </c>
      <c r="M148" s="1">
        <f t="shared" si="101"/>
        <v>2.8722813232690143</v>
      </c>
      <c r="N148" s="1">
        <v>0.2</v>
      </c>
      <c r="O148" s="1">
        <f t="shared" si="102"/>
        <v>1.574456264653803</v>
      </c>
      <c r="P148" s="1">
        <f t="shared" si="103"/>
        <v>0.45390998388118231</v>
      </c>
      <c r="Q148" s="1">
        <f t="shared" si="104"/>
        <v>3.744757367019754</v>
      </c>
      <c r="R148" s="1">
        <f t="shared" si="124"/>
        <v>-148.5</v>
      </c>
      <c r="S148" s="1">
        <f t="shared" si="105"/>
        <v>-556.09646900243342</v>
      </c>
      <c r="U148">
        <f t="shared" si="106"/>
        <v>0.3481553119113957</v>
      </c>
      <c r="V148">
        <f t="shared" si="107"/>
        <v>3.1489125293076059</v>
      </c>
      <c r="W148">
        <f t="shared" si="108"/>
        <v>11.056366560551917</v>
      </c>
      <c r="Y148">
        <f t="shared" si="109"/>
        <v>0.76616903987526763</v>
      </c>
      <c r="Z148">
        <f t="shared" si="110"/>
        <v>-0.26635245489916687</v>
      </c>
      <c r="AB148">
        <f t="shared" si="127"/>
        <v>-3703.8795338188143</v>
      </c>
      <c r="AC148">
        <f t="shared" si="111"/>
        <v>0.23383096012473231</v>
      </c>
      <c r="AD148">
        <f t="shared" si="112"/>
        <v>5.4676917912854152E-2</v>
      </c>
      <c r="AE148">
        <f t="shared" si="113"/>
        <v>-202.51671722971182</v>
      </c>
      <c r="AJ148">
        <f t="shared" si="128"/>
        <v>-3156.8122884659515</v>
      </c>
      <c r="AK148">
        <f t="shared" si="114"/>
        <v>5.4676917912854152E-2</v>
      </c>
      <c r="AL148">
        <f t="shared" si="115"/>
        <v>0.76616903987526763</v>
      </c>
      <c r="AM148">
        <f t="shared" si="116"/>
        <v>-132.24442812203699</v>
      </c>
      <c r="AO148">
        <f t="shared" si="117"/>
        <v>-232.65804266613577</v>
      </c>
      <c r="AP148" s="1">
        <f t="shared" si="125"/>
        <v>-232.84800000000001</v>
      </c>
      <c r="AQ148" s="1">
        <f t="shared" si="118"/>
        <v>3.608378868881134E-2</v>
      </c>
      <c r="AS148">
        <f t="shared" si="126"/>
        <v>1.5667208260345844</v>
      </c>
      <c r="AT148" s="1">
        <f t="shared" si="129"/>
        <v>1.5680000000000001</v>
      </c>
      <c r="AV148">
        <f t="shared" si="119"/>
        <v>1.5667208260345844</v>
      </c>
      <c r="AW148">
        <f t="shared" si="119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0"/>
        <v>333.15</v>
      </c>
      <c r="E149">
        <v>110.98</v>
      </c>
      <c r="F149">
        <f t="shared" si="121"/>
        <v>332.94</v>
      </c>
      <c r="G149" s="1">
        <v>1.7999999999999999E-2</v>
      </c>
      <c r="H149">
        <f t="shared" si="99"/>
        <v>3.0016509079993999E-3</v>
      </c>
      <c r="I149">
        <f t="shared" si="100"/>
        <v>5.8085928390085462</v>
      </c>
      <c r="K149">
        <f t="shared" si="122"/>
        <v>54</v>
      </c>
      <c r="L149" s="1">
        <f t="shared" si="123"/>
        <v>9</v>
      </c>
      <c r="M149" s="1">
        <f t="shared" si="101"/>
        <v>3</v>
      </c>
      <c r="N149" s="1">
        <v>0.2</v>
      </c>
      <c r="O149" s="1">
        <f t="shared" si="102"/>
        <v>1.6</v>
      </c>
      <c r="P149" s="1">
        <f t="shared" si="103"/>
        <v>0.47000362924573563</v>
      </c>
      <c r="Q149" s="1">
        <f t="shared" si="104"/>
        <v>4.2300326632116203</v>
      </c>
      <c r="R149" s="1">
        <f t="shared" si="124"/>
        <v>-162</v>
      </c>
      <c r="S149" s="1">
        <f t="shared" si="105"/>
        <v>-685.26529144028245</v>
      </c>
      <c r="U149">
        <f t="shared" si="106"/>
        <v>0.33333333333333331</v>
      </c>
      <c r="V149">
        <f t="shared" si="107"/>
        <v>3.2</v>
      </c>
      <c r="W149">
        <f t="shared" si="108"/>
        <v>11.354166666666666</v>
      </c>
      <c r="Y149">
        <f t="shared" si="109"/>
        <v>0.75022131528800995</v>
      </c>
      <c r="Z149">
        <f t="shared" si="110"/>
        <v>-0.2873870289307216</v>
      </c>
      <c r="AB149">
        <f t="shared" si="127"/>
        <v>-3761.9891946662524</v>
      </c>
      <c r="AC149">
        <f t="shared" si="111"/>
        <v>0.24977868471199002</v>
      </c>
      <c r="AD149">
        <f t="shared" si="112"/>
        <v>6.2389391336451716E-2</v>
      </c>
      <c r="AE149">
        <f t="shared" si="113"/>
        <v>-234.70821606953567</v>
      </c>
      <c r="AJ149">
        <f t="shared" si="128"/>
        <v>-4142.5904397948543</v>
      </c>
      <c r="AK149">
        <f t="shared" si="114"/>
        <v>6.2389391336451716E-2</v>
      </c>
      <c r="AL149">
        <f t="shared" si="115"/>
        <v>0.75022131528800995</v>
      </c>
      <c r="AM149">
        <f t="shared" si="116"/>
        <v>-193.89747182544207</v>
      </c>
      <c r="AO149">
        <f t="shared" si="117"/>
        <v>-268.30115724090217</v>
      </c>
      <c r="AP149" s="1">
        <f t="shared" si="125"/>
        <v>-268.11</v>
      </c>
      <c r="AQ149" s="1">
        <f t="shared" si="118"/>
        <v>3.6541090749325419E-2</v>
      </c>
      <c r="AS149">
        <f t="shared" si="126"/>
        <v>1.656179982968532</v>
      </c>
      <c r="AT149" s="1">
        <f t="shared" si="129"/>
        <v>1.655</v>
      </c>
      <c r="AV149">
        <f t="shared" si="119"/>
        <v>1.656179982968532</v>
      </c>
      <c r="AW149">
        <f t="shared" si="119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0"/>
        <v>333.15</v>
      </c>
      <c r="E150">
        <v>110.98</v>
      </c>
      <c r="F150">
        <f t="shared" si="121"/>
        <v>360.685</v>
      </c>
      <c r="G150" s="1">
        <v>1.7999999999999999E-2</v>
      </c>
      <c r="H150">
        <f t="shared" si="99"/>
        <v>3.0016509079993999E-3</v>
      </c>
      <c r="I150">
        <f t="shared" si="100"/>
        <v>5.8085928390085462</v>
      </c>
      <c r="K150">
        <f t="shared" si="122"/>
        <v>58.5</v>
      </c>
      <c r="L150" s="1">
        <f t="shared" si="123"/>
        <v>9.75</v>
      </c>
      <c r="M150" s="1">
        <f t="shared" si="101"/>
        <v>3.1224989991991992</v>
      </c>
      <c r="N150" s="1">
        <v>0.2</v>
      </c>
      <c r="O150" s="1">
        <f t="shared" si="102"/>
        <v>1.6244997998398398</v>
      </c>
      <c r="P150" s="1">
        <f t="shared" si="103"/>
        <v>0.48519995291361534</v>
      </c>
      <c r="Q150" s="1">
        <f t="shared" si="104"/>
        <v>4.7306995409077492</v>
      </c>
      <c r="R150" s="1">
        <f t="shared" si="124"/>
        <v>-175.5</v>
      </c>
      <c r="S150" s="1">
        <f t="shared" si="105"/>
        <v>-830.23776942930999</v>
      </c>
      <c r="U150">
        <f t="shared" si="106"/>
        <v>0.32025630761017426</v>
      </c>
      <c r="V150">
        <f t="shared" si="107"/>
        <v>3.2489995996796797</v>
      </c>
      <c r="W150">
        <f t="shared" si="108"/>
        <v>11.631347785246362</v>
      </c>
      <c r="Y150">
        <f t="shared" si="109"/>
        <v>0.7349239537438863</v>
      </c>
      <c r="Z150">
        <f t="shared" si="110"/>
        <v>-0.3079882494161319</v>
      </c>
      <c r="AB150">
        <f t="shared" si="127"/>
        <v>-3833.058038628275</v>
      </c>
      <c r="AC150">
        <f t="shared" si="111"/>
        <v>0.26507604625611364</v>
      </c>
      <c r="AD150">
        <f t="shared" si="112"/>
        <v>7.0265310298773295E-2</v>
      </c>
      <c r="AE150">
        <f t="shared" si="113"/>
        <v>-269.33101247742309</v>
      </c>
      <c r="AJ150">
        <f t="shared" si="128"/>
        <v>-5162.3504932236265</v>
      </c>
      <c r="AK150">
        <f t="shared" si="114"/>
        <v>7.0265310298773295E-2</v>
      </c>
      <c r="AL150">
        <f t="shared" si="115"/>
        <v>0.7349239537438863</v>
      </c>
      <c r="AM150">
        <f t="shared" si="116"/>
        <v>-266.58202249409925</v>
      </c>
      <c r="AO150">
        <f t="shared" si="117"/>
        <v>-306.26407049245012</v>
      </c>
      <c r="AP150" s="1">
        <f t="shared" si="125"/>
        <v>-306.072</v>
      </c>
      <c r="AQ150" s="1">
        <f t="shared" si="118"/>
        <v>3.6891074070029208E-2</v>
      </c>
      <c r="AS150">
        <f t="shared" si="126"/>
        <v>1.7450944187603996</v>
      </c>
      <c r="AT150" s="1">
        <f t="shared" si="129"/>
        <v>1.744</v>
      </c>
      <c r="AV150">
        <f t="shared" si="119"/>
        <v>1.7450944187603996</v>
      </c>
      <c r="AW150">
        <f t="shared" si="119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0"/>
        <v>333.15</v>
      </c>
      <c r="E151">
        <v>110.98</v>
      </c>
      <c r="F151">
        <f t="shared" si="121"/>
        <v>388.43</v>
      </c>
      <c r="G151" s="1">
        <v>1.7999999999999999E-2</v>
      </c>
      <c r="H151">
        <f t="shared" si="99"/>
        <v>3.0016509079993999E-3</v>
      </c>
      <c r="I151">
        <f t="shared" si="100"/>
        <v>5.8085928390085462</v>
      </c>
      <c r="K151">
        <f t="shared" si="122"/>
        <v>63</v>
      </c>
      <c r="L151" s="1">
        <f t="shared" si="123"/>
        <v>10.5</v>
      </c>
      <c r="M151" s="1">
        <f t="shared" si="101"/>
        <v>3.2403703492039302</v>
      </c>
      <c r="N151" s="1">
        <v>0.2</v>
      </c>
      <c r="O151" s="1">
        <f t="shared" si="102"/>
        <v>1.6480740698407861</v>
      </c>
      <c r="P151" s="1">
        <f t="shared" si="103"/>
        <v>0.49960737576900971</v>
      </c>
      <c r="Q151" s="1">
        <f t="shared" si="104"/>
        <v>5.2458774455746022</v>
      </c>
      <c r="R151" s="1">
        <f t="shared" si="124"/>
        <v>-189</v>
      </c>
      <c r="S151" s="1">
        <f t="shared" si="105"/>
        <v>-991.47083721359979</v>
      </c>
      <c r="U151">
        <f t="shared" si="106"/>
        <v>0.30860669992418382</v>
      </c>
      <c r="V151">
        <f t="shared" si="107"/>
        <v>3.2961481396815722</v>
      </c>
      <c r="W151">
        <f t="shared" si="108"/>
        <v>11.890561112389092</v>
      </c>
      <c r="Y151">
        <f t="shared" si="109"/>
        <v>0.72023796662417261</v>
      </c>
      <c r="Z151">
        <f t="shared" si="110"/>
        <v>-0.32817361237793047</v>
      </c>
      <c r="AB151">
        <f t="shared" si="127"/>
        <v>-3916.553418090316</v>
      </c>
      <c r="AC151">
        <f t="shared" si="111"/>
        <v>0.27976203337582739</v>
      </c>
      <c r="AD151">
        <f t="shared" si="112"/>
        <v>7.8266795318577553E-2</v>
      </c>
      <c r="AE151">
        <f t="shared" si="113"/>
        <v>-306.53608472795008</v>
      </c>
      <c r="AJ151">
        <f t="shared" si="128"/>
        <v>-6222.7421591178081</v>
      </c>
      <c r="AK151">
        <f t="shared" si="114"/>
        <v>7.8266795318577553E-2</v>
      </c>
      <c r="AL151">
        <f t="shared" si="115"/>
        <v>0.72023796662417261</v>
      </c>
      <c r="AM151">
        <f t="shared" si="116"/>
        <v>-350.78044041684262</v>
      </c>
      <c r="AO151">
        <f t="shared" si="117"/>
        <v>-346.37304679357402</v>
      </c>
      <c r="AP151" s="1">
        <f t="shared" si="125"/>
        <v>-346.24799999999999</v>
      </c>
      <c r="AQ151" s="1">
        <f t="shared" si="118"/>
        <v>1.5636700583145802E-2</v>
      </c>
      <c r="AS151">
        <f t="shared" si="126"/>
        <v>1.8326616232464235</v>
      </c>
      <c r="AT151" s="1">
        <f t="shared" si="129"/>
        <v>1.8320000000000001</v>
      </c>
      <c r="AV151">
        <f t="shared" si="119"/>
        <v>1.8326616232464235</v>
      </c>
      <c r="AW151">
        <f t="shared" si="119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0"/>
        <v>333.15</v>
      </c>
      <c r="E152">
        <v>110.98</v>
      </c>
      <c r="F152">
        <f t="shared" si="121"/>
        <v>416.17500000000001</v>
      </c>
      <c r="G152" s="1">
        <v>1.7999999999999999E-2</v>
      </c>
      <c r="H152">
        <f t="shared" si="99"/>
        <v>3.0016509079993999E-3</v>
      </c>
      <c r="I152">
        <f t="shared" si="100"/>
        <v>5.8085928390085462</v>
      </c>
      <c r="K152">
        <f t="shared" si="122"/>
        <v>67.5</v>
      </c>
      <c r="L152" s="1">
        <f t="shared" si="123"/>
        <v>11.25</v>
      </c>
      <c r="M152" s="1">
        <f t="shared" si="101"/>
        <v>3.3541019662496847</v>
      </c>
      <c r="N152" s="1">
        <v>0.2</v>
      </c>
      <c r="O152" s="1">
        <f t="shared" si="102"/>
        <v>1.670820393249937</v>
      </c>
      <c r="P152" s="1">
        <f t="shared" si="103"/>
        <v>0.51331475924627068</v>
      </c>
      <c r="Q152" s="1">
        <f t="shared" si="104"/>
        <v>5.7747910415205448</v>
      </c>
      <c r="R152" s="1">
        <f t="shared" si="124"/>
        <v>-202.5</v>
      </c>
      <c r="S152" s="1">
        <f t="shared" si="105"/>
        <v>-1169.3951859079102</v>
      </c>
      <c r="U152">
        <f t="shared" si="106"/>
        <v>0.29814239699997197</v>
      </c>
      <c r="V152">
        <f t="shared" si="107"/>
        <v>3.3416407864998741</v>
      </c>
      <c r="W152">
        <f t="shared" si="108"/>
        <v>12.133969083632897</v>
      </c>
      <c r="Y152">
        <f t="shared" si="109"/>
        <v>0.70612742069306411</v>
      </c>
      <c r="Z152">
        <f t="shared" si="110"/>
        <v>-0.34795957520583476</v>
      </c>
      <c r="AB152">
        <f t="shared" si="127"/>
        <v>-4012.0528930953583</v>
      </c>
      <c r="AC152">
        <f t="shared" si="111"/>
        <v>0.29387257930693594</v>
      </c>
      <c r="AD152">
        <f t="shared" si="112"/>
        <v>8.636109286851136E-2</v>
      </c>
      <c r="AE152">
        <f t="shared" si="113"/>
        <v>-346.48527249398791</v>
      </c>
      <c r="AJ152">
        <f t="shared" si="128"/>
        <v>-7328.2439795341706</v>
      </c>
      <c r="AK152">
        <f t="shared" si="114"/>
        <v>8.636109286851136E-2</v>
      </c>
      <c r="AL152">
        <f t="shared" si="115"/>
        <v>0.70612742069306411</v>
      </c>
      <c r="AM152">
        <f t="shared" si="116"/>
        <v>-446.89050356040735</v>
      </c>
      <c r="AO152">
        <f t="shared" si="117"/>
        <v>-388.50133851235358</v>
      </c>
      <c r="AP152" s="1">
        <f t="shared" si="125"/>
        <v>-388.59749999999997</v>
      </c>
      <c r="AQ152" s="1">
        <f t="shared" si="118"/>
        <v>9.2470317063656823E-3</v>
      </c>
      <c r="AS152">
        <f t="shared" si="126"/>
        <v>1.9185251284560672</v>
      </c>
      <c r="AT152" s="1">
        <f t="shared" si="129"/>
        <v>1.919</v>
      </c>
      <c r="AV152">
        <f t="shared" si="119"/>
        <v>1.9185251284560672</v>
      </c>
      <c r="AW152">
        <f t="shared" si="119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0"/>
        <v>343.15</v>
      </c>
      <c r="E153">
        <v>110.98</v>
      </c>
      <c r="F153">
        <f t="shared" si="121"/>
        <v>22.196000000000002</v>
      </c>
      <c r="G153" s="1">
        <v>1.7999999999999999E-2</v>
      </c>
      <c r="H153">
        <f t="shared" si="99"/>
        <v>2.9141774734081308E-3</v>
      </c>
      <c r="I153">
        <f t="shared" si="100"/>
        <v>5.838167669354644</v>
      </c>
      <c r="K153">
        <f t="shared" si="122"/>
        <v>3.6</v>
      </c>
      <c r="L153" s="1">
        <f t="shared" si="123"/>
        <v>0.60000000000000009</v>
      </c>
      <c r="M153" s="1">
        <f t="shared" si="101"/>
        <v>0.7745966692414834</v>
      </c>
      <c r="N153" s="1">
        <v>0.2</v>
      </c>
      <c r="O153" s="1">
        <f t="shared" si="102"/>
        <v>1.1549193338482966</v>
      </c>
      <c r="P153" s="1">
        <f t="shared" si="103"/>
        <v>0.14403050071078732</v>
      </c>
      <c r="Q153" s="1">
        <f t="shared" si="104"/>
        <v>8.6418300426472403E-2</v>
      </c>
      <c r="R153" s="1">
        <f t="shared" si="124"/>
        <v>-10.8</v>
      </c>
      <c r="S153" s="1">
        <f t="shared" si="105"/>
        <v>-0.93331764460590205</v>
      </c>
      <c r="U153">
        <f t="shared" si="106"/>
        <v>1.2909944487358056</v>
      </c>
      <c r="V153">
        <f t="shared" si="107"/>
        <v>2.3098386676965932</v>
      </c>
      <c r="W153">
        <f t="shared" si="108"/>
        <v>4.5830709424352492</v>
      </c>
      <c r="Y153">
        <f t="shared" si="109"/>
        <v>0.97828596472692131</v>
      </c>
      <c r="Z153">
        <f t="shared" si="110"/>
        <v>-2.1953254215839504E-2</v>
      </c>
      <c r="AB153">
        <f t="shared" si="127"/>
        <v>-4370.7157193324119</v>
      </c>
      <c r="AC153">
        <f t="shared" si="111"/>
        <v>2.1714035273078747E-2</v>
      </c>
      <c r="AD153">
        <f t="shared" si="112"/>
        <v>4.71499327840508E-4</v>
      </c>
      <c r="AE153">
        <f t="shared" si="113"/>
        <v>-2.0607895238471747</v>
      </c>
      <c r="AJ153">
        <f t="shared" si="128"/>
        <v>10061.227697980927</v>
      </c>
      <c r="AK153">
        <f t="shared" si="114"/>
        <v>4.71499327840508E-4</v>
      </c>
      <c r="AL153">
        <f t="shared" si="115"/>
        <v>0.97828596472692131</v>
      </c>
      <c r="AM153">
        <f t="shared" si="116"/>
        <v>4.6408537079467234</v>
      </c>
      <c r="AO153">
        <f t="shared" si="117"/>
        <v>-8.1184060253565384</v>
      </c>
      <c r="AP153" s="1">
        <f t="shared" si="125"/>
        <v>-9.0644400000000012</v>
      </c>
      <c r="AQ153" s="1">
        <f t="shared" si="118"/>
        <v>0.89498028117970785</v>
      </c>
      <c r="AS153">
        <f t="shared" si="126"/>
        <v>0.75170426160708681</v>
      </c>
      <c r="AT153" s="1">
        <f t="shared" si="129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0"/>
        <v>343.15</v>
      </c>
      <c r="E154">
        <v>110.98</v>
      </c>
      <c r="F154">
        <f t="shared" si="121"/>
        <v>33.293999999999997</v>
      </c>
      <c r="G154" s="1">
        <v>1.7999999999999999E-2</v>
      </c>
      <c r="H154">
        <f t="shared" si="99"/>
        <v>2.9141774734081308E-3</v>
      </c>
      <c r="I154">
        <f t="shared" si="100"/>
        <v>5.838167669354644</v>
      </c>
      <c r="K154">
        <f t="shared" si="122"/>
        <v>5.3999999999999995</v>
      </c>
      <c r="L154" s="1">
        <f t="shared" si="123"/>
        <v>0.89999999999999991</v>
      </c>
      <c r="M154" s="1">
        <f t="shared" si="101"/>
        <v>0.94868329805051377</v>
      </c>
      <c r="N154" s="1">
        <v>0.2</v>
      </c>
      <c r="O154" s="1">
        <f t="shared" si="102"/>
        <v>1.1897366596101029</v>
      </c>
      <c r="P154" s="1">
        <f t="shared" si="103"/>
        <v>0.17373198818891761</v>
      </c>
      <c r="Q154" s="1">
        <f t="shared" si="104"/>
        <v>0.15635878937002584</v>
      </c>
      <c r="R154" s="1">
        <f t="shared" si="124"/>
        <v>-16.2</v>
      </c>
      <c r="S154" s="1">
        <f t="shared" si="105"/>
        <v>-2.5330123877944186</v>
      </c>
      <c r="U154">
        <f t="shared" si="106"/>
        <v>1.0540925533894598</v>
      </c>
      <c r="V154">
        <f t="shared" si="107"/>
        <v>2.3794733192202058</v>
      </c>
      <c r="W154">
        <f t="shared" si="108"/>
        <v>5.2273299429437881</v>
      </c>
      <c r="Y154">
        <f t="shared" si="109"/>
        <v>0.96777877351460473</v>
      </c>
      <c r="Z154">
        <f t="shared" si="110"/>
        <v>-3.2751757582389782E-2</v>
      </c>
      <c r="AB154">
        <f t="shared" si="127"/>
        <v>-4270.0642043703947</v>
      </c>
      <c r="AC154">
        <f t="shared" si="111"/>
        <v>3.2221226485395243E-2</v>
      </c>
      <c r="AD154">
        <f t="shared" si="112"/>
        <v>1.0382074362231359E-3</v>
      </c>
      <c r="AE154">
        <f t="shared" si="113"/>
        <v>-4.4332124101275721</v>
      </c>
      <c r="AJ154">
        <f t="shared" si="128"/>
        <v>9107.4916224512726</v>
      </c>
      <c r="AK154">
        <f t="shared" si="114"/>
        <v>1.0382074362231359E-3</v>
      </c>
      <c r="AL154">
        <f t="shared" si="115"/>
        <v>0.96777877351460473</v>
      </c>
      <c r="AM154">
        <f t="shared" si="116"/>
        <v>9.1507988314737378</v>
      </c>
      <c r="AO154">
        <f t="shared" si="117"/>
        <v>-12.510680509666763</v>
      </c>
      <c r="AP154" s="1">
        <f t="shared" si="125"/>
        <v>-13.799159999999999</v>
      </c>
      <c r="AQ154" s="1">
        <f t="shared" si="118"/>
        <v>1.6601793970093954</v>
      </c>
      <c r="AS154">
        <f t="shared" si="126"/>
        <v>0.77226422899177549</v>
      </c>
      <c r="AT154" s="1">
        <f t="shared" si="129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0"/>
        <v>343.15</v>
      </c>
      <c r="E155">
        <v>110.98</v>
      </c>
      <c r="F155">
        <f t="shared" si="121"/>
        <v>44.392000000000003</v>
      </c>
      <c r="G155" s="1">
        <v>1.7999999999999999E-2</v>
      </c>
      <c r="H155">
        <f t="shared" si="99"/>
        <v>2.9141774734081308E-3</v>
      </c>
      <c r="I155">
        <f t="shared" si="100"/>
        <v>5.838167669354644</v>
      </c>
      <c r="K155">
        <f t="shared" si="122"/>
        <v>7.2</v>
      </c>
      <c r="L155" s="1">
        <f t="shared" si="123"/>
        <v>1.2000000000000002</v>
      </c>
      <c r="M155" s="1">
        <f t="shared" si="101"/>
        <v>1.0954451150103324</v>
      </c>
      <c r="N155" s="1">
        <v>0.2</v>
      </c>
      <c r="O155" s="1">
        <f t="shared" si="102"/>
        <v>1.2190890230020666</v>
      </c>
      <c r="P155" s="1">
        <f t="shared" si="103"/>
        <v>0.19810387736670676</v>
      </c>
      <c r="Q155" s="1">
        <f t="shared" si="104"/>
        <v>0.23772465284004815</v>
      </c>
      <c r="R155" s="1">
        <f t="shared" si="124"/>
        <v>-21.6</v>
      </c>
      <c r="S155" s="1">
        <f t="shared" si="105"/>
        <v>-5.1348525013450406</v>
      </c>
      <c r="U155">
        <f t="shared" si="106"/>
        <v>0.91287092917527679</v>
      </c>
      <c r="V155">
        <f t="shared" si="107"/>
        <v>2.4381780460041331</v>
      </c>
      <c r="W155">
        <f t="shared" si="108"/>
        <v>5.7658678095059148</v>
      </c>
      <c r="Y155">
        <f t="shared" si="109"/>
        <v>0.95749488697730356</v>
      </c>
      <c r="Z155">
        <f t="shared" si="110"/>
        <v>-4.3434897913078224E-2</v>
      </c>
      <c r="AB155">
        <f t="shared" si="127"/>
        <v>-4180.9584629002311</v>
      </c>
      <c r="AC155">
        <f t="shared" si="111"/>
        <v>4.250511302269646E-2</v>
      </c>
      <c r="AD155">
        <f t="shared" si="112"/>
        <v>1.8066846330722002E-3</v>
      </c>
      <c r="AE155">
        <f t="shared" si="113"/>
        <v>-7.5536734064350144</v>
      </c>
      <c r="AJ155">
        <f t="shared" si="128"/>
        <v>8230.6890163517201</v>
      </c>
      <c r="AK155">
        <f t="shared" si="114"/>
        <v>1.8066846330722002E-3</v>
      </c>
      <c r="AL155">
        <f t="shared" si="115"/>
        <v>0.95749488697730356</v>
      </c>
      <c r="AM155">
        <f t="shared" si="116"/>
        <v>14.238197310434009</v>
      </c>
      <c r="AO155">
        <f t="shared" si="117"/>
        <v>-17.628679112763027</v>
      </c>
      <c r="AP155" s="1">
        <f t="shared" si="125"/>
        <v>-18.748799999999999</v>
      </c>
      <c r="AQ155" s="1">
        <f t="shared" si="118"/>
        <v>1.2546708020245412</v>
      </c>
      <c r="AS155">
        <f t="shared" si="126"/>
        <v>0.81614255151680681</v>
      </c>
      <c r="AT155" s="1">
        <f t="shared" si="129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0"/>
        <v>343.15</v>
      </c>
      <c r="E156">
        <v>110.98</v>
      </c>
      <c r="F156">
        <f t="shared" si="121"/>
        <v>55.49</v>
      </c>
      <c r="G156" s="1">
        <v>1.7999999999999999E-2</v>
      </c>
      <c r="H156">
        <f t="shared" si="99"/>
        <v>2.9141774734081308E-3</v>
      </c>
      <c r="I156">
        <f t="shared" si="100"/>
        <v>5.838167669354644</v>
      </c>
      <c r="K156">
        <f t="shared" si="122"/>
        <v>9</v>
      </c>
      <c r="L156" s="1">
        <f t="shared" si="123"/>
        <v>1.5</v>
      </c>
      <c r="M156" s="1">
        <f t="shared" si="101"/>
        <v>1.2247448713915889</v>
      </c>
      <c r="N156" s="1">
        <v>0.2</v>
      </c>
      <c r="O156" s="1">
        <f t="shared" si="102"/>
        <v>1.2449489742783177</v>
      </c>
      <c r="P156" s="1">
        <f t="shared" si="103"/>
        <v>0.21909454456137531</v>
      </c>
      <c r="Q156" s="1">
        <f t="shared" si="104"/>
        <v>0.32864181684206295</v>
      </c>
      <c r="R156" s="1">
        <f t="shared" si="124"/>
        <v>-27</v>
      </c>
      <c r="S156" s="1">
        <f t="shared" si="105"/>
        <v>-8.8733290547357004</v>
      </c>
      <c r="U156">
        <f t="shared" si="106"/>
        <v>0.81649658092772615</v>
      </c>
      <c r="V156">
        <f t="shared" si="107"/>
        <v>2.4898979485566355</v>
      </c>
      <c r="W156">
        <f t="shared" si="108"/>
        <v>6.2305505519291478</v>
      </c>
      <c r="Y156">
        <f t="shared" si="109"/>
        <v>0.94742726127201582</v>
      </c>
      <c r="Z156">
        <f t="shared" si="110"/>
        <v>-5.4005114078506188E-2</v>
      </c>
      <c r="AB156">
        <f t="shared" si="127"/>
        <v>-4102.2030932749813</v>
      </c>
      <c r="AC156">
        <f t="shared" si="111"/>
        <v>5.257273872798416E-2</v>
      </c>
      <c r="AD156">
        <f t="shared" si="112"/>
        <v>2.7638928573608854E-3</v>
      </c>
      <c r="AE156">
        <f t="shared" si="113"/>
        <v>-11.338049828946451</v>
      </c>
      <c r="AJ156">
        <f t="shared" si="128"/>
        <v>7422.5248702083327</v>
      </c>
      <c r="AK156">
        <f t="shared" si="114"/>
        <v>2.7638928573608854E-3</v>
      </c>
      <c r="AL156">
        <f t="shared" si="115"/>
        <v>0.94742726127201582</v>
      </c>
      <c r="AM156">
        <f t="shared" si="116"/>
        <v>19.436530400432353</v>
      </c>
      <c r="AO156">
        <f t="shared" si="117"/>
        <v>-23.256365292229255</v>
      </c>
      <c r="AP156" s="1">
        <f t="shared" si="125"/>
        <v>-23.938200000000002</v>
      </c>
      <c r="AQ156" s="1">
        <f t="shared" si="118"/>
        <v>0.46489856872082019</v>
      </c>
      <c r="AS156">
        <f t="shared" si="126"/>
        <v>0.86134686267515759</v>
      </c>
      <c r="AT156" s="1">
        <f t="shared" si="129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0"/>
        <v>343.15</v>
      </c>
      <c r="E157">
        <v>110.98</v>
      </c>
      <c r="F157">
        <f t="shared" si="121"/>
        <v>66.587999999999994</v>
      </c>
      <c r="G157" s="1">
        <v>1.7999999999999999E-2</v>
      </c>
      <c r="H157">
        <f t="shared" si="99"/>
        <v>2.9141774734081308E-3</v>
      </c>
      <c r="I157">
        <f t="shared" si="100"/>
        <v>5.838167669354644</v>
      </c>
      <c r="K157">
        <f t="shared" si="122"/>
        <v>10.799999999999999</v>
      </c>
      <c r="L157" s="1">
        <f t="shared" si="123"/>
        <v>1.7999999999999998</v>
      </c>
      <c r="M157" s="1">
        <f t="shared" si="101"/>
        <v>1.3416407864998738</v>
      </c>
      <c r="N157" s="1">
        <v>0.2</v>
      </c>
      <c r="O157" s="1">
        <f t="shared" si="102"/>
        <v>1.2683281572999747</v>
      </c>
      <c r="P157" s="1">
        <f t="shared" si="103"/>
        <v>0.23769962166478761</v>
      </c>
      <c r="Q157" s="1">
        <f t="shared" si="104"/>
        <v>0.42785931899661767</v>
      </c>
      <c r="R157" s="1">
        <f t="shared" si="124"/>
        <v>-32.4</v>
      </c>
      <c r="S157" s="1">
        <f t="shared" si="105"/>
        <v>-13.862641935490412</v>
      </c>
      <c r="U157">
        <f t="shared" si="106"/>
        <v>0.7453559924999299</v>
      </c>
      <c r="V157">
        <f t="shared" si="107"/>
        <v>2.5366563145999494</v>
      </c>
      <c r="W157">
        <f t="shared" si="108"/>
        <v>6.6406494776392329</v>
      </c>
      <c r="Y157">
        <f t="shared" si="109"/>
        <v>0.93756914572449723</v>
      </c>
      <c r="Z157">
        <f t="shared" si="110"/>
        <v>-6.4464768417906146E-2</v>
      </c>
      <c r="AB157">
        <f t="shared" si="127"/>
        <v>-4032.7477609695266</v>
      </c>
      <c r="AC157">
        <f t="shared" si="111"/>
        <v>6.2430854275502816E-2</v>
      </c>
      <c r="AD157">
        <f t="shared" si="112"/>
        <v>3.8976115655690682E-3</v>
      </c>
      <c r="AE157">
        <f t="shared" si="113"/>
        <v>-15.71808431417759</v>
      </c>
      <c r="AJ157">
        <f t="shared" si="128"/>
        <v>6675.4582133185377</v>
      </c>
      <c r="AK157">
        <f t="shared" si="114"/>
        <v>3.8976115655690682E-3</v>
      </c>
      <c r="AL157">
        <f t="shared" si="115"/>
        <v>0.93756914572449723</v>
      </c>
      <c r="AM157">
        <f t="shared" si="116"/>
        <v>24.393995748783375</v>
      </c>
      <c r="AO157">
        <f t="shared" si="117"/>
        <v>-29.243667616153338</v>
      </c>
      <c r="AP157" s="1">
        <f t="shared" si="125"/>
        <v>-29.390039999999996</v>
      </c>
      <c r="AQ157" s="1">
        <f t="shared" si="118"/>
        <v>2.1424874752953117E-2</v>
      </c>
      <c r="AS157">
        <f t="shared" si="126"/>
        <v>0.90258233383189324</v>
      </c>
      <c r="AT157" s="1">
        <f t="shared" si="129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0"/>
        <v>343.15</v>
      </c>
      <c r="E158">
        <v>110.98</v>
      </c>
      <c r="F158">
        <f t="shared" si="121"/>
        <v>77.685999999999993</v>
      </c>
      <c r="G158" s="1">
        <v>1.7999999999999999E-2</v>
      </c>
      <c r="H158">
        <f t="shared" si="99"/>
        <v>2.9141774734081308E-3</v>
      </c>
      <c r="I158">
        <f t="shared" si="100"/>
        <v>5.838167669354644</v>
      </c>
      <c r="K158">
        <f t="shared" si="122"/>
        <v>12.6</v>
      </c>
      <c r="L158" s="1">
        <f t="shared" si="123"/>
        <v>2.0999999999999996</v>
      </c>
      <c r="M158" s="1">
        <f t="shared" si="101"/>
        <v>1.4491376746189437</v>
      </c>
      <c r="N158" s="1">
        <v>0.2</v>
      </c>
      <c r="O158" s="1">
        <f t="shared" si="102"/>
        <v>1.2898275349237887</v>
      </c>
      <c r="P158" s="1">
        <f t="shared" si="103"/>
        <v>0.25450851557823218</v>
      </c>
      <c r="Q158" s="1">
        <f t="shared" si="104"/>
        <v>0.53446788271428747</v>
      </c>
      <c r="R158" s="1">
        <f t="shared" si="124"/>
        <v>-37.799999999999997</v>
      </c>
      <c r="S158" s="1">
        <f t="shared" si="105"/>
        <v>-20.202885966600064</v>
      </c>
      <c r="U158">
        <f t="shared" si="106"/>
        <v>0.69006555934235425</v>
      </c>
      <c r="V158">
        <f t="shared" si="107"/>
        <v>2.5796550698475773</v>
      </c>
      <c r="W158">
        <f t="shared" si="108"/>
        <v>7.0085795058786466</v>
      </c>
      <c r="Y158">
        <f t="shared" si="109"/>
        <v>0.9279140677340153</v>
      </c>
      <c r="Z158">
        <f t="shared" si="110"/>
        <v>-7.4816149908080359E-2</v>
      </c>
      <c r="AB158">
        <f t="shared" si="127"/>
        <v>-3971.6698364173958</v>
      </c>
      <c r="AC158">
        <f t="shared" si="111"/>
        <v>7.2085932265984712E-2</v>
      </c>
      <c r="AD158">
        <f t="shared" si="112"/>
        <v>5.1963816306561357E-3</v>
      </c>
      <c r="AE158">
        <f t="shared" si="113"/>
        <v>-20.638312180990415</v>
      </c>
      <c r="AJ158">
        <f t="shared" si="128"/>
        <v>5982.6340286790073</v>
      </c>
      <c r="AK158">
        <f t="shared" si="114"/>
        <v>5.1963816306561357E-3</v>
      </c>
      <c r="AL158">
        <f t="shared" si="115"/>
        <v>0.9279140677340153</v>
      </c>
      <c r="AM158">
        <f t="shared" si="116"/>
        <v>28.847038534012604</v>
      </c>
      <c r="AO158">
        <f t="shared" si="117"/>
        <v>-35.495007975408981</v>
      </c>
      <c r="AP158" s="1">
        <f t="shared" si="125"/>
        <v>-35.116199999999999</v>
      </c>
      <c r="AQ158" s="1">
        <f t="shared" si="118"/>
        <v>0.14349548223345202</v>
      </c>
      <c r="AS158">
        <f t="shared" si="126"/>
        <v>0.93902137501081973</v>
      </c>
      <c r="AT158" s="1">
        <f t="shared" si="129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0"/>
        <v>343.15</v>
      </c>
      <c r="E159">
        <v>110.98</v>
      </c>
      <c r="F159">
        <f t="shared" si="121"/>
        <v>88.784000000000006</v>
      </c>
      <c r="G159" s="1">
        <v>1.7999999999999999E-2</v>
      </c>
      <c r="H159">
        <f t="shared" si="99"/>
        <v>2.9141774734081308E-3</v>
      </c>
      <c r="I159">
        <f t="shared" si="100"/>
        <v>5.838167669354644</v>
      </c>
      <c r="K159">
        <f t="shared" si="122"/>
        <v>14.4</v>
      </c>
      <c r="L159" s="1">
        <f t="shared" si="123"/>
        <v>2.4000000000000004</v>
      </c>
      <c r="M159" s="1">
        <f t="shared" si="101"/>
        <v>1.5491933384829668</v>
      </c>
      <c r="N159" s="1">
        <v>0.2</v>
      </c>
      <c r="O159" s="1">
        <f t="shared" si="102"/>
        <v>1.3098386676965934</v>
      </c>
      <c r="P159" s="1">
        <f t="shared" si="103"/>
        <v>0.26990397519884929</v>
      </c>
      <c r="Q159" s="1">
        <f t="shared" si="104"/>
        <v>0.64776954047723834</v>
      </c>
      <c r="R159" s="1">
        <f t="shared" si="124"/>
        <v>-43.2</v>
      </c>
      <c r="S159" s="1">
        <f t="shared" si="105"/>
        <v>-27.983644148616698</v>
      </c>
      <c r="U159">
        <f t="shared" si="106"/>
        <v>0.6454972243679028</v>
      </c>
      <c r="V159">
        <f t="shared" si="107"/>
        <v>2.6196773353931868</v>
      </c>
      <c r="W159">
        <f t="shared" si="108"/>
        <v>7.3428192954444151</v>
      </c>
      <c r="Y159">
        <f t="shared" si="109"/>
        <v>0.91845581860130199</v>
      </c>
      <c r="Z159">
        <f t="shared" si="110"/>
        <v>-8.5061477169996416E-2</v>
      </c>
      <c r="AB159">
        <f t="shared" si="127"/>
        <v>-3918.1591111963298</v>
      </c>
      <c r="AC159">
        <f t="shared" si="111"/>
        <v>8.1544181398697999E-2</v>
      </c>
      <c r="AD159">
        <f t="shared" si="112"/>
        <v>6.6494535199837649E-3</v>
      </c>
      <c r="AE159">
        <f t="shared" si="113"/>
        <v>-26.053616893800896</v>
      </c>
      <c r="AJ159">
        <f t="shared" si="128"/>
        <v>5337.8216080543225</v>
      </c>
      <c r="AK159">
        <f t="shared" si="114"/>
        <v>6.6494535199837649E-3</v>
      </c>
      <c r="AL159">
        <f t="shared" si="115"/>
        <v>0.91845581860130199</v>
      </c>
      <c r="AM159">
        <f t="shared" si="116"/>
        <v>32.599300394497178</v>
      </c>
      <c r="AO159">
        <f t="shared" si="117"/>
        <v>-41.95720842192739</v>
      </c>
      <c r="AP159" s="1">
        <f t="shared" si="125"/>
        <v>-41.135040000000004</v>
      </c>
      <c r="AQ159" s="1">
        <f t="shared" si="118"/>
        <v>0.67596091401456959</v>
      </c>
      <c r="AS159">
        <f t="shared" si="126"/>
        <v>0.97123167643350439</v>
      </c>
      <c r="AT159" s="1">
        <f t="shared" si="129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0"/>
        <v>343.15</v>
      </c>
      <c r="E160">
        <v>110.98</v>
      </c>
      <c r="F160">
        <f t="shared" si="121"/>
        <v>99.882000000000005</v>
      </c>
      <c r="G160" s="1">
        <v>1.7999999999999999E-2</v>
      </c>
      <c r="H160">
        <f t="shared" si="99"/>
        <v>2.9141774734081308E-3</v>
      </c>
      <c r="I160">
        <f t="shared" si="100"/>
        <v>5.838167669354644</v>
      </c>
      <c r="K160">
        <f t="shared" si="122"/>
        <v>16.2</v>
      </c>
      <c r="L160" s="1">
        <f t="shared" si="123"/>
        <v>2.7</v>
      </c>
      <c r="M160" s="1">
        <f t="shared" si="101"/>
        <v>1.6431676725154984</v>
      </c>
      <c r="N160" s="1">
        <v>0.2</v>
      </c>
      <c r="O160" s="1">
        <f t="shared" si="102"/>
        <v>1.3286335345030997</v>
      </c>
      <c r="P160" s="1">
        <f t="shared" si="103"/>
        <v>0.2841509964115006</v>
      </c>
      <c r="Q160" s="1">
        <f t="shared" si="104"/>
        <v>0.76720769031105163</v>
      </c>
      <c r="R160" s="1">
        <f t="shared" si="124"/>
        <v>-48.599999999999994</v>
      </c>
      <c r="S160" s="1">
        <f t="shared" si="105"/>
        <v>-37.286293749117107</v>
      </c>
      <c r="U160">
        <f t="shared" si="106"/>
        <v>0.60858061945018449</v>
      </c>
      <c r="V160">
        <f t="shared" si="107"/>
        <v>2.6572670690061995</v>
      </c>
      <c r="W160">
        <f t="shared" si="108"/>
        <v>7.6494353641458313</v>
      </c>
      <c r="Y160">
        <f t="shared" si="109"/>
        <v>0.90918844021449574</v>
      </c>
      <c r="Z160">
        <f t="shared" si="110"/>
        <v>-9.5202901322921613E-2</v>
      </c>
      <c r="AB160">
        <f t="shared" si="127"/>
        <v>-3871.5043378417331</v>
      </c>
      <c r="AC160">
        <f t="shared" si="111"/>
        <v>9.0811559785504259E-2</v>
      </c>
      <c r="AD160">
        <f t="shared" si="112"/>
        <v>8.2467393906762148E-3</v>
      </c>
      <c r="AE160">
        <f t="shared" si="113"/>
        <v>-31.927287324053257</v>
      </c>
      <c r="AJ160">
        <f t="shared" si="128"/>
        <v>4735.3586982142169</v>
      </c>
      <c r="AK160">
        <f t="shared" si="114"/>
        <v>8.2467393906762148E-3</v>
      </c>
      <c r="AL160">
        <f t="shared" si="115"/>
        <v>0.90918844021449574</v>
      </c>
      <c r="AM160">
        <f t="shared" si="116"/>
        <v>35.504962446466465</v>
      </c>
      <c r="AO160">
        <f t="shared" si="117"/>
        <v>-48.608607136999069</v>
      </c>
      <c r="AP160" s="1">
        <f t="shared" si="125"/>
        <v>-47.457900000000002</v>
      </c>
      <c r="AQ160" s="1">
        <f t="shared" si="118"/>
        <v>1.3241269151405892</v>
      </c>
      <c r="AS160">
        <f t="shared" si="126"/>
        <v>1.000177101584343</v>
      </c>
      <c r="AT160" s="1">
        <f t="shared" si="129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0"/>
        <v>343.15</v>
      </c>
      <c r="E161">
        <v>110.98</v>
      </c>
      <c r="F161">
        <f t="shared" si="121"/>
        <v>110.98</v>
      </c>
      <c r="G161" s="1">
        <v>1.7999999999999999E-2</v>
      </c>
      <c r="H161">
        <f t="shared" si="99"/>
        <v>2.9141774734081308E-3</v>
      </c>
      <c r="I161">
        <f t="shared" si="100"/>
        <v>5.838167669354644</v>
      </c>
      <c r="K161">
        <f t="shared" si="122"/>
        <v>18</v>
      </c>
      <c r="L161" s="1">
        <f t="shared" si="123"/>
        <v>3</v>
      </c>
      <c r="M161" s="1">
        <f t="shared" si="101"/>
        <v>1.7320508075688772</v>
      </c>
      <c r="N161" s="1">
        <v>0.2</v>
      </c>
      <c r="O161" s="1">
        <f t="shared" si="102"/>
        <v>1.3464101615137753</v>
      </c>
      <c r="P161" s="1">
        <f t="shared" si="103"/>
        <v>0.29744191103901518</v>
      </c>
      <c r="Q161" s="1">
        <f t="shared" si="104"/>
        <v>0.89232573311704555</v>
      </c>
      <c r="R161" s="1">
        <f t="shared" si="124"/>
        <v>-54</v>
      </c>
      <c r="S161" s="1">
        <f t="shared" si="105"/>
        <v>-48.185589588320461</v>
      </c>
      <c r="U161">
        <f t="shared" si="106"/>
        <v>0.57735026918962584</v>
      </c>
      <c r="V161">
        <f t="shared" si="107"/>
        <v>2.6928203230275507</v>
      </c>
      <c r="W161">
        <f t="shared" si="108"/>
        <v>7.932931795463726</v>
      </c>
      <c r="Y161">
        <f t="shared" si="109"/>
        <v>0.90010621253307888</v>
      </c>
      <c r="Z161">
        <f t="shared" si="110"/>
        <v>-0.10524250869527861</v>
      </c>
      <c r="AB161">
        <f t="shared" si="127"/>
        <v>-3831.0813709642894</v>
      </c>
      <c r="AC161">
        <f t="shared" si="111"/>
        <v>9.9893787466921097E-2</v>
      </c>
      <c r="AD161">
        <f t="shared" si="112"/>
        <v>9.9787687744864028E-3</v>
      </c>
      <c r="AE161">
        <f t="shared" si="113"/>
        <v>-38.22947515709501</v>
      </c>
      <c r="AJ161">
        <f t="shared" si="128"/>
        <v>4170.1008593236866</v>
      </c>
      <c r="AK161">
        <f t="shared" si="114"/>
        <v>9.9787687744864028E-3</v>
      </c>
      <c r="AL161">
        <f t="shared" si="115"/>
        <v>0.90010621253307888</v>
      </c>
      <c r="AM161">
        <f t="shared" si="116"/>
        <v>37.455644783414748</v>
      </c>
      <c r="AO161">
        <f t="shared" si="117"/>
        <v>-55.449933518799199</v>
      </c>
      <c r="AP161" s="1">
        <f t="shared" si="125"/>
        <v>-54.108000000000004</v>
      </c>
      <c r="AQ161" s="1">
        <f t="shared" si="118"/>
        <v>1.8007855688767889</v>
      </c>
      <c r="AS161">
        <f t="shared" si="126"/>
        <v>1.0268506207185037</v>
      </c>
      <c r="AT161" s="1">
        <f t="shared" si="129"/>
        <v>1.002</v>
      </c>
      <c r="AV161">
        <f t="shared" si="119"/>
        <v>1.0268506207185037</v>
      </c>
      <c r="AW161">
        <f t="shared" si="119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0"/>
        <v>343.15</v>
      </c>
      <c r="E162">
        <v>110.98</v>
      </c>
      <c r="F162">
        <f t="shared" si="121"/>
        <v>133.17599999999999</v>
      </c>
      <c r="G162" s="1">
        <v>1.7999999999999999E-2</v>
      </c>
      <c r="H162">
        <f t="shared" si="99"/>
        <v>2.9141774734081308E-3</v>
      </c>
      <c r="I162">
        <f t="shared" si="100"/>
        <v>5.838167669354644</v>
      </c>
      <c r="K162">
        <f t="shared" si="122"/>
        <v>21.599999999999998</v>
      </c>
      <c r="L162" s="1">
        <f t="shared" si="123"/>
        <v>3.5999999999999996</v>
      </c>
      <c r="M162" s="1">
        <f t="shared" si="101"/>
        <v>1.8973665961010275</v>
      </c>
      <c r="N162" s="1">
        <v>0.2</v>
      </c>
      <c r="O162" s="1">
        <f t="shared" si="102"/>
        <v>1.3794733192202056</v>
      </c>
      <c r="P162" s="1">
        <f t="shared" si="103"/>
        <v>0.3217017735821896</v>
      </c>
      <c r="Q162" s="1">
        <f t="shared" si="104"/>
        <v>1.1581263848958825</v>
      </c>
      <c r="R162" s="1">
        <f t="shared" si="124"/>
        <v>-64.8</v>
      </c>
      <c r="S162" s="1">
        <f t="shared" si="105"/>
        <v>-75.046589741253186</v>
      </c>
      <c r="U162">
        <f t="shared" si="106"/>
        <v>0.52704627669472992</v>
      </c>
      <c r="V162">
        <f t="shared" si="107"/>
        <v>2.7589466384404111</v>
      </c>
      <c r="W162">
        <f t="shared" si="108"/>
        <v>8.4436013025158054</v>
      </c>
      <c r="Y162">
        <f t="shared" si="109"/>
        <v>0.88247544953299395</v>
      </c>
      <c r="Z162">
        <f t="shared" si="110"/>
        <v>-0.12502430978771625</v>
      </c>
      <c r="AB162">
        <f t="shared" si="127"/>
        <v>-3766.808311838578</v>
      </c>
      <c r="AC162">
        <f t="shared" si="111"/>
        <v>0.11752455046700601</v>
      </c>
      <c r="AD162">
        <f t="shared" si="112"/>
        <v>1.3812019962471842E-2</v>
      </c>
      <c r="AE162">
        <f t="shared" si="113"/>
        <v>-52.027231597919297</v>
      </c>
      <c r="AJ162">
        <f t="shared" si="128"/>
        <v>3132.9402553031205</v>
      </c>
      <c r="AK162">
        <f t="shared" si="114"/>
        <v>1.3812019962471842E-2</v>
      </c>
      <c r="AL162">
        <f t="shared" si="115"/>
        <v>0.88247544953299395</v>
      </c>
      <c r="AM162">
        <f t="shared" si="116"/>
        <v>38.186683575612548</v>
      </c>
      <c r="AO162">
        <f t="shared" si="117"/>
        <v>-69.774667331249958</v>
      </c>
      <c r="AP162" s="1">
        <f t="shared" si="125"/>
        <v>-68.36399999999999</v>
      </c>
      <c r="AQ162" s="1">
        <f t="shared" si="118"/>
        <v>1.989982319455907</v>
      </c>
      <c r="AS162">
        <f t="shared" si="126"/>
        <v>1.0767695575810179</v>
      </c>
      <c r="AT162" s="1">
        <f t="shared" si="129"/>
        <v>1.0549999999999999</v>
      </c>
      <c r="AV162">
        <f t="shared" si="119"/>
        <v>1.0767695575810179</v>
      </c>
      <c r="AW162">
        <f t="shared" si="119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0"/>
        <v>343.15</v>
      </c>
      <c r="E163">
        <v>110.98</v>
      </c>
      <c r="F163">
        <f t="shared" si="121"/>
        <v>155.37199999999999</v>
      </c>
      <c r="G163" s="1">
        <v>1.7999999999999999E-2</v>
      </c>
      <c r="H163">
        <f t="shared" si="99"/>
        <v>2.9141774734081308E-3</v>
      </c>
      <c r="I163">
        <f t="shared" si="100"/>
        <v>5.838167669354644</v>
      </c>
      <c r="K163">
        <f t="shared" si="122"/>
        <v>25.2</v>
      </c>
      <c r="L163" s="1">
        <f t="shared" si="123"/>
        <v>4.1999999999999993</v>
      </c>
      <c r="M163" s="1">
        <f t="shared" si="101"/>
        <v>2.0493901531919194</v>
      </c>
      <c r="N163" s="1">
        <v>0.2</v>
      </c>
      <c r="O163" s="1">
        <f t="shared" si="102"/>
        <v>1.4098780306383838</v>
      </c>
      <c r="P163" s="1">
        <f t="shared" si="103"/>
        <v>0.34350319755512371</v>
      </c>
      <c r="Q163" s="1">
        <f t="shared" si="104"/>
        <v>1.4427134297315194</v>
      </c>
      <c r="R163" s="1">
        <f t="shared" si="124"/>
        <v>-75.599999999999994</v>
      </c>
      <c r="S163" s="1">
        <f t="shared" si="105"/>
        <v>-109.06913528770286</v>
      </c>
      <c r="U163">
        <f t="shared" si="106"/>
        <v>0.48795003647426666</v>
      </c>
      <c r="V163">
        <f t="shared" si="107"/>
        <v>2.8197560612767676</v>
      </c>
      <c r="W163">
        <f t="shared" si="108"/>
        <v>8.8946105016690531</v>
      </c>
      <c r="Y163">
        <f t="shared" si="109"/>
        <v>0.8655221002413076</v>
      </c>
      <c r="Z163">
        <f t="shared" si="110"/>
        <v>-0.14442237003987493</v>
      </c>
      <c r="AB163">
        <f t="shared" si="127"/>
        <v>-3721.7214035074735</v>
      </c>
      <c r="AC163">
        <f t="shared" ref="AC163:AC173" si="130">F163/(1000+F163)</f>
        <v>0.13447789975869243</v>
      </c>
      <c r="AD163">
        <f t="shared" si="112"/>
        <v>1.8084305523508929E-2</v>
      </c>
      <c r="AE163">
        <f t="shared" si="113"/>
        <v>-67.304746934411611</v>
      </c>
      <c r="AJ163">
        <f t="shared" si="128"/>
        <v>2193.8971274570013</v>
      </c>
      <c r="AK163">
        <f t="shared" si="114"/>
        <v>1.8084305523508929E-2</v>
      </c>
      <c r="AL163">
        <f t="shared" si="115"/>
        <v>0.8655221002413076</v>
      </c>
      <c r="AM163">
        <f t="shared" si="116"/>
        <v>34.339681020555304</v>
      </c>
      <c r="AO163">
        <f t="shared" ref="AO163:AO173" si="131">(S163-W163)+Z163-AE163-AM163</f>
        <v>-85.143102245555482</v>
      </c>
      <c r="AP163" s="1">
        <f t="shared" si="125"/>
        <v>-83.991600000000005</v>
      </c>
      <c r="AQ163" s="1">
        <f t="shared" si="118"/>
        <v>1.3259574215193062</v>
      </c>
      <c r="AS163">
        <f t="shared" si="126"/>
        <v>1.1262315111845964</v>
      </c>
      <c r="AT163" s="1">
        <f t="shared" si="129"/>
        <v>1.111</v>
      </c>
      <c r="AV163">
        <f t="shared" si="119"/>
        <v>1.1262315111845964</v>
      </c>
      <c r="AW163">
        <f t="shared" si="119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0"/>
        <v>343.15</v>
      </c>
      <c r="E164">
        <v>110.98</v>
      </c>
      <c r="F164">
        <f t="shared" si="121"/>
        <v>177.56800000000001</v>
      </c>
      <c r="G164" s="1">
        <v>1.7999999999999999E-2</v>
      </c>
      <c r="H164">
        <f t="shared" ref="H164:H173" si="132">1/D164</f>
        <v>2.9141774734081308E-3</v>
      </c>
      <c r="I164">
        <f t="shared" ref="I164:I173" si="133">LN(D164)</f>
        <v>5.838167669354644</v>
      </c>
      <c r="K164">
        <f t="shared" si="122"/>
        <v>28.8</v>
      </c>
      <c r="L164" s="1">
        <f t="shared" si="123"/>
        <v>4.8000000000000007</v>
      </c>
      <c r="M164" s="1">
        <f t="shared" ref="M164:M173" si="134">POWER(L164,0.5)</f>
        <v>2.1908902300206647</v>
      </c>
      <c r="N164" s="1">
        <v>0.2</v>
      </c>
      <c r="O164" s="1">
        <f t="shared" ref="O164:O173" si="135">1 + (N164*M164)</f>
        <v>1.4381780460041329</v>
      </c>
      <c r="P164" s="1">
        <f t="shared" ref="P164:P173" si="136">LN(O164)</f>
        <v>0.3633770666581439</v>
      </c>
      <c r="Q164" s="1">
        <f t="shared" ref="Q164:Q173" si="137">L164*P164</f>
        <v>1.744209919959091</v>
      </c>
      <c r="R164" s="1">
        <f t="shared" si="124"/>
        <v>-86.4</v>
      </c>
      <c r="S164" s="1">
        <f t="shared" ref="S164:S173" si="138">Q164*R164</f>
        <v>-150.69973708446548</v>
      </c>
      <c r="U164">
        <f t="shared" ref="U164:U173" si="139">POWER(L164, -0.5)</f>
        <v>0.4564354645876384</v>
      </c>
      <c r="V164">
        <f t="shared" ref="V164:V173" si="140">2*O164</f>
        <v>2.8763560920082658</v>
      </c>
      <c r="W164">
        <f t="shared" ref="W164:W173" si="141">(U164/V164)*(1+(2*K164))</f>
        <v>9.298959297546789</v>
      </c>
      <c r="Y164">
        <f t="shared" ref="Y164:Y173" si="142">1-AC164</f>
        <v>0.84920785890920947</v>
      </c>
      <c r="Z164">
        <f t="shared" ref="Z164:Z173" si="143">LN(Y164)</f>
        <v>-0.16345129471021383</v>
      </c>
      <c r="AB164">
        <f t="shared" si="127"/>
        <v>-3693.0431565674317</v>
      </c>
      <c r="AC164">
        <f t="shared" si="130"/>
        <v>0.15079214109079053</v>
      </c>
      <c r="AD164">
        <f t="shared" ref="AD164:AD173" si="144">AC164*AC164</f>
        <v>2.2738269814744878E-2</v>
      </c>
      <c r="AE164">
        <f t="shared" ref="AE164:AE173" si="145">AB164*AD164</f>
        <v>-83.973411731527378</v>
      </c>
      <c r="AJ164">
        <f t="shared" si="128"/>
        <v>1326.2787634762162</v>
      </c>
      <c r="AK164">
        <f t="shared" ref="AK164:AK173" si="146">AD164</f>
        <v>2.2738269814744878E-2</v>
      </c>
      <c r="AL164">
        <f t="shared" ref="AL164:AL173" si="147">1-AC164</f>
        <v>0.84920785890920947</v>
      </c>
      <c r="AM164">
        <f t="shared" ref="AM164:AM173" si="148">AJ164*AK164*AL164</f>
        <v>25.60980289332625</v>
      </c>
      <c r="AO164">
        <f t="shared" si="131"/>
        <v>-101.79853883852137</v>
      </c>
      <c r="AP164" s="1">
        <f t="shared" si="125"/>
        <v>-101.0016</v>
      </c>
      <c r="AQ164" s="1">
        <f t="shared" si="118"/>
        <v>0.63511151234379104</v>
      </c>
      <c r="AS164">
        <f t="shared" si="126"/>
        <v>1.1782238291495528</v>
      </c>
      <c r="AT164" s="1">
        <f t="shared" si="129"/>
        <v>1.169</v>
      </c>
      <c r="AV164">
        <f t="shared" ref="AV164:AW173" si="149">AS164</f>
        <v>1.1782238291495528</v>
      </c>
      <c r="AW164">
        <f t="shared" si="149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0"/>
        <v>343.15</v>
      </c>
      <c r="E165">
        <v>110.98</v>
      </c>
      <c r="F165">
        <f t="shared" si="121"/>
        <v>199.76400000000001</v>
      </c>
      <c r="G165" s="1">
        <v>1.7999999999999999E-2</v>
      </c>
      <c r="H165">
        <f t="shared" si="132"/>
        <v>2.9141774734081308E-3</v>
      </c>
      <c r="I165">
        <f t="shared" si="133"/>
        <v>5.838167669354644</v>
      </c>
      <c r="K165">
        <f t="shared" si="122"/>
        <v>32.4</v>
      </c>
      <c r="L165" s="1">
        <f t="shared" si="123"/>
        <v>5.4</v>
      </c>
      <c r="M165" s="1">
        <f t="shared" si="134"/>
        <v>2.3237900077244502</v>
      </c>
      <c r="N165" s="1">
        <v>0.2</v>
      </c>
      <c r="O165" s="1">
        <f t="shared" si="135"/>
        <v>1.46475800154489</v>
      </c>
      <c r="P165" s="1">
        <f t="shared" si="136"/>
        <v>0.38169004216543373</v>
      </c>
      <c r="Q165" s="1">
        <f t="shared" si="137"/>
        <v>2.0611262276933422</v>
      </c>
      <c r="R165" s="1">
        <f t="shared" si="124"/>
        <v>-97.199999999999989</v>
      </c>
      <c r="S165" s="1">
        <f t="shared" si="138"/>
        <v>-200.34146933179284</v>
      </c>
      <c r="U165">
        <f t="shared" si="139"/>
        <v>0.43033148291193518</v>
      </c>
      <c r="V165">
        <f t="shared" si="140"/>
        <v>2.92951600308978</v>
      </c>
      <c r="W165">
        <f t="shared" si="141"/>
        <v>9.6656961579115652</v>
      </c>
      <c r="Y165">
        <f t="shared" si="142"/>
        <v>0.83349725446004386</v>
      </c>
      <c r="Z165">
        <f t="shared" si="143"/>
        <v>-0.18212487078586309</v>
      </c>
      <c r="AB165">
        <f t="shared" si="127"/>
        <v>-3678.6451705319869</v>
      </c>
      <c r="AC165">
        <f t="shared" si="130"/>
        <v>0.16650274553995617</v>
      </c>
      <c r="AD165">
        <f t="shared" si="144"/>
        <v>2.7723164272343396E-2</v>
      </c>
      <c r="AE165">
        <f t="shared" si="145"/>
        <v>-101.98368436232096</v>
      </c>
      <c r="AJ165">
        <f t="shared" si="128"/>
        <v>508.18041062872862</v>
      </c>
      <c r="AK165">
        <f t="shared" si="146"/>
        <v>2.7723164272343396E-2</v>
      </c>
      <c r="AL165">
        <f t="shared" si="147"/>
        <v>0.83349725446004386</v>
      </c>
      <c r="AM165">
        <f t="shared" si="148"/>
        <v>11.742616884526596</v>
      </c>
      <c r="AO165">
        <f t="shared" si="131"/>
        <v>-119.94822288269589</v>
      </c>
      <c r="AP165" s="1">
        <f t="shared" si="125"/>
        <v>-119.55599999999998</v>
      </c>
      <c r="AQ165" s="1">
        <f t="shared" ref="AQ165:AQ173" si="150">(AP165-AO165)^2</f>
        <v>0.15383878971028503</v>
      </c>
      <c r="AS165">
        <f t="shared" si="126"/>
        <v>1.2340352148425504</v>
      </c>
      <c r="AT165" s="1">
        <f t="shared" si="129"/>
        <v>1.23</v>
      </c>
      <c r="AV165">
        <f t="shared" si="149"/>
        <v>1.2340352148425504</v>
      </c>
      <c r="AW165">
        <f t="shared" si="149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0"/>
        <v>343.15</v>
      </c>
      <c r="E166">
        <v>110.98</v>
      </c>
      <c r="F166">
        <f t="shared" si="121"/>
        <v>221.96</v>
      </c>
      <c r="G166" s="1">
        <v>1.7999999999999999E-2</v>
      </c>
      <c r="H166">
        <f t="shared" si="132"/>
        <v>2.9141774734081308E-3</v>
      </c>
      <c r="I166">
        <f t="shared" si="133"/>
        <v>5.838167669354644</v>
      </c>
      <c r="K166">
        <f t="shared" si="122"/>
        <v>36</v>
      </c>
      <c r="L166" s="1">
        <f t="shared" si="123"/>
        <v>6</v>
      </c>
      <c r="M166" s="1">
        <f t="shared" si="134"/>
        <v>2.4494897427831779</v>
      </c>
      <c r="N166" s="1">
        <v>0.2</v>
      </c>
      <c r="O166" s="1">
        <f t="shared" si="135"/>
        <v>1.4898979485566355</v>
      </c>
      <c r="P166" s="1">
        <f t="shared" si="136"/>
        <v>0.39870762671017196</v>
      </c>
      <c r="Q166" s="1">
        <f t="shared" si="137"/>
        <v>2.3922457602610319</v>
      </c>
      <c r="R166" s="1">
        <f t="shared" si="124"/>
        <v>-108</v>
      </c>
      <c r="S166" s="1">
        <f t="shared" si="138"/>
        <v>-258.36254210819146</v>
      </c>
      <c r="U166">
        <f t="shared" si="139"/>
        <v>0.40824829046386307</v>
      </c>
      <c r="V166">
        <f t="shared" si="140"/>
        <v>2.979795897113271</v>
      </c>
      <c r="W166">
        <f t="shared" si="141"/>
        <v>10.001398160435528</v>
      </c>
      <c r="Y166">
        <f t="shared" si="142"/>
        <v>0.81835739304068866</v>
      </c>
      <c r="Z166">
        <f t="shared" si="143"/>
        <v>-0.20045612698943741</v>
      </c>
      <c r="AB166">
        <f t="shared" si="127"/>
        <v>-3676.8986879599584</v>
      </c>
      <c r="AC166">
        <f t="shared" si="130"/>
        <v>0.18164260695931128</v>
      </c>
      <c r="AD166">
        <f t="shared" si="144"/>
        <v>3.2994036662974839E-2</v>
      </c>
      <c r="AE166">
        <f t="shared" si="145"/>
        <v>-121.31573011659495</v>
      </c>
      <c r="AJ166">
        <f t="shared" si="128"/>
        <v>-278.31217775721188</v>
      </c>
      <c r="AK166">
        <f t="shared" si="146"/>
        <v>3.2994036662974839E-2</v>
      </c>
      <c r="AL166">
        <f t="shared" si="147"/>
        <v>0.81835739304068866</v>
      </c>
      <c r="AM166">
        <f t="shared" si="148"/>
        <v>-7.5146831292954097</v>
      </c>
      <c r="AO166">
        <f t="shared" si="131"/>
        <v>-139.73398314972607</v>
      </c>
      <c r="AP166" s="1">
        <f t="shared" si="125"/>
        <v>-139.536</v>
      </c>
      <c r="AQ166" s="1">
        <f t="shared" si="150"/>
        <v>3.9197327575455632E-2</v>
      </c>
      <c r="AS166">
        <f t="shared" si="126"/>
        <v>1.2938331773122784</v>
      </c>
      <c r="AT166" s="1">
        <f t="shared" si="129"/>
        <v>1.292</v>
      </c>
      <c r="AV166">
        <f t="shared" si="149"/>
        <v>1.2938331773122784</v>
      </c>
      <c r="AW166">
        <f t="shared" si="149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1">273.15+B167</f>
        <v>343.15</v>
      </c>
      <c r="E167">
        <v>110.98</v>
      </c>
      <c r="F167">
        <f t="shared" ref="F167:F173" si="152">E167*A167</f>
        <v>249.70500000000001</v>
      </c>
      <c r="G167" s="1">
        <v>1.7999999999999999E-2</v>
      </c>
      <c r="H167">
        <f t="shared" si="132"/>
        <v>2.9141774734081308E-3</v>
      </c>
      <c r="I167">
        <f t="shared" si="133"/>
        <v>5.838167669354644</v>
      </c>
      <c r="K167">
        <f t="shared" ref="K167:K173" si="153">18*A167</f>
        <v>40.5</v>
      </c>
      <c r="L167" s="1">
        <f t="shared" ref="L167:L173" si="154">A167*3</f>
        <v>6.75</v>
      </c>
      <c r="M167" s="1">
        <f t="shared" si="134"/>
        <v>2.598076211353316</v>
      </c>
      <c r="N167" s="1">
        <v>0.2</v>
      </c>
      <c r="O167" s="1">
        <f t="shared" si="135"/>
        <v>1.5196152422706632</v>
      </c>
      <c r="P167" s="1">
        <f t="shared" si="136"/>
        <v>0.41845717273026761</v>
      </c>
      <c r="Q167" s="1">
        <f t="shared" si="137"/>
        <v>2.8245859159293065</v>
      </c>
      <c r="R167" s="1">
        <f t="shared" ref="R167:R173" si="155" xml:space="preserve"> -$N$2 * K167</f>
        <v>-121.5</v>
      </c>
      <c r="S167" s="1">
        <f t="shared" si="138"/>
        <v>-343.18718878541074</v>
      </c>
      <c r="U167">
        <f t="shared" si="139"/>
        <v>0.38490017945975052</v>
      </c>
      <c r="V167">
        <f t="shared" si="140"/>
        <v>3.0392304845413265</v>
      </c>
      <c r="W167">
        <f t="shared" si="141"/>
        <v>10.384804599794208</v>
      </c>
      <c r="Y167">
        <f t="shared" si="142"/>
        <v>0.80018884456731787</v>
      </c>
      <c r="Z167">
        <f t="shared" si="143"/>
        <v>-0.22290752346182757</v>
      </c>
      <c r="AB167">
        <f t="shared" si="127"/>
        <v>-3690.6383160912014</v>
      </c>
      <c r="AC167">
        <f t="shared" si="130"/>
        <v>0.19981115543268213</v>
      </c>
      <c r="AD167">
        <f t="shared" si="144"/>
        <v>3.9924497835343457E-2</v>
      </c>
      <c r="AE167">
        <f t="shared" si="145"/>
        <v>-147.34688146181878</v>
      </c>
      <c r="AJ167">
        <f t="shared" si="128"/>
        <v>-1238.9321315864272</v>
      </c>
      <c r="AK167">
        <f t="shared" si="146"/>
        <v>3.9924497835343457E-2</v>
      </c>
      <c r="AL167">
        <f t="shared" si="147"/>
        <v>0.80018884456731787</v>
      </c>
      <c r="AM167">
        <f t="shared" si="148"/>
        <v>-39.580335523711412</v>
      </c>
      <c r="AO167">
        <f t="shared" si="131"/>
        <v>-166.86768392313655</v>
      </c>
      <c r="AP167" s="1">
        <f t="shared" ref="AP167:AP173" si="156">-AT167*A167*18*$N$2</f>
        <v>-166.69800000000001</v>
      </c>
      <c r="AQ167" s="1">
        <f t="shared" si="150"/>
        <v>2.8792633771009216E-2</v>
      </c>
      <c r="AS167">
        <f t="shared" ref="AS167:AS173" si="157">-AO167/(A167*18*$N$2)</f>
        <v>1.3733965754990662</v>
      </c>
      <c r="AT167" s="1">
        <f t="shared" si="129"/>
        <v>1.3720000000000001</v>
      </c>
      <c r="AV167">
        <f t="shared" si="149"/>
        <v>1.3733965754990662</v>
      </c>
      <c r="AW167">
        <f t="shared" si="149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1"/>
        <v>343.15</v>
      </c>
      <c r="E168">
        <v>110.98</v>
      </c>
      <c r="F168">
        <f t="shared" si="152"/>
        <v>277.45</v>
      </c>
      <c r="G168" s="1">
        <v>1.7999999999999999E-2</v>
      </c>
      <c r="H168">
        <f t="shared" si="132"/>
        <v>2.9141774734081308E-3</v>
      </c>
      <c r="I168">
        <f t="shared" si="133"/>
        <v>5.838167669354644</v>
      </c>
      <c r="K168">
        <f t="shared" si="153"/>
        <v>45</v>
      </c>
      <c r="L168" s="1">
        <f t="shared" si="154"/>
        <v>7.5</v>
      </c>
      <c r="M168" s="1">
        <f t="shared" si="134"/>
        <v>2.7386127875258306</v>
      </c>
      <c r="N168" s="1">
        <v>0.2</v>
      </c>
      <c r="O168" s="1">
        <f t="shared" si="135"/>
        <v>1.5477225575051663</v>
      </c>
      <c r="P168" s="1">
        <f t="shared" si="136"/>
        <v>0.43678453268671041</v>
      </c>
      <c r="Q168" s="1">
        <f t="shared" si="137"/>
        <v>3.2758839951503282</v>
      </c>
      <c r="R168" s="1">
        <f t="shared" si="155"/>
        <v>-135</v>
      </c>
      <c r="S168" s="1">
        <f t="shared" si="138"/>
        <v>-442.24433934529429</v>
      </c>
      <c r="U168">
        <f t="shared" si="139"/>
        <v>0.36514837167011072</v>
      </c>
      <c r="V168">
        <f t="shared" si="140"/>
        <v>3.0954451150103326</v>
      </c>
      <c r="W168">
        <f t="shared" si="141"/>
        <v>10.734644158557197</v>
      </c>
      <c r="Y168">
        <f t="shared" si="142"/>
        <v>0.7828095033073702</v>
      </c>
      <c r="Z168">
        <f t="shared" si="143"/>
        <v>-0.24486590338652542</v>
      </c>
      <c r="AB168">
        <f t="shared" si="127"/>
        <v>-3720.4121488704141</v>
      </c>
      <c r="AC168">
        <f t="shared" si="130"/>
        <v>0.21719049669262983</v>
      </c>
      <c r="AD168">
        <f t="shared" si="144"/>
        <v>4.7171711853591244E-2</v>
      </c>
      <c r="AE168">
        <f t="shared" si="145"/>
        <v>-175.49820986311539</v>
      </c>
      <c r="AJ168">
        <f t="shared" si="128"/>
        <v>-2195.2714807884977</v>
      </c>
      <c r="AK168">
        <f t="shared" si="146"/>
        <v>4.7171711853591244E-2</v>
      </c>
      <c r="AL168">
        <f t="shared" si="147"/>
        <v>0.7828095033073702</v>
      </c>
      <c r="AM168">
        <f t="shared" si="148"/>
        <v>-81.063614021810309</v>
      </c>
      <c r="AO168">
        <f t="shared" si="131"/>
        <v>-196.66202552231235</v>
      </c>
      <c r="AP168" s="1">
        <f t="shared" si="156"/>
        <v>-196.28999999999996</v>
      </c>
      <c r="AQ168" s="1">
        <f t="shared" si="150"/>
        <v>0.13840298925180233</v>
      </c>
      <c r="AS168">
        <f t="shared" si="157"/>
        <v>1.456755744609721</v>
      </c>
      <c r="AT168" s="1">
        <f t="shared" si="129"/>
        <v>1.454</v>
      </c>
      <c r="AV168">
        <f t="shared" si="149"/>
        <v>1.456755744609721</v>
      </c>
      <c r="AW168">
        <f t="shared" si="149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1"/>
        <v>343.15</v>
      </c>
      <c r="E169">
        <v>110.98</v>
      </c>
      <c r="F169">
        <f t="shared" si="152"/>
        <v>305.19499999999999</v>
      </c>
      <c r="G169" s="1">
        <v>1.7999999999999999E-2</v>
      </c>
      <c r="H169">
        <f t="shared" si="132"/>
        <v>2.9141774734081308E-3</v>
      </c>
      <c r="I169">
        <f t="shared" si="133"/>
        <v>5.838167669354644</v>
      </c>
      <c r="K169">
        <f t="shared" si="153"/>
        <v>49.5</v>
      </c>
      <c r="L169" s="1">
        <f t="shared" si="154"/>
        <v>8.25</v>
      </c>
      <c r="M169" s="1">
        <f t="shared" si="134"/>
        <v>2.8722813232690143</v>
      </c>
      <c r="N169" s="1">
        <v>0.2</v>
      </c>
      <c r="O169" s="1">
        <f t="shared" si="135"/>
        <v>1.574456264653803</v>
      </c>
      <c r="P169" s="1">
        <f t="shared" si="136"/>
        <v>0.45390998388118231</v>
      </c>
      <c r="Q169" s="1">
        <f t="shared" si="137"/>
        <v>3.744757367019754</v>
      </c>
      <c r="R169" s="1">
        <f t="shared" si="155"/>
        <v>-148.5</v>
      </c>
      <c r="S169" s="1">
        <f t="shared" si="138"/>
        <v>-556.09646900243342</v>
      </c>
      <c r="U169">
        <f t="shared" si="139"/>
        <v>0.3481553119113957</v>
      </c>
      <c r="V169">
        <f t="shared" si="140"/>
        <v>3.1489125293076059</v>
      </c>
      <c r="W169">
        <f t="shared" si="141"/>
        <v>11.056366560551917</v>
      </c>
      <c r="Y169">
        <f t="shared" si="142"/>
        <v>0.76616903987526763</v>
      </c>
      <c r="Z169">
        <f t="shared" si="143"/>
        <v>-0.26635245489916687</v>
      </c>
      <c r="AB169">
        <f t="shared" si="127"/>
        <v>-3764.9207098073903</v>
      </c>
      <c r="AC169">
        <f t="shared" si="130"/>
        <v>0.23383096012473231</v>
      </c>
      <c r="AD169">
        <f t="shared" si="144"/>
        <v>5.4676917912854152E-2</v>
      </c>
      <c r="AE169">
        <f t="shared" si="145"/>
        <v>-205.85426059854328</v>
      </c>
      <c r="AJ169">
        <f t="shared" si="128"/>
        <v>-3164.4223963209533</v>
      </c>
      <c r="AK169">
        <f t="shared" si="146"/>
        <v>5.4676917912854152E-2</v>
      </c>
      <c r="AL169">
        <f t="shared" si="147"/>
        <v>0.76616903987526763</v>
      </c>
      <c r="AM169">
        <f t="shared" si="148"/>
        <v>-132.56322894681483</v>
      </c>
      <c r="AO169">
        <f t="shared" si="131"/>
        <v>-229.00169847252647</v>
      </c>
      <c r="AP169" s="1">
        <f t="shared" si="156"/>
        <v>-228.24450000000002</v>
      </c>
      <c r="AQ169" s="1">
        <f t="shared" si="150"/>
        <v>0.5733495267963955</v>
      </c>
      <c r="AS169">
        <f t="shared" si="157"/>
        <v>1.5420989796129729</v>
      </c>
      <c r="AT169" s="1">
        <f t="shared" si="129"/>
        <v>1.5369999999999999</v>
      </c>
      <c r="AV169">
        <f t="shared" si="149"/>
        <v>1.5420989796129729</v>
      </c>
      <c r="AW169">
        <f t="shared" si="149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1"/>
        <v>343.15</v>
      </c>
      <c r="E170">
        <v>110.98</v>
      </c>
      <c r="F170">
        <f t="shared" si="152"/>
        <v>332.94</v>
      </c>
      <c r="G170" s="1">
        <v>1.7999999999999999E-2</v>
      </c>
      <c r="H170">
        <f t="shared" si="132"/>
        <v>2.9141774734081308E-3</v>
      </c>
      <c r="I170">
        <f t="shared" si="133"/>
        <v>5.838167669354644</v>
      </c>
      <c r="K170">
        <f t="shared" si="153"/>
        <v>54</v>
      </c>
      <c r="L170" s="1">
        <f t="shared" si="154"/>
        <v>9</v>
      </c>
      <c r="M170" s="1">
        <f t="shared" si="134"/>
        <v>3</v>
      </c>
      <c r="N170" s="1">
        <v>0.2</v>
      </c>
      <c r="O170" s="1">
        <f t="shared" si="135"/>
        <v>1.6</v>
      </c>
      <c r="P170" s="1">
        <f t="shared" si="136"/>
        <v>0.47000362924573563</v>
      </c>
      <c r="Q170" s="1">
        <f t="shared" si="137"/>
        <v>4.2300326632116203</v>
      </c>
      <c r="R170" s="1">
        <f t="shared" si="155"/>
        <v>-162</v>
      </c>
      <c r="S170" s="1">
        <f t="shared" si="138"/>
        <v>-685.26529144028245</v>
      </c>
      <c r="U170">
        <f t="shared" si="139"/>
        <v>0.33333333333333331</v>
      </c>
      <c r="V170">
        <f t="shared" si="140"/>
        <v>3.2</v>
      </c>
      <c r="W170">
        <f t="shared" si="141"/>
        <v>11.354166666666666</v>
      </c>
      <c r="Y170">
        <f t="shared" si="142"/>
        <v>0.75022131528800995</v>
      </c>
      <c r="Z170">
        <f t="shared" si="143"/>
        <v>-0.2873870289307216</v>
      </c>
      <c r="AB170">
        <f t="shared" si="127"/>
        <v>-3823.2213552281078</v>
      </c>
      <c r="AC170">
        <f t="shared" si="130"/>
        <v>0.24977868471199002</v>
      </c>
      <c r="AD170">
        <f t="shared" si="144"/>
        <v>6.2389391336451716E-2</v>
      </c>
      <c r="AE170">
        <f t="shared" si="145"/>
        <v>-238.52845329720569</v>
      </c>
      <c r="AJ170">
        <f t="shared" si="128"/>
        <v>-4159.1534984075097</v>
      </c>
      <c r="AK170">
        <f t="shared" si="146"/>
        <v>6.2389391336451716E-2</v>
      </c>
      <c r="AL170">
        <f t="shared" si="147"/>
        <v>0.75022131528800995</v>
      </c>
      <c r="AM170">
        <f t="shared" si="148"/>
        <v>-194.67271988275414</v>
      </c>
      <c r="AO170">
        <f t="shared" si="131"/>
        <v>-263.70567195592002</v>
      </c>
      <c r="AP170" s="1">
        <f t="shared" si="156"/>
        <v>-262.44</v>
      </c>
      <c r="AQ170" s="1">
        <f t="shared" si="150"/>
        <v>1.6019255000024266</v>
      </c>
      <c r="AS170">
        <f t="shared" si="157"/>
        <v>1.6278127898513581</v>
      </c>
      <c r="AT170" s="1">
        <f t="shared" si="129"/>
        <v>1.62</v>
      </c>
      <c r="AV170">
        <f t="shared" si="149"/>
        <v>1.6278127898513581</v>
      </c>
      <c r="AW170">
        <f t="shared" si="149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1"/>
        <v>343.15</v>
      </c>
      <c r="E171">
        <v>110.98</v>
      </c>
      <c r="F171">
        <f t="shared" si="152"/>
        <v>360.685</v>
      </c>
      <c r="G171" s="1">
        <v>1.7999999999999999E-2</v>
      </c>
      <c r="H171">
        <f t="shared" si="132"/>
        <v>2.9141774734081308E-3</v>
      </c>
      <c r="I171">
        <f t="shared" si="133"/>
        <v>5.838167669354644</v>
      </c>
      <c r="K171">
        <f t="shared" si="153"/>
        <v>58.5</v>
      </c>
      <c r="L171" s="1">
        <f t="shared" si="154"/>
        <v>9.75</v>
      </c>
      <c r="M171" s="1">
        <f t="shared" si="134"/>
        <v>3.1224989991991992</v>
      </c>
      <c r="N171" s="1">
        <v>0.2</v>
      </c>
      <c r="O171" s="1">
        <f t="shared" si="135"/>
        <v>1.6244997998398398</v>
      </c>
      <c r="P171" s="1">
        <f t="shared" si="136"/>
        <v>0.48519995291361534</v>
      </c>
      <c r="Q171" s="1">
        <f t="shared" si="137"/>
        <v>4.7306995409077492</v>
      </c>
      <c r="R171" s="1">
        <f t="shared" si="155"/>
        <v>-175.5</v>
      </c>
      <c r="S171" s="1">
        <f t="shared" si="138"/>
        <v>-830.23776942930999</v>
      </c>
      <c r="U171">
        <f t="shared" si="139"/>
        <v>0.32025630761017426</v>
      </c>
      <c r="V171">
        <f t="shared" si="140"/>
        <v>3.2489995996796797</v>
      </c>
      <c r="W171">
        <f t="shared" si="141"/>
        <v>11.631347785246362</v>
      </c>
      <c r="Y171">
        <f t="shared" si="142"/>
        <v>0.7349239537438863</v>
      </c>
      <c r="Z171">
        <f t="shared" si="143"/>
        <v>-0.3079882494161319</v>
      </c>
      <c r="AB171">
        <f t="shared" si="127"/>
        <v>-3894.6174553869141</v>
      </c>
      <c r="AC171">
        <f t="shared" si="130"/>
        <v>0.26507604625611364</v>
      </c>
      <c r="AD171">
        <f t="shared" si="144"/>
        <v>7.0265310298773295E-2</v>
      </c>
      <c r="AE171">
        <f t="shared" si="145"/>
        <v>-273.65650399778036</v>
      </c>
      <c r="AJ171">
        <f t="shared" si="128"/>
        <v>-5188.7899496471837</v>
      </c>
      <c r="AK171">
        <f t="shared" si="146"/>
        <v>7.0265310298773295E-2</v>
      </c>
      <c r="AL171">
        <f t="shared" si="147"/>
        <v>0.7349239537438863</v>
      </c>
      <c r="AM171">
        <f t="shared" si="148"/>
        <v>-267.94734702529649</v>
      </c>
      <c r="AO171">
        <f t="shared" si="131"/>
        <v>-300.57325444089565</v>
      </c>
      <c r="AP171" s="1">
        <f t="shared" si="156"/>
        <v>-299.22749999999996</v>
      </c>
      <c r="AQ171" s="1">
        <f t="shared" si="150"/>
        <v>1.811055015190469</v>
      </c>
      <c r="AS171">
        <f t="shared" si="157"/>
        <v>1.7126681164723399</v>
      </c>
      <c r="AT171" s="1">
        <f t="shared" si="129"/>
        <v>1.7050000000000001</v>
      </c>
      <c r="AV171">
        <f t="shared" si="149"/>
        <v>1.7126681164723399</v>
      </c>
      <c r="AW171">
        <f t="shared" si="149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1"/>
        <v>343.15</v>
      </c>
      <c r="E172">
        <v>110.98</v>
      </c>
      <c r="F172">
        <f t="shared" si="152"/>
        <v>388.43</v>
      </c>
      <c r="G172" s="1">
        <v>1.7999999999999999E-2</v>
      </c>
      <c r="H172">
        <f t="shared" si="132"/>
        <v>2.9141774734081308E-3</v>
      </c>
      <c r="I172">
        <f t="shared" si="133"/>
        <v>5.838167669354644</v>
      </c>
      <c r="K172">
        <f t="shared" si="153"/>
        <v>63</v>
      </c>
      <c r="L172" s="1">
        <f t="shared" si="154"/>
        <v>10.5</v>
      </c>
      <c r="M172" s="1">
        <f t="shared" si="134"/>
        <v>3.2403703492039302</v>
      </c>
      <c r="N172" s="1">
        <v>0.2</v>
      </c>
      <c r="O172" s="1">
        <f t="shared" si="135"/>
        <v>1.6480740698407861</v>
      </c>
      <c r="P172" s="1">
        <f t="shared" si="136"/>
        <v>0.49960737576900971</v>
      </c>
      <c r="Q172" s="1">
        <f t="shared" si="137"/>
        <v>5.2458774455746022</v>
      </c>
      <c r="R172" s="1">
        <f t="shared" si="155"/>
        <v>-189</v>
      </c>
      <c r="S172" s="1">
        <f t="shared" si="138"/>
        <v>-991.47083721359979</v>
      </c>
      <c r="U172">
        <f t="shared" si="139"/>
        <v>0.30860669992418382</v>
      </c>
      <c r="V172">
        <f t="shared" si="140"/>
        <v>3.2961481396815722</v>
      </c>
      <c r="W172">
        <f t="shared" si="141"/>
        <v>11.890561112389092</v>
      </c>
      <c r="Y172">
        <f t="shared" si="142"/>
        <v>0.72023796662417261</v>
      </c>
      <c r="Z172">
        <f t="shared" si="143"/>
        <v>-0.32817361237793047</v>
      </c>
      <c r="AB172">
        <f t="shared" si="127"/>
        <v>-3978.5784239258919</v>
      </c>
      <c r="AC172">
        <f t="shared" si="130"/>
        <v>0.27976203337582739</v>
      </c>
      <c r="AD172">
        <f t="shared" si="144"/>
        <v>7.8266795318577553E-2</v>
      </c>
      <c r="AE172">
        <f t="shared" si="145"/>
        <v>-311.39058316431664</v>
      </c>
      <c r="AJ172">
        <f t="shared" si="128"/>
        <v>-6259.9191793065784</v>
      </c>
      <c r="AK172">
        <f t="shared" si="146"/>
        <v>7.8266795318577553E-2</v>
      </c>
      <c r="AL172">
        <f t="shared" si="147"/>
        <v>0.72023796662417261</v>
      </c>
      <c r="AM172">
        <f t="shared" si="148"/>
        <v>-352.87613571993256</v>
      </c>
      <c r="AO172">
        <f t="shared" si="131"/>
        <v>-339.42285305411747</v>
      </c>
      <c r="AP172" s="1">
        <f t="shared" si="156"/>
        <v>-337.93200000000002</v>
      </c>
      <c r="AQ172" s="1">
        <f t="shared" si="150"/>
        <v>2.2226428289713325</v>
      </c>
      <c r="AS172">
        <f t="shared" si="157"/>
        <v>1.795888111397447</v>
      </c>
      <c r="AT172" s="1">
        <f t="shared" si="129"/>
        <v>1.788</v>
      </c>
      <c r="AV172">
        <f t="shared" si="149"/>
        <v>1.795888111397447</v>
      </c>
      <c r="AW172">
        <f t="shared" si="149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1"/>
        <v>343.15</v>
      </c>
      <c r="E173">
        <v>110.98</v>
      </c>
      <c r="F173">
        <f t="shared" si="152"/>
        <v>416.17500000000001</v>
      </c>
      <c r="G173" s="1">
        <v>1.7999999999999999E-2</v>
      </c>
      <c r="H173">
        <f t="shared" si="132"/>
        <v>2.9141774734081308E-3</v>
      </c>
      <c r="I173">
        <f t="shared" si="133"/>
        <v>5.838167669354644</v>
      </c>
      <c r="K173">
        <f t="shared" si="153"/>
        <v>67.5</v>
      </c>
      <c r="L173" s="1">
        <f t="shared" si="154"/>
        <v>11.25</v>
      </c>
      <c r="M173" s="1">
        <f t="shared" si="134"/>
        <v>3.3541019662496847</v>
      </c>
      <c r="N173" s="1">
        <v>0.2</v>
      </c>
      <c r="O173" s="1">
        <f t="shared" si="135"/>
        <v>1.670820393249937</v>
      </c>
      <c r="P173" s="1">
        <f t="shared" si="136"/>
        <v>0.51331475924627068</v>
      </c>
      <c r="Q173" s="1">
        <f t="shared" si="137"/>
        <v>5.7747910415205448</v>
      </c>
      <c r="R173" s="1">
        <f t="shared" si="155"/>
        <v>-202.5</v>
      </c>
      <c r="S173" s="1">
        <f t="shared" si="138"/>
        <v>-1169.3951859079102</v>
      </c>
      <c r="U173">
        <f t="shared" si="139"/>
        <v>0.29814239699997197</v>
      </c>
      <c r="V173">
        <f t="shared" si="140"/>
        <v>3.3416407864998741</v>
      </c>
      <c r="W173">
        <f t="shared" si="141"/>
        <v>12.133969083632897</v>
      </c>
      <c r="Y173">
        <f t="shared" si="142"/>
        <v>0.70612742069306411</v>
      </c>
      <c r="Z173">
        <f t="shared" si="143"/>
        <v>-0.34795957520583476</v>
      </c>
      <c r="AB173">
        <f t="shared" si="127"/>
        <v>-4074.6824410583986</v>
      </c>
      <c r="AC173">
        <f t="shared" si="130"/>
        <v>0.29387257930693594</v>
      </c>
      <c r="AD173">
        <f t="shared" si="144"/>
        <v>8.636109286851136E-2</v>
      </c>
      <c r="AE173">
        <f t="shared" si="145"/>
        <v>-351.89402870193692</v>
      </c>
      <c r="AJ173">
        <f t="shared" si="128"/>
        <v>-7376.9576797494774</v>
      </c>
      <c r="AK173">
        <f t="shared" si="146"/>
        <v>8.636109286851136E-2</v>
      </c>
      <c r="AL173">
        <f t="shared" si="147"/>
        <v>0.70612742069306411</v>
      </c>
      <c r="AM173">
        <f t="shared" si="148"/>
        <v>-449.86115929734865</v>
      </c>
      <c r="AO173">
        <f t="shared" si="131"/>
        <v>-380.12192656746322</v>
      </c>
      <c r="AP173" s="1">
        <f t="shared" si="156"/>
        <v>-378.8775</v>
      </c>
      <c r="AQ173" s="1">
        <f t="shared" si="150"/>
        <v>1.548597481808297</v>
      </c>
      <c r="AS173">
        <f t="shared" si="157"/>
        <v>1.8771453163825345</v>
      </c>
      <c r="AT173" s="1">
        <f t="shared" si="129"/>
        <v>1.871</v>
      </c>
      <c r="AV173">
        <f t="shared" si="149"/>
        <v>1.8771453163825345</v>
      </c>
      <c r="AW173">
        <f t="shared" si="149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0" sqref="C20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1</v>
      </c>
      <c r="E2">
        <v>3</v>
      </c>
    </row>
    <row r="3" spans="2:5" x14ac:dyDescent="0.3">
      <c r="D3" t="s">
        <v>46</v>
      </c>
      <c r="E3">
        <f>1000/18</f>
        <v>55.555555555555557</v>
      </c>
    </row>
    <row r="5" spans="2:5" x14ac:dyDescent="0.3">
      <c r="B5" t="s">
        <v>29</v>
      </c>
      <c r="C5" t="s">
        <v>0</v>
      </c>
      <c r="E5" t="s">
        <v>47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I1" zoomScaleNormal="100" workbookViewId="0">
      <selection activeCell="D4" sqref="D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48</v>
      </c>
      <c r="D1" t="s">
        <v>49</v>
      </c>
    </row>
    <row r="2" spans="1:20" x14ac:dyDescent="0.3">
      <c r="A2" t="s">
        <v>30</v>
      </c>
      <c r="B2" t="s">
        <v>0</v>
      </c>
      <c r="D2" t="s">
        <v>59</v>
      </c>
      <c r="G2" t="s">
        <v>60</v>
      </c>
      <c r="J2" t="s">
        <v>61</v>
      </c>
      <c r="M2" t="s">
        <v>62</v>
      </c>
      <c r="P2" t="s">
        <v>63</v>
      </c>
      <c r="S2" t="s">
        <v>64</v>
      </c>
    </row>
    <row r="3" spans="1:20" x14ac:dyDescent="0.3">
      <c r="A3">
        <v>8.8704358092670042E-4</v>
      </c>
      <c r="B3">
        <v>273.64238410595999</v>
      </c>
      <c r="D3" t="s">
        <v>30</v>
      </c>
      <c r="E3" t="s">
        <v>50</v>
      </c>
      <c r="G3" t="s">
        <v>30</v>
      </c>
      <c r="H3" t="s">
        <v>50</v>
      </c>
      <c r="J3" t="s">
        <v>30</v>
      </c>
      <c r="K3" t="s">
        <v>50</v>
      </c>
      <c r="M3" t="s">
        <v>30</v>
      </c>
      <c r="N3" t="s">
        <v>50</v>
      </c>
      <c r="P3" t="s">
        <v>30</v>
      </c>
      <c r="Q3" t="s">
        <v>50</v>
      </c>
      <c r="S3" t="s">
        <v>30</v>
      </c>
      <c r="T3" t="s">
        <v>50</v>
      </c>
    </row>
    <row r="4" spans="1:20" x14ac:dyDescent="0.3">
      <c r="A4">
        <v>2.2823699760963937E-2</v>
      </c>
      <c r="B4">
        <v>269.66887417218499</v>
      </c>
      <c r="D4">
        <v>0.42005300000000001</v>
      </c>
      <c r="E4">
        <v>320</v>
      </c>
      <c r="G4">
        <v>0.20249</v>
      </c>
      <c r="H4">
        <v>241</v>
      </c>
      <c r="J4">
        <v>0.25930500000000001</v>
      </c>
      <c r="K4">
        <v>295</v>
      </c>
      <c r="M4">
        <v>0.50040799999999996</v>
      </c>
      <c r="N4">
        <v>423</v>
      </c>
      <c r="S4">
        <v>0.175757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0.42032199999999997</v>
      </c>
      <c r="E5">
        <v>321</v>
      </c>
      <c r="G5">
        <v>0.201932</v>
      </c>
      <c r="H5">
        <v>242</v>
      </c>
      <c r="J5">
        <v>0.26375900000000002</v>
      </c>
      <c r="K5">
        <v>296</v>
      </c>
      <c r="M5">
        <v>0.50360199999999999</v>
      </c>
      <c r="N5">
        <v>424</v>
      </c>
      <c r="P5">
        <v>0.60461500000000001</v>
      </c>
      <c r="Q5">
        <v>471</v>
      </c>
      <c r="S5">
        <v>0.174987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0.42060900000000001</v>
      </c>
      <c r="E6">
        <v>322</v>
      </c>
      <c r="G6">
        <v>0.201433</v>
      </c>
      <c r="H6">
        <v>243</v>
      </c>
      <c r="J6">
        <v>0.26820100000000002</v>
      </c>
      <c r="K6">
        <v>297</v>
      </c>
      <c r="M6">
        <v>0.50680000000000003</v>
      </c>
      <c r="N6">
        <v>425</v>
      </c>
      <c r="P6">
        <v>0.60537200000000002</v>
      </c>
      <c r="Q6">
        <v>476</v>
      </c>
      <c r="S6">
        <v>0.17407700000000001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0.42091400000000001</v>
      </c>
      <c r="E7">
        <v>323</v>
      </c>
      <c r="G7">
        <v>0.20099500000000001</v>
      </c>
      <c r="H7">
        <v>244</v>
      </c>
      <c r="J7">
        <v>0.27263100000000001</v>
      </c>
      <c r="K7">
        <v>298</v>
      </c>
      <c r="P7">
        <v>0.60874799999999996</v>
      </c>
      <c r="Q7">
        <v>477</v>
      </c>
      <c r="S7">
        <v>0.17302699999999999</v>
      </c>
      <c r="T7">
        <v>233</v>
      </c>
    </row>
    <row r="8" spans="1:20" x14ac:dyDescent="0.3">
      <c r="A8">
        <v>0.11732523240541651</v>
      </c>
      <c r="B8">
        <v>253.77483443708601</v>
      </c>
      <c r="G8">
        <v>0.20061699999999999</v>
      </c>
      <c r="H8">
        <v>245</v>
      </c>
      <c r="J8">
        <v>0.27704899999999999</v>
      </c>
      <c r="K8">
        <v>299</v>
      </c>
      <c r="S8">
        <v>0.17183699999999999</v>
      </c>
      <c r="T8">
        <v>234</v>
      </c>
    </row>
    <row r="9" spans="1:20" x14ac:dyDescent="0.3">
      <c r="A9">
        <v>0.13236466540735028</v>
      </c>
      <c r="B9">
        <v>247.417218543046</v>
      </c>
      <c r="D9">
        <v>0.42157800000000001</v>
      </c>
      <c r="E9">
        <v>325</v>
      </c>
      <c r="G9">
        <v>0.200298</v>
      </c>
      <c r="H9">
        <v>246</v>
      </c>
      <c r="J9">
        <v>0.28145500000000001</v>
      </c>
      <c r="K9">
        <v>300</v>
      </c>
      <c r="M9">
        <v>0.51641700000000001</v>
      </c>
      <c r="N9">
        <v>428</v>
      </c>
      <c r="P9">
        <v>0.61902500000000005</v>
      </c>
      <c r="Q9">
        <v>483</v>
      </c>
      <c r="S9">
        <v>0.17050699999999999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0.42193599999999998</v>
      </c>
      <c r="E10">
        <v>326</v>
      </c>
      <c r="G10">
        <v>0.20004</v>
      </c>
      <c r="H10">
        <v>247</v>
      </c>
      <c r="J10">
        <v>0.28584900000000002</v>
      </c>
      <c r="K10">
        <v>301</v>
      </c>
      <c r="P10">
        <v>0.61792100000000005</v>
      </c>
      <c r="Q10">
        <v>484</v>
      </c>
      <c r="S10">
        <v>0.16903699999999999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0.425591</v>
      </c>
      <c r="E11">
        <v>327</v>
      </c>
      <c r="G11">
        <v>0.19984099999999999</v>
      </c>
      <c r="H11">
        <v>248</v>
      </c>
      <c r="J11">
        <v>0.29022999999999999</v>
      </c>
      <c r="K11">
        <v>302</v>
      </c>
      <c r="M11">
        <v>0.52284900000000001</v>
      </c>
      <c r="N11">
        <v>430</v>
      </c>
      <c r="P11">
        <v>0.62017299999999997</v>
      </c>
      <c r="Q11">
        <v>485</v>
      </c>
      <c r="S11">
        <v>0.16742699999999999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0.42270799999999997</v>
      </c>
      <c r="E12">
        <v>328</v>
      </c>
      <c r="G12">
        <v>0.19970299999999999</v>
      </c>
      <c r="H12">
        <v>249</v>
      </c>
      <c r="J12">
        <v>0.29459999999999997</v>
      </c>
      <c r="K12">
        <v>303</v>
      </c>
      <c r="M12">
        <v>0.52607000000000004</v>
      </c>
      <c r="N12">
        <v>431</v>
      </c>
      <c r="P12">
        <v>0.62041900000000005</v>
      </c>
      <c r="Q12">
        <v>487</v>
      </c>
      <c r="S12">
        <v>0.16567699999999999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0.42312100000000002</v>
      </c>
      <c r="E13">
        <v>329</v>
      </c>
      <c r="G13">
        <v>0.199625</v>
      </c>
      <c r="H13">
        <v>250</v>
      </c>
      <c r="J13">
        <v>0.298958</v>
      </c>
      <c r="K13">
        <v>304</v>
      </c>
      <c r="P13">
        <v>0.62171200000000004</v>
      </c>
      <c r="Q13">
        <v>490</v>
      </c>
      <c r="S13">
        <v>0.16378799999999999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0.42355199999999998</v>
      </c>
      <c r="E14">
        <v>330</v>
      </c>
      <c r="G14">
        <v>0.19960600000000001</v>
      </c>
      <c r="H14">
        <v>251</v>
      </c>
      <c r="J14">
        <v>0.30330400000000002</v>
      </c>
      <c r="K14">
        <v>305</v>
      </c>
      <c r="M14">
        <v>0.53252600000000005</v>
      </c>
      <c r="N14">
        <v>433</v>
      </c>
      <c r="P14">
        <v>0.621479</v>
      </c>
      <c r="Q14">
        <v>491</v>
      </c>
      <c r="S14">
        <v>0.16175800000000001</v>
      </c>
      <c r="T14">
        <v>240</v>
      </c>
    </row>
    <row r="15" spans="1:20" x14ac:dyDescent="0.3">
      <c r="A15">
        <v>0.18217299613766277</v>
      </c>
      <c r="B15">
        <v>232.31788079470101</v>
      </c>
      <c r="G15">
        <v>0.19964799999999999</v>
      </c>
      <c r="H15">
        <v>252</v>
      </c>
      <c r="J15">
        <v>0.30763800000000002</v>
      </c>
      <c r="K15">
        <v>306</v>
      </c>
      <c r="M15">
        <v>0.53576299999999999</v>
      </c>
      <c r="N15">
        <v>434</v>
      </c>
      <c r="P15">
        <v>0.62316000000000005</v>
      </c>
      <c r="Q15">
        <v>492</v>
      </c>
      <c r="S15">
        <v>0.15958800000000001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0.42446800000000001</v>
      </c>
      <c r="E16">
        <v>332</v>
      </c>
      <c r="G16">
        <v>0.19975000000000001</v>
      </c>
      <c r="H16">
        <v>253</v>
      </c>
      <c r="J16">
        <v>0.31196000000000002</v>
      </c>
      <c r="K16">
        <v>307</v>
      </c>
      <c r="M16">
        <v>0.53899699999999995</v>
      </c>
      <c r="N16">
        <v>435</v>
      </c>
      <c r="P16">
        <v>0.62457499999999999</v>
      </c>
      <c r="Q16">
        <v>495</v>
      </c>
      <c r="S16">
        <v>0.157278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0.42495300000000003</v>
      </c>
      <c r="E17">
        <v>333</v>
      </c>
      <c r="G17">
        <v>0.19991200000000001</v>
      </c>
      <c r="H17">
        <v>254</v>
      </c>
      <c r="J17">
        <v>0.31627</v>
      </c>
      <c r="K17">
        <v>308</v>
      </c>
      <c r="M17">
        <v>0.54223900000000003</v>
      </c>
      <c r="N17">
        <v>436</v>
      </c>
      <c r="P17">
        <v>0.62710500000000002</v>
      </c>
      <c r="Q17">
        <v>497</v>
      </c>
      <c r="S17">
        <v>0.15482799999999999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0.425456</v>
      </c>
      <c r="E18">
        <v>334</v>
      </c>
      <c r="G18">
        <v>0.20013300000000001</v>
      </c>
      <c r="H18">
        <v>255</v>
      </c>
      <c r="J18">
        <v>0.32056800000000002</v>
      </c>
      <c r="K18">
        <v>309</v>
      </c>
      <c r="M18">
        <v>0.545485</v>
      </c>
      <c r="N18">
        <v>437</v>
      </c>
      <c r="S18">
        <v>0.15223800000000001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0.42597699999999999</v>
      </c>
      <c r="E19">
        <v>335</v>
      </c>
      <c r="G19">
        <v>0.20041500000000001</v>
      </c>
      <c r="H19">
        <v>256</v>
      </c>
      <c r="J19">
        <v>0.32485399999999998</v>
      </c>
      <c r="K19">
        <v>310</v>
      </c>
      <c r="M19">
        <v>0.54873400000000006</v>
      </c>
      <c r="N19">
        <v>438</v>
      </c>
      <c r="S19">
        <v>0.149508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0.42651600000000001</v>
      </c>
      <c r="E20">
        <v>336</v>
      </c>
      <c r="G20">
        <v>0.20075699999999999</v>
      </c>
      <c r="H20">
        <v>257</v>
      </c>
      <c r="J20">
        <v>0.32912799999999998</v>
      </c>
      <c r="K20">
        <v>311</v>
      </c>
      <c r="M20">
        <v>0.55198800000000003</v>
      </c>
      <c r="N20">
        <v>439</v>
      </c>
      <c r="S20">
        <v>0.14663899999999999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0.42707299999999998</v>
      </c>
      <c r="E21">
        <v>337</v>
      </c>
      <c r="G21">
        <v>0.201159</v>
      </c>
      <c r="H21">
        <v>258</v>
      </c>
      <c r="J21">
        <v>0.33339000000000002</v>
      </c>
      <c r="K21">
        <v>312</v>
      </c>
      <c r="M21">
        <v>0.55524499999999999</v>
      </c>
      <c r="N21">
        <v>440</v>
      </c>
      <c r="S21">
        <v>0.14362900000000001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0.42764799999999997</v>
      </c>
      <c r="E22">
        <v>338</v>
      </c>
      <c r="G22">
        <v>0.20162099999999999</v>
      </c>
      <c r="H22">
        <v>259</v>
      </c>
      <c r="J22">
        <v>0.33764</v>
      </c>
      <c r="K22">
        <v>313</v>
      </c>
      <c r="M22">
        <v>0.55850699999999998</v>
      </c>
      <c r="N22">
        <v>441</v>
      </c>
      <c r="S22">
        <v>0.14047899999999999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0.42824099999999998</v>
      </c>
      <c r="E23">
        <v>339</v>
      </c>
      <c r="G23">
        <v>0.20214199999999999</v>
      </c>
      <c r="H23">
        <v>260</v>
      </c>
      <c r="J23">
        <v>0.34187800000000002</v>
      </c>
      <c r="K23">
        <v>314</v>
      </c>
      <c r="M23">
        <v>0.56177200000000005</v>
      </c>
      <c r="N23">
        <v>442</v>
      </c>
      <c r="S23">
        <v>0.13719000000000001</v>
      </c>
      <c r="T23">
        <v>249</v>
      </c>
    </row>
    <row r="24" spans="1:20" x14ac:dyDescent="0.3">
      <c r="A24">
        <v>0.2335219918276184</v>
      </c>
      <c r="B24">
        <v>277.615894039735</v>
      </c>
      <c r="G24">
        <v>0.20272399999999999</v>
      </c>
      <c r="H24">
        <v>261</v>
      </c>
      <c r="J24">
        <v>0.34610400000000002</v>
      </c>
      <c r="K24">
        <v>315</v>
      </c>
      <c r="M24">
        <v>0.56504399999999999</v>
      </c>
      <c r="N24">
        <v>443</v>
      </c>
      <c r="S24">
        <v>0.13375999999999999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0.429481</v>
      </c>
      <c r="E25">
        <v>341</v>
      </c>
      <c r="G25">
        <v>0.20336599999999999</v>
      </c>
      <c r="H25">
        <v>262</v>
      </c>
      <c r="J25">
        <v>0.35031800000000002</v>
      </c>
      <c r="K25">
        <v>316</v>
      </c>
      <c r="M25">
        <v>0.56831500000000001</v>
      </c>
      <c r="N25">
        <v>444</v>
      </c>
      <c r="S25">
        <v>0.13019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0.43012800000000001</v>
      </c>
      <c r="E26">
        <v>342</v>
      </c>
      <c r="G26">
        <v>0.204068</v>
      </c>
      <c r="H26">
        <v>263</v>
      </c>
      <c r="J26">
        <v>0.35452</v>
      </c>
      <c r="K26">
        <v>317</v>
      </c>
      <c r="M26">
        <v>0.57159199999999999</v>
      </c>
      <c r="N26">
        <v>445</v>
      </c>
      <c r="S26">
        <v>0.12648100000000001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0.43126500000000001</v>
      </c>
      <c r="E27">
        <v>343</v>
      </c>
      <c r="G27">
        <v>0.20483000000000001</v>
      </c>
      <c r="H27">
        <v>264</v>
      </c>
      <c r="J27">
        <v>0.35870999999999997</v>
      </c>
      <c r="K27">
        <v>318</v>
      </c>
      <c r="S27">
        <v>0.122632</v>
      </c>
      <c r="T27">
        <v>253</v>
      </c>
    </row>
    <row r="28" spans="1:20" x14ac:dyDescent="0.3">
      <c r="A28">
        <v>0.27575875212273737</v>
      </c>
      <c r="B28">
        <v>296.688741721854</v>
      </c>
      <c r="G28">
        <v>0.205652</v>
      </c>
      <c r="H28">
        <v>265</v>
      </c>
      <c r="J28">
        <v>0.36513099999999998</v>
      </c>
      <c r="K28">
        <v>319</v>
      </c>
      <c r="S28">
        <v>0.118643</v>
      </c>
      <c r="T28">
        <v>254</v>
      </c>
    </row>
    <row r="29" spans="1:20" x14ac:dyDescent="0.3">
      <c r="A29">
        <v>0.28161517647408635</v>
      </c>
      <c r="B29">
        <v>297.483443708609</v>
      </c>
      <c r="G29">
        <v>0.206534</v>
      </c>
      <c r="H29">
        <v>266</v>
      </c>
      <c r="S29">
        <v>0.114514</v>
      </c>
      <c r="T29">
        <v>255</v>
      </c>
    </row>
    <row r="30" spans="1:20" x14ac:dyDescent="0.3">
      <c r="A30">
        <v>0.28880934438583261</v>
      </c>
      <c r="B30">
        <v>299.86754966887401</v>
      </c>
      <c r="G30">
        <v>0.20747599999999999</v>
      </c>
      <c r="H30">
        <v>267</v>
      </c>
      <c r="J30">
        <v>0.378251</v>
      </c>
      <c r="K30">
        <v>321</v>
      </c>
      <c r="S30">
        <v>0.110246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0.43363299999999999</v>
      </c>
      <c r="E31">
        <v>347</v>
      </c>
      <c r="G31">
        <v>0.208478</v>
      </c>
      <c r="H31">
        <v>268</v>
      </c>
      <c r="S31">
        <v>0.105838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0.434388</v>
      </c>
      <c r="E32">
        <v>348</v>
      </c>
      <c r="G32">
        <v>0.209539</v>
      </c>
      <c r="H32">
        <v>269</v>
      </c>
      <c r="S32">
        <v>0.10129100000000001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0.43516100000000002</v>
      </c>
      <c r="E33">
        <v>349</v>
      </c>
      <c r="G33">
        <v>0.20236899999999999</v>
      </c>
      <c r="H33">
        <v>270</v>
      </c>
      <c r="S33">
        <v>9.6606800000000007E-2</v>
      </c>
      <c r="T33">
        <v>259</v>
      </c>
    </row>
    <row r="34" spans="1:20" x14ac:dyDescent="0.3">
      <c r="A34">
        <v>0.3290920249146787</v>
      </c>
      <c r="B34">
        <v>306.22516556291299</v>
      </c>
      <c r="G34">
        <v>0.211843</v>
      </c>
      <c r="H34">
        <v>271</v>
      </c>
      <c r="S34">
        <v>9.1786300000000001E-2</v>
      </c>
      <c r="T34">
        <v>260</v>
      </c>
    </row>
    <row r="35" spans="1:20" x14ac:dyDescent="0.3">
      <c r="A35">
        <v>0.33161441676718256</v>
      </c>
      <c r="B35">
        <v>306.22516556291299</v>
      </c>
      <c r="G35">
        <v>0.213085</v>
      </c>
      <c r="H35">
        <v>272</v>
      </c>
      <c r="S35">
        <v>8.6837499999999998E-2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0.43758799999999998</v>
      </c>
      <c r="E36">
        <v>352</v>
      </c>
      <c r="G36">
        <v>0.21438699999999999</v>
      </c>
      <c r="H36">
        <v>273</v>
      </c>
      <c r="S36">
        <v>8.1809599999999996E-2</v>
      </c>
      <c r="T36">
        <v>262</v>
      </c>
    </row>
    <row r="37" spans="1:20" x14ac:dyDescent="0.3">
      <c r="A37">
        <v>0.35233351607035707</v>
      </c>
      <c r="B37">
        <v>312.582781456953</v>
      </c>
      <c r="G37">
        <v>0.215749</v>
      </c>
      <c r="H37">
        <v>274</v>
      </c>
      <c r="S37">
        <v>7.6086899999999999E-2</v>
      </c>
      <c r="T37">
        <v>263</v>
      </c>
    </row>
    <row r="38" spans="1:20" x14ac:dyDescent="0.3">
      <c r="A38">
        <v>0.36164113187157093</v>
      </c>
      <c r="B38">
        <v>314.172185430463</v>
      </c>
      <c r="G38">
        <v>0.217171</v>
      </c>
      <c r="H38">
        <v>275</v>
      </c>
      <c r="S38">
        <v>7.0952500000000002E-2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0.44017699999999998</v>
      </c>
      <c r="E39">
        <v>355</v>
      </c>
      <c r="G39">
        <v>0.21865299999999999</v>
      </c>
      <c r="H39">
        <v>276</v>
      </c>
      <c r="S39">
        <v>6.5455299999999994E-2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0.44107600000000002</v>
      </c>
      <c r="E40">
        <v>356</v>
      </c>
      <c r="G40">
        <v>0.220195</v>
      </c>
      <c r="H40">
        <v>277</v>
      </c>
      <c r="S40">
        <v>5.97981E-2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0.44199300000000002</v>
      </c>
      <c r="E41">
        <v>357</v>
      </c>
      <c r="G41">
        <v>0.22179699999999999</v>
      </c>
      <c r="H41">
        <v>278</v>
      </c>
      <c r="S41">
        <v>5.3994800000000003E-2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0.44292799999999999</v>
      </c>
      <c r="E42">
        <v>358</v>
      </c>
      <c r="G42">
        <v>0.220918</v>
      </c>
      <c r="H42">
        <v>279</v>
      </c>
      <c r="S42">
        <v>4.8048800000000003E-2</v>
      </c>
      <c r="T42">
        <v>268</v>
      </c>
    </row>
    <row r="43" spans="1:20" x14ac:dyDescent="0.3">
      <c r="A43">
        <v>0.39431240293267006</v>
      </c>
      <c r="B43" s="14">
        <v>330.066225165562</v>
      </c>
      <c r="G43">
        <v>0.22517999999999999</v>
      </c>
      <c r="H43">
        <v>280</v>
      </c>
      <c r="S43">
        <v>4.1961499999999999E-2</v>
      </c>
      <c r="T43">
        <v>269</v>
      </c>
    </row>
    <row r="44" spans="1:20" x14ac:dyDescent="0.3">
      <c r="A44">
        <v>0.39640063907581174</v>
      </c>
      <c r="B44">
        <v>341.19205298013202</v>
      </c>
      <c r="G44">
        <v>0.226962</v>
      </c>
      <c r="H44">
        <v>281</v>
      </c>
      <c r="S44">
        <v>3.5733500000000001E-2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G45">
        <v>0.22731499999999999</v>
      </c>
      <c r="H45">
        <v>282</v>
      </c>
      <c r="S45">
        <v>2.9364899999999999E-2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0.44684800000000002</v>
      </c>
      <c r="E46">
        <v>362</v>
      </c>
      <c r="G46">
        <v>0.23070599999999999</v>
      </c>
      <c r="H46">
        <v>283</v>
      </c>
      <c r="S46">
        <v>2.2855899999999998E-2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0.44787300000000002</v>
      </c>
      <c r="E47">
        <v>363</v>
      </c>
      <c r="G47">
        <v>0.23266800000000001</v>
      </c>
      <c r="H47">
        <v>284</v>
      </c>
      <c r="S47">
        <v>1.6206700000000001E-2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0.44891599999999998</v>
      </c>
      <c r="E48">
        <v>364</v>
      </c>
      <c r="G48">
        <v>0.23468900000000001</v>
      </c>
      <c r="H48">
        <v>285</v>
      </c>
      <c r="S48">
        <v>9.41672E-3</v>
      </c>
      <c r="T48">
        <v>274</v>
      </c>
    </row>
    <row r="49" spans="1:20" x14ac:dyDescent="0.3">
      <c r="A49">
        <v>0.44288537412691403</v>
      </c>
      <c r="B49">
        <v>395.23178807946999</v>
      </c>
      <c r="G49">
        <v>0.23677100000000001</v>
      </c>
      <c r="H49">
        <v>286</v>
      </c>
      <c r="S49">
        <v>2.4688700000000002E-3</v>
      </c>
      <c r="T49">
        <v>275</v>
      </c>
    </row>
    <row r="50" spans="1:20" x14ac:dyDescent="0.3">
      <c r="A50">
        <v>0.44978991357420123</v>
      </c>
      <c r="B50">
        <v>398.41059602649</v>
      </c>
      <c r="G50">
        <v>0.23891299999999999</v>
      </c>
      <c r="H50">
        <v>287</v>
      </c>
    </row>
    <row r="51" spans="1:20" x14ac:dyDescent="0.3">
      <c r="A51">
        <v>0.46471814618777785</v>
      </c>
      <c r="B51">
        <v>406.35761589403899</v>
      </c>
      <c r="D51">
        <v>0.453065</v>
      </c>
      <c r="E51">
        <v>367</v>
      </c>
      <c r="G51">
        <v>0.241115</v>
      </c>
      <c r="H51">
        <v>288</v>
      </c>
    </row>
    <row r="52" spans="1:20" x14ac:dyDescent="0.3">
      <c r="A52">
        <v>0.47267445286700427</v>
      </c>
      <c r="B52">
        <v>414.304635761589</v>
      </c>
      <c r="D52">
        <v>0.453268</v>
      </c>
      <c r="E52">
        <v>368</v>
      </c>
      <c r="G52">
        <v>0.24337600000000001</v>
      </c>
      <c r="H52">
        <v>289</v>
      </c>
    </row>
    <row r="53" spans="1:20" x14ac:dyDescent="0.3">
      <c r="A53">
        <v>0.48491247669474113</v>
      </c>
      <c r="B53">
        <v>421.45695364238401</v>
      </c>
      <c r="G53">
        <v>0.245698</v>
      </c>
      <c r="H53">
        <v>290</v>
      </c>
    </row>
    <row r="54" spans="1:20" x14ac:dyDescent="0.3">
      <c r="A54">
        <v>0.49515634272531867</v>
      </c>
      <c r="B54">
        <v>423.84105960264799</v>
      </c>
      <c r="D54">
        <v>0.45555200000000001</v>
      </c>
      <c r="E54">
        <v>370</v>
      </c>
      <c r="G54">
        <v>0.24807999999999999</v>
      </c>
      <c r="H54">
        <v>291</v>
      </c>
    </row>
    <row r="55" spans="1:20" x14ac:dyDescent="0.3">
      <c r="A55">
        <v>0.50775399516922415</v>
      </c>
      <c r="B55">
        <v>432.582781456953</v>
      </c>
      <c r="G55">
        <v>0.25052200000000002</v>
      </c>
      <c r="H55">
        <v>292</v>
      </c>
    </row>
    <row r="56" spans="1:20" x14ac:dyDescent="0.3">
      <c r="A56">
        <v>0.51447725920805065</v>
      </c>
      <c r="B56">
        <v>433.377483443708</v>
      </c>
      <c r="D56">
        <v>0.45782400000000001</v>
      </c>
      <c r="E56">
        <v>372</v>
      </c>
      <c r="G56">
        <v>0.253023</v>
      </c>
      <c r="H56">
        <v>293</v>
      </c>
    </row>
    <row r="57" spans="1:20" x14ac:dyDescent="0.3">
      <c r="A57">
        <v>0.5197239207703499</v>
      </c>
      <c r="B57">
        <v>433.377483443708</v>
      </c>
      <c r="G57">
        <v>0.25558500000000001</v>
      </c>
      <c r="H57">
        <v>294</v>
      </c>
    </row>
    <row r="58" spans="1:20" x14ac:dyDescent="0.3">
      <c r="A58">
        <v>0.54260053180260925</v>
      </c>
      <c r="B58">
        <v>442.91390728476802</v>
      </c>
      <c r="D58">
        <v>0.46033499999999999</v>
      </c>
      <c r="E58">
        <v>374</v>
      </c>
      <c r="G58">
        <v>0.25820599999999999</v>
      </c>
      <c r="H58">
        <v>295</v>
      </c>
    </row>
    <row r="59" spans="1:20" x14ac:dyDescent="0.3">
      <c r="A59">
        <v>0.55126091781629694</v>
      </c>
      <c r="B59">
        <v>443.70860927152302</v>
      </c>
    </row>
    <row r="60" spans="1:20" x14ac:dyDescent="0.3">
      <c r="A60">
        <v>0.55351491502276229</v>
      </c>
      <c r="B60">
        <v>443.70860927152302</v>
      </c>
      <c r="D60">
        <v>0.462835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0.46411200000000002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0.46540700000000002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0.46672000000000002</v>
      </c>
      <c r="E63">
        <v>379</v>
      </c>
    </row>
    <row r="64" spans="1:20" x14ac:dyDescent="0.3">
      <c r="A64">
        <v>0.5896125779668151</v>
      </c>
      <c r="B64">
        <v>460.39735099337702</v>
      </c>
    </row>
    <row r="65" spans="1:5" x14ac:dyDescent="0.3">
      <c r="A65">
        <v>0.59615072804863534</v>
      </c>
      <c r="B65">
        <v>469.93377483443697</v>
      </c>
    </row>
    <row r="66" spans="1:5" x14ac:dyDescent="0.3">
      <c r="A66">
        <v>0.59933930786528788</v>
      </c>
      <c r="B66">
        <v>472.31788079470101</v>
      </c>
    </row>
    <row r="67" spans="1:5" x14ac:dyDescent="0.3">
      <c r="A67">
        <v>0.60114209395447904</v>
      </c>
      <c r="B67">
        <v>476.29139072847602</v>
      </c>
      <c r="D67">
        <v>0.47215200000000002</v>
      </c>
      <c r="E67">
        <v>383</v>
      </c>
    </row>
    <row r="68" spans="1:5" x14ac:dyDescent="0.3">
      <c r="A68">
        <v>0.60470137037403593</v>
      </c>
      <c r="B68">
        <v>485.82781456953597</v>
      </c>
    </row>
    <row r="69" spans="1:5" x14ac:dyDescent="0.3">
      <c r="A69">
        <v>0.6116214563070117</v>
      </c>
      <c r="B69">
        <v>495.36423841059502</v>
      </c>
    </row>
    <row r="70" spans="1:5" x14ac:dyDescent="0.3">
      <c r="A70">
        <v>0.61415489381274313</v>
      </c>
      <c r="B70">
        <v>499.33774834437003</v>
      </c>
      <c r="D70">
        <v>0.47641499999999998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0.47787200000000002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0.47934700000000002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0.48083999999999999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0.48235099999999997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0.48299500000000001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0.48542600000000002</v>
      </c>
      <c r="E76">
        <v>392</v>
      </c>
    </row>
    <row r="77" spans="1:5" x14ac:dyDescent="0.3">
      <c r="A77">
        <v>0.3378000764709348</v>
      </c>
      <c r="B77">
        <v>295.099337748344</v>
      </c>
    </row>
    <row r="78" spans="1:5" x14ac:dyDescent="0.3">
      <c r="A78">
        <v>0.34512612285390565</v>
      </c>
      <c r="B78">
        <v>297.483443708609</v>
      </c>
      <c r="D78">
        <v>0.48857400000000001</v>
      </c>
      <c r="E78">
        <v>394</v>
      </c>
    </row>
    <row r="79" spans="1:5" x14ac:dyDescent="0.3">
      <c r="A79">
        <v>0.35111761664641056</v>
      </c>
      <c r="B79">
        <v>302.25165562913901</v>
      </c>
      <c r="D79">
        <v>0.49017500000000003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0.49179400000000001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0.49343100000000001</v>
      </c>
      <c r="E81">
        <v>397</v>
      </c>
    </row>
    <row r="82" spans="1:5" x14ac:dyDescent="0.3">
      <c r="A82">
        <v>0.37177730337487552</v>
      </c>
      <c r="B82">
        <v>309.403973509933</v>
      </c>
    </row>
    <row r="83" spans="1:5" x14ac:dyDescent="0.3">
      <c r="A83">
        <v>0.38268687072578866</v>
      </c>
      <c r="B83">
        <v>310.198675496688</v>
      </c>
      <c r="D83">
        <v>0.49675900000000001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0.493288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0.50015900000000002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0.50188600000000005</v>
      </c>
      <c r="E86">
        <v>402</v>
      </c>
    </row>
    <row r="87" spans="1:5" x14ac:dyDescent="0.3">
      <c r="A87">
        <v>0.38268687072578866</v>
      </c>
      <c r="B87">
        <v>310.198675496688</v>
      </c>
    </row>
    <row r="88" spans="1:5" x14ac:dyDescent="0.3">
      <c r="A88">
        <v>0.38695840274244747</v>
      </c>
      <c r="B88">
        <v>314.966887417218</v>
      </c>
      <c r="D88">
        <v>0.50539299999999998</v>
      </c>
      <c r="E88">
        <v>404</v>
      </c>
    </row>
    <row r="89" spans="1:5" x14ac:dyDescent="0.3">
      <c r="A89">
        <v>0.29719123758048771</v>
      </c>
      <c r="B89">
        <v>286.35761589403899</v>
      </c>
    </row>
    <row r="90" spans="1:5" x14ac:dyDescent="0.3">
      <c r="A90">
        <v>0.29719737088983367</v>
      </c>
      <c r="B90">
        <v>287.94701986754899</v>
      </c>
    </row>
    <row r="91" spans="1:5" x14ac:dyDescent="0.3">
      <c r="D91">
        <v>0.51078999999999997</v>
      </c>
      <c r="E91">
        <v>407</v>
      </c>
    </row>
    <row r="92" spans="1:5" x14ac:dyDescent="0.3">
      <c r="D92">
        <v>0.512625</v>
      </c>
      <c r="E92">
        <v>408</v>
      </c>
    </row>
    <row r="93" spans="1:5" x14ac:dyDescent="0.3">
      <c r="D93">
        <v>0.51447799999999999</v>
      </c>
      <c r="E93">
        <v>409</v>
      </c>
    </row>
    <row r="94" spans="1:5" x14ac:dyDescent="0.3">
      <c r="D94">
        <v>0.51634899999999995</v>
      </c>
      <c r="E94">
        <v>410</v>
      </c>
    </row>
    <row r="95" spans="1:5" x14ac:dyDescent="0.3">
      <c r="D95">
        <v>0.51823799999999998</v>
      </c>
      <c r="E95">
        <v>411</v>
      </c>
    </row>
    <row r="97" spans="4:5" x14ac:dyDescent="0.3">
      <c r="D97">
        <v>0.518567</v>
      </c>
      <c r="E97">
        <v>413</v>
      </c>
    </row>
    <row r="98" spans="4:5" x14ac:dyDescent="0.3">
      <c r="D98">
        <v>0.52401200000000003</v>
      </c>
      <c r="E98">
        <v>414</v>
      </c>
    </row>
    <row r="101" spans="4:5" x14ac:dyDescent="0.3">
      <c r="D101">
        <v>0.529949</v>
      </c>
      <c r="E101">
        <v>417</v>
      </c>
    </row>
    <row r="102" spans="4:5" x14ac:dyDescent="0.3">
      <c r="D102">
        <v>0.53196399999999999</v>
      </c>
      <c r="E102">
        <v>418</v>
      </c>
    </row>
    <row r="103" spans="4:5" x14ac:dyDescent="0.3">
      <c r="D103">
        <v>0.53399600000000003</v>
      </c>
      <c r="E103">
        <v>419</v>
      </c>
    </row>
    <row r="104" spans="4:5" x14ac:dyDescent="0.3">
      <c r="D104">
        <v>0.53604700000000005</v>
      </c>
      <c r="E104">
        <v>420</v>
      </c>
    </row>
    <row r="105" spans="4:5" x14ac:dyDescent="0.3">
      <c r="D105">
        <v>0.53811600000000004</v>
      </c>
      <c r="E105">
        <v>421</v>
      </c>
    </row>
    <row r="106" spans="4:5" x14ac:dyDescent="0.3">
      <c r="D106">
        <v>0.54020299999999999</v>
      </c>
      <c r="E106">
        <v>422</v>
      </c>
    </row>
    <row r="108" spans="4:5" x14ac:dyDescent="0.3">
      <c r="D108">
        <v>0.54442999999999997</v>
      </c>
      <c r="E108">
        <v>424</v>
      </c>
    </row>
    <row r="109" spans="4:5" x14ac:dyDescent="0.3">
      <c r="D109">
        <v>0.54657100000000003</v>
      </c>
      <c r="E109">
        <v>425</v>
      </c>
    </row>
    <row r="110" spans="4:5" x14ac:dyDescent="0.3">
      <c r="D110">
        <v>0.54873000000000005</v>
      </c>
      <c r="E110">
        <v>426</v>
      </c>
    </row>
    <row r="113" spans="4:5" x14ac:dyDescent="0.3">
      <c r="D113">
        <v>0.55531399999999997</v>
      </c>
      <c r="E113">
        <v>429</v>
      </c>
    </row>
    <row r="114" spans="4:5" x14ac:dyDescent="0.3">
      <c r="D114">
        <v>0.55754400000000004</v>
      </c>
      <c r="E114">
        <v>430</v>
      </c>
    </row>
    <row r="116" spans="4:5" x14ac:dyDescent="0.3">
      <c r="D116">
        <v>0.56206</v>
      </c>
      <c r="E116">
        <v>432</v>
      </c>
    </row>
    <row r="117" spans="4:5" x14ac:dyDescent="0.3">
      <c r="D117">
        <v>0.56434399999999996</v>
      </c>
      <c r="E117">
        <v>433</v>
      </c>
    </row>
    <row r="119" spans="4:5" x14ac:dyDescent="0.3">
      <c r="D119">
        <v>0.568967</v>
      </c>
      <c r="E119">
        <v>435</v>
      </c>
    </row>
    <row r="120" spans="4:5" x14ac:dyDescent="0.3">
      <c r="D120">
        <v>0.57130599999999998</v>
      </c>
      <c r="E120">
        <v>436</v>
      </c>
    </row>
    <row r="121" spans="4:5" x14ac:dyDescent="0.3">
      <c r="D121">
        <v>0.57366200000000001</v>
      </c>
      <c r="E121">
        <v>437</v>
      </c>
    </row>
    <row r="122" spans="4:5" x14ac:dyDescent="0.3">
      <c r="D122">
        <v>0.57603599999999999</v>
      </c>
      <c r="E122">
        <v>438</v>
      </c>
    </row>
    <row r="123" spans="4:5" x14ac:dyDescent="0.3">
      <c r="D123">
        <v>0.57842800000000005</v>
      </c>
      <c r="E123">
        <v>439</v>
      </c>
    </row>
    <row r="124" spans="4:5" x14ac:dyDescent="0.3">
      <c r="D124">
        <v>0.58083799999999997</v>
      </c>
      <c r="E124">
        <v>440</v>
      </c>
    </row>
    <row r="125" spans="4:5" x14ac:dyDescent="0.3">
      <c r="D125">
        <v>0.58326599999999995</v>
      </c>
      <c r="E125">
        <v>441</v>
      </c>
    </row>
    <row r="126" spans="4:5" x14ac:dyDescent="0.3">
      <c r="D126">
        <v>0.58571200000000001</v>
      </c>
      <c r="E126">
        <v>442</v>
      </c>
    </row>
    <row r="127" spans="4:5" x14ac:dyDescent="0.3">
      <c r="D127">
        <v>0.58817600000000003</v>
      </c>
      <c r="E127">
        <v>443</v>
      </c>
    </row>
    <row r="128" spans="4:5" x14ac:dyDescent="0.3">
      <c r="D128">
        <v>0.59065699999999999</v>
      </c>
      <c r="E128">
        <v>444</v>
      </c>
    </row>
    <row r="129" spans="4:5" x14ac:dyDescent="0.3">
      <c r="D129">
        <v>0.59315600000000002</v>
      </c>
      <c r="E129">
        <v>445</v>
      </c>
    </row>
    <row r="130" spans="4:5" x14ac:dyDescent="0.3">
      <c r="D130">
        <v>0.59743500000000005</v>
      </c>
      <c r="E130">
        <v>446</v>
      </c>
    </row>
    <row r="132" spans="4:5" x14ac:dyDescent="0.3">
      <c r="D132">
        <v>0.60075699999999999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195"/>
  <sheetViews>
    <sheetView zoomScale="107" zoomScaleNormal="107" workbookViewId="0">
      <selection activeCell="R23" sqref="R23"/>
    </sheetView>
  </sheetViews>
  <sheetFormatPr defaultRowHeight="14.4" x14ac:dyDescent="0.3"/>
  <sheetData>
    <row r="1" spans="1:5" x14ac:dyDescent="0.3">
      <c r="A1" t="s">
        <v>51</v>
      </c>
      <c r="D1" t="s">
        <v>52</v>
      </c>
    </row>
    <row r="2" spans="1:5" x14ac:dyDescent="0.3">
      <c r="A2" t="s">
        <v>53</v>
      </c>
      <c r="B2" t="s">
        <v>50</v>
      </c>
      <c r="D2" t="s">
        <v>30</v>
      </c>
      <c r="E2" t="s">
        <v>50</v>
      </c>
    </row>
    <row r="3" spans="1:5" x14ac:dyDescent="0.3">
      <c r="A3">
        <v>8.8704358092670042E-4</v>
      </c>
      <c r="B3">
        <v>273.64238410595999</v>
      </c>
      <c r="D3">
        <v>2.4688700000000002E-3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9.41672E-3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1.6206700000000001E-2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2.2855899999999998E-2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2.9364899999999999E-2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3.5733500000000001E-2</v>
      </c>
      <c r="E8">
        <v>270</v>
      </c>
    </row>
    <row r="9" spans="1:5" x14ac:dyDescent="0.3">
      <c r="A9">
        <v>0.13236466540735028</v>
      </c>
      <c r="B9">
        <v>247.417218543046</v>
      </c>
      <c r="D9">
        <v>4.1961499999999999E-2</v>
      </c>
      <c r="E9">
        <v>269</v>
      </c>
    </row>
    <row r="10" spans="1:5" x14ac:dyDescent="0.3">
      <c r="A10">
        <v>0.14485746444575009</v>
      </c>
      <c r="B10">
        <v>242.649006622516</v>
      </c>
      <c r="D10">
        <v>4.8048800000000003E-2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5.3994800000000003E-2</v>
      </c>
      <c r="E11">
        <v>267</v>
      </c>
    </row>
    <row r="12" spans="1:5" x14ac:dyDescent="0.3">
      <c r="A12">
        <v>0.16290592219806463</v>
      </c>
      <c r="B12">
        <v>229.933774834437</v>
      </c>
      <c r="D12">
        <v>5.97981E-2</v>
      </c>
      <c r="E12">
        <v>266</v>
      </c>
    </row>
    <row r="13" spans="1:5" x14ac:dyDescent="0.3">
      <c r="A13">
        <v>0.17644412023370443</v>
      </c>
      <c r="B13">
        <v>223.57615894039699</v>
      </c>
      <c r="D13">
        <v>6.5455299999999994E-2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7.0952500000000002E-2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7.6086899999999999E-2</v>
      </c>
      <c r="E15">
        <v>263</v>
      </c>
    </row>
    <row r="16" spans="1:5" x14ac:dyDescent="0.3">
      <c r="A16">
        <v>0.18964516789036034</v>
      </c>
      <c r="B16">
        <v>235.49668874172099</v>
      </c>
      <c r="D16">
        <v>8.1809599999999996E-2</v>
      </c>
      <c r="E16">
        <v>262</v>
      </c>
    </row>
    <row r="17" spans="1:5" x14ac:dyDescent="0.3">
      <c r="A17">
        <v>0.18967370615274448</v>
      </c>
      <c r="B17">
        <v>241.059602649006</v>
      </c>
      <c r="D17">
        <v>8.6837499999999998E-2</v>
      </c>
      <c r="E17">
        <v>261</v>
      </c>
    </row>
    <row r="18" spans="1:5" x14ac:dyDescent="0.3">
      <c r="A18">
        <v>0.19701406222476264</v>
      </c>
      <c r="B18">
        <v>245.033112582781</v>
      </c>
      <c r="D18">
        <v>9.1786300000000001E-2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9.6606800000000007E-2</v>
      </c>
      <c r="E19">
        <v>259</v>
      </c>
    </row>
    <row r="20" spans="1:5" x14ac:dyDescent="0.3">
      <c r="A20">
        <v>0.20603100948424874</v>
      </c>
      <c r="B20">
        <v>255.36423841059499</v>
      </c>
      <c r="D20">
        <v>0.10129100000000001</v>
      </c>
      <c r="E20">
        <v>258</v>
      </c>
    </row>
    <row r="21" spans="1:5" x14ac:dyDescent="0.3">
      <c r="A21">
        <v>0.21308698873861018</v>
      </c>
      <c r="B21">
        <v>260.92715231787997</v>
      </c>
      <c r="D21">
        <v>0.105838</v>
      </c>
      <c r="E21">
        <v>257</v>
      </c>
    </row>
    <row r="22" spans="1:5" x14ac:dyDescent="0.3">
      <c r="A22">
        <v>0.21485535269763475</v>
      </c>
      <c r="B22">
        <v>267.28476821191998</v>
      </c>
      <c r="D22">
        <v>0.110246</v>
      </c>
      <c r="E22">
        <v>256</v>
      </c>
    </row>
    <row r="23" spans="1:5" x14ac:dyDescent="0.3">
      <c r="A23">
        <v>0.22345575047730468</v>
      </c>
      <c r="B23">
        <v>272.84768211920499</v>
      </c>
      <c r="D23">
        <v>0.114514</v>
      </c>
      <c r="E23">
        <v>255</v>
      </c>
    </row>
    <row r="24" spans="1:5" x14ac:dyDescent="0.3">
      <c r="A24">
        <v>0.2335219918276184</v>
      </c>
      <c r="B24">
        <v>277.615894039735</v>
      </c>
      <c r="D24">
        <v>0.118643</v>
      </c>
      <c r="E24">
        <v>254</v>
      </c>
    </row>
    <row r="25" spans="1:5" x14ac:dyDescent="0.3">
      <c r="A25">
        <v>0.24171330108940928</v>
      </c>
      <c r="B25">
        <v>281.58940397350898</v>
      </c>
      <c r="D25">
        <v>0.122632</v>
      </c>
      <c r="E25">
        <v>253</v>
      </c>
    </row>
    <row r="26" spans="1:5" x14ac:dyDescent="0.3">
      <c r="A26">
        <v>0.25289133527119789</v>
      </c>
      <c r="B26">
        <v>287.15231788079399</v>
      </c>
      <c r="D26">
        <v>0.12648100000000001</v>
      </c>
      <c r="E26">
        <v>252</v>
      </c>
    </row>
    <row r="27" spans="1:5" x14ac:dyDescent="0.3">
      <c r="A27">
        <v>0.25913546382995689</v>
      </c>
      <c r="B27">
        <v>291.12582781456899</v>
      </c>
      <c r="D27">
        <v>0.13019</v>
      </c>
      <c r="E27">
        <v>251</v>
      </c>
    </row>
    <row r="28" spans="1:5" x14ac:dyDescent="0.3">
      <c r="A28">
        <v>0.27575875212273737</v>
      </c>
      <c r="B28">
        <v>296.688741721854</v>
      </c>
      <c r="D28">
        <v>0.13375999999999999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0.13719000000000001</v>
      </c>
      <c r="E29">
        <v>249</v>
      </c>
    </row>
    <row r="30" spans="1:5" x14ac:dyDescent="0.3">
      <c r="A30">
        <v>0.28880934438583261</v>
      </c>
      <c r="B30">
        <v>299.86754966887401</v>
      </c>
      <c r="D30">
        <v>0.14047899999999999</v>
      </c>
      <c r="E30">
        <v>248</v>
      </c>
    </row>
    <row r="31" spans="1:5" x14ac:dyDescent="0.3">
      <c r="A31">
        <v>0.30001043030815761</v>
      </c>
      <c r="B31">
        <v>299.86754966887401</v>
      </c>
      <c r="D31">
        <v>0.14362900000000001</v>
      </c>
      <c r="E31">
        <v>247</v>
      </c>
    </row>
    <row r="32" spans="1:5" x14ac:dyDescent="0.3">
      <c r="A32">
        <v>0.3135369044946853</v>
      </c>
      <c r="B32">
        <v>303.04635761589299</v>
      </c>
      <c r="D32">
        <v>0.14663899999999999</v>
      </c>
      <c r="E32">
        <v>246</v>
      </c>
    </row>
    <row r="33" spans="1:5" x14ac:dyDescent="0.3">
      <c r="A33">
        <v>0.32139787543606363</v>
      </c>
      <c r="B33">
        <v>303.04635761589299</v>
      </c>
      <c r="D33">
        <v>0.149508</v>
      </c>
      <c r="E33">
        <v>245</v>
      </c>
    </row>
    <row r="34" spans="1:5" x14ac:dyDescent="0.3">
      <c r="A34">
        <v>0.3290920249146787</v>
      </c>
      <c r="B34">
        <v>306.22516556291299</v>
      </c>
      <c r="D34">
        <v>0.15223800000000001</v>
      </c>
      <c r="E34">
        <v>244</v>
      </c>
    </row>
    <row r="35" spans="1:5" x14ac:dyDescent="0.3">
      <c r="A35">
        <v>0.33161441676718256</v>
      </c>
      <c r="B35">
        <v>306.22516556291299</v>
      </c>
      <c r="D35">
        <v>0.15482799999999999</v>
      </c>
      <c r="E35">
        <v>243</v>
      </c>
    </row>
    <row r="36" spans="1:5" x14ac:dyDescent="0.3">
      <c r="A36">
        <v>0.34030617329796392</v>
      </c>
      <c r="B36">
        <v>309.403973509933</v>
      </c>
      <c r="D36">
        <v>0.157278</v>
      </c>
      <c r="E36">
        <v>242</v>
      </c>
    </row>
    <row r="37" spans="1:5" x14ac:dyDescent="0.3">
      <c r="A37">
        <v>0.35233351607035707</v>
      </c>
      <c r="B37">
        <v>312.582781456953</v>
      </c>
      <c r="D37">
        <v>0.15958800000000001</v>
      </c>
      <c r="E37">
        <v>241</v>
      </c>
    </row>
    <row r="38" spans="1:5" x14ac:dyDescent="0.3">
      <c r="A38">
        <v>0.36164113187157093</v>
      </c>
      <c r="B38">
        <v>314.172185430463</v>
      </c>
      <c r="D38">
        <v>0.16175800000000001</v>
      </c>
      <c r="E38">
        <v>240</v>
      </c>
    </row>
    <row r="39" spans="1:5" x14ac:dyDescent="0.3">
      <c r="A39">
        <v>0.37290975325192577</v>
      </c>
      <c r="B39">
        <v>317.35099337748301</v>
      </c>
      <c r="D39">
        <v>0.16378799999999999</v>
      </c>
      <c r="E39">
        <v>239</v>
      </c>
    </row>
    <row r="40" spans="1:5" x14ac:dyDescent="0.3">
      <c r="A40">
        <v>0.38378272219593601</v>
      </c>
      <c r="B40">
        <v>318.94039735099301</v>
      </c>
      <c r="D40">
        <v>0.16567699999999999</v>
      </c>
      <c r="E40">
        <v>238</v>
      </c>
    </row>
    <row r="41" spans="1:5" x14ac:dyDescent="0.3">
      <c r="A41">
        <v>0.38697940189894225</v>
      </c>
      <c r="B41">
        <v>322.11920529801301</v>
      </c>
      <c r="D41">
        <v>0.16742699999999999</v>
      </c>
      <c r="E41">
        <v>237</v>
      </c>
    </row>
    <row r="42" spans="1:5" x14ac:dyDescent="0.3">
      <c r="A42">
        <v>0.39222342832777096</v>
      </c>
      <c r="B42">
        <v>323.70860927152302</v>
      </c>
      <c r="D42">
        <v>0.16903699999999999</v>
      </c>
      <c r="E42">
        <v>236</v>
      </c>
    </row>
    <row r="43" spans="1:5" x14ac:dyDescent="0.3">
      <c r="A43">
        <v>0.39431240293267006</v>
      </c>
      <c r="B43" s="14">
        <v>330.066225165562</v>
      </c>
      <c r="D43">
        <v>0.17050699999999999</v>
      </c>
      <c r="E43">
        <v>235</v>
      </c>
    </row>
    <row r="44" spans="1:5" x14ac:dyDescent="0.3">
      <c r="A44">
        <v>0.39640063907581174</v>
      </c>
      <c r="B44">
        <v>341.19205298013202</v>
      </c>
      <c r="D44">
        <v>0.17183699999999999</v>
      </c>
      <c r="E44">
        <v>234</v>
      </c>
    </row>
    <row r="45" spans="1:5" x14ac:dyDescent="0.3">
      <c r="A45">
        <v>0.40451249389970351</v>
      </c>
      <c r="B45">
        <v>349.93377483443697</v>
      </c>
      <c r="D45">
        <v>0.17302699999999999</v>
      </c>
      <c r="E45">
        <v>233</v>
      </c>
    </row>
    <row r="46" spans="1:5" x14ac:dyDescent="0.3">
      <c r="A46">
        <v>0.41144084931813785</v>
      </c>
      <c r="B46">
        <v>360.26490066225102</v>
      </c>
      <c r="D46">
        <v>0.17407700000000001</v>
      </c>
      <c r="E46">
        <v>232</v>
      </c>
    </row>
    <row r="47" spans="1:5" x14ac:dyDescent="0.3">
      <c r="A47">
        <v>0.42199919855021301</v>
      </c>
      <c r="B47">
        <v>372.98013245033098</v>
      </c>
      <c r="D47">
        <v>0.174987</v>
      </c>
      <c r="E47">
        <v>231</v>
      </c>
    </row>
    <row r="48" spans="1:5" x14ac:dyDescent="0.3">
      <c r="A48">
        <v>0.4303599743001808</v>
      </c>
      <c r="B48">
        <v>383.31125827814498</v>
      </c>
      <c r="D48">
        <v>0.175757</v>
      </c>
      <c r="E48">
        <v>230</v>
      </c>
    </row>
    <row r="49" spans="1:5" x14ac:dyDescent="0.3">
      <c r="A49">
        <v>0.44288537412691403</v>
      </c>
      <c r="B49">
        <v>395.23178807946999</v>
      </c>
      <c r="D49">
        <v>0.19960600000000001</v>
      </c>
      <c r="E49">
        <v>251</v>
      </c>
    </row>
    <row r="50" spans="1:5" x14ac:dyDescent="0.3">
      <c r="A50">
        <v>0.44978991357420123</v>
      </c>
      <c r="B50">
        <v>398.41059602649</v>
      </c>
      <c r="D50">
        <v>0.199625</v>
      </c>
      <c r="E50">
        <v>250</v>
      </c>
    </row>
    <row r="51" spans="1:5" x14ac:dyDescent="0.3">
      <c r="A51">
        <v>0.46471814618777785</v>
      </c>
      <c r="B51">
        <v>406.35761589403899</v>
      </c>
      <c r="D51">
        <v>0.19964799999999999</v>
      </c>
      <c r="E51">
        <v>252</v>
      </c>
    </row>
    <row r="52" spans="1:5" x14ac:dyDescent="0.3">
      <c r="A52">
        <v>0.47267445286700427</v>
      </c>
      <c r="B52">
        <v>414.304635761589</v>
      </c>
      <c r="D52">
        <v>0.19970299999999999</v>
      </c>
      <c r="E52">
        <v>249</v>
      </c>
    </row>
    <row r="53" spans="1:5" x14ac:dyDescent="0.3">
      <c r="A53">
        <v>0.48491247669474113</v>
      </c>
      <c r="B53">
        <v>421.45695364238401</v>
      </c>
      <c r="D53">
        <v>0.19975000000000001</v>
      </c>
      <c r="E53">
        <v>253</v>
      </c>
    </row>
    <row r="54" spans="1:5" x14ac:dyDescent="0.3">
      <c r="A54">
        <v>0.49515634272531867</v>
      </c>
      <c r="B54">
        <v>423.84105960264799</v>
      </c>
      <c r="D54">
        <v>0.19984099999999999</v>
      </c>
      <c r="E54">
        <v>248</v>
      </c>
    </row>
    <row r="55" spans="1:5" x14ac:dyDescent="0.3">
      <c r="A55">
        <v>0.50775399516922415</v>
      </c>
      <c r="B55">
        <v>432.582781456953</v>
      </c>
      <c r="D55">
        <v>0.19991200000000001</v>
      </c>
      <c r="E55">
        <v>254</v>
      </c>
    </row>
    <row r="56" spans="1:5" x14ac:dyDescent="0.3">
      <c r="A56">
        <v>0.51447725920805065</v>
      </c>
      <c r="B56">
        <v>433.377483443708</v>
      </c>
      <c r="D56">
        <v>0.20004</v>
      </c>
      <c r="E56">
        <v>247</v>
      </c>
    </row>
    <row r="57" spans="1:5" x14ac:dyDescent="0.3">
      <c r="A57">
        <v>0.5197239207703499</v>
      </c>
      <c r="B57">
        <v>433.377483443708</v>
      </c>
      <c r="D57">
        <v>0.20013300000000001</v>
      </c>
      <c r="E57">
        <v>255</v>
      </c>
    </row>
    <row r="58" spans="1:5" x14ac:dyDescent="0.3">
      <c r="A58">
        <v>0.54260053180260925</v>
      </c>
      <c r="B58">
        <v>442.91390728476802</v>
      </c>
      <c r="D58">
        <v>0.200298</v>
      </c>
      <c r="E58">
        <v>246</v>
      </c>
    </row>
    <row r="59" spans="1:5" x14ac:dyDescent="0.3">
      <c r="A59">
        <v>0.55126091781629694</v>
      </c>
      <c r="B59">
        <v>443.70860927152302</v>
      </c>
      <c r="D59">
        <v>0.20041500000000001</v>
      </c>
      <c r="E59">
        <v>256</v>
      </c>
    </row>
    <row r="60" spans="1:5" x14ac:dyDescent="0.3">
      <c r="A60">
        <v>0.55351491502276229</v>
      </c>
      <c r="B60">
        <v>443.70860927152302</v>
      </c>
      <c r="D60">
        <v>0.20061699999999999</v>
      </c>
      <c r="E60">
        <v>245</v>
      </c>
    </row>
    <row r="61" spans="1:5" x14ac:dyDescent="0.3">
      <c r="A61">
        <v>0.55905690009335263</v>
      </c>
      <c r="B61" s="14">
        <v>446.887417218542</v>
      </c>
      <c r="D61">
        <v>0.20075699999999999</v>
      </c>
      <c r="E61">
        <v>257</v>
      </c>
    </row>
    <row r="62" spans="1:5" x14ac:dyDescent="0.3">
      <c r="A62">
        <v>0.56658312867422123</v>
      </c>
      <c r="B62">
        <v>447.682119205297</v>
      </c>
      <c r="D62">
        <v>0.20099500000000001</v>
      </c>
      <c r="E62">
        <v>244</v>
      </c>
    </row>
    <row r="63" spans="1:5" x14ac:dyDescent="0.3">
      <c r="A63">
        <v>0.57488252522595329</v>
      </c>
      <c r="B63">
        <v>453.24503311258201</v>
      </c>
      <c r="D63">
        <v>0.201159</v>
      </c>
      <c r="E63">
        <v>258</v>
      </c>
    </row>
    <row r="64" spans="1:5" x14ac:dyDescent="0.3">
      <c r="A64">
        <v>0.5896125779668151</v>
      </c>
      <c r="B64">
        <v>460.39735099337702</v>
      </c>
      <c r="D64">
        <v>0.201433</v>
      </c>
      <c r="E64">
        <v>243</v>
      </c>
    </row>
    <row r="65" spans="1:5" x14ac:dyDescent="0.3">
      <c r="A65">
        <v>0.59615072804863534</v>
      </c>
      <c r="B65">
        <v>469.93377483443697</v>
      </c>
      <c r="D65">
        <v>0.20162099999999999</v>
      </c>
      <c r="E65">
        <v>259</v>
      </c>
    </row>
    <row r="66" spans="1:5" x14ac:dyDescent="0.3">
      <c r="A66">
        <v>0.59933930786528788</v>
      </c>
      <c r="B66">
        <v>472.31788079470101</v>
      </c>
      <c r="D66">
        <v>0.201932</v>
      </c>
      <c r="E66">
        <v>242</v>
      </c>
    </row>
    <row r="67" spans="1:5" x14ac:dyDescent="0.3">
      <c r="A67">
        <v>0.60114209395447904</v>
      </c>
      <c r="B67">
        <v>476.29139072847602</v>
      </c>
      <c r="D67">
        <v>0.20214199999999999</v>
      </c>
      <c r="E67">
        <v>260</v>
      </c>
    </row>
    <row r="68" spans="1:5" x14ac:dyDescent="0.3">
      <c r="A68">
        <v>0.60470137037403593</v>
      </c>
      <c r="B68">
        <v>485.82781456953597</v>
      </c>
      <c r="D68">
        <v>0.20236899999999999</v>
      </c>
      <c r="E68">
        <v>270</v>
      </c>
    </row>
    <row r="69" spans="1:5" x14ac:dyDescent="0.3">
      <c r="A69">
        <v>0.6116214563070117</v>
      </c>
      <c r="B69">
        <v>495.36423841059502</v>
      </c>
      <c r="D69">
        <v>0.20249</v>
      </c>
      <c r="E69">
        <v>241</v>
      </c>
    </row>
    <row r="70" spans="1:5" x14ac:dyDescent="0.3">
      <c r="A70">
        <v>0.61415489381274313</v>
      </c>
      <c r="B70">
        <v>499.33774834437003</v>
      </c>
      <c r="D70">
        <v>0.20272399999999999</v>
      </c>
      <c r="E70">
        <v>261</v>
      </c>
    </row>
    <row r="71" spans="1:5" x14ac:dyDescent="0.3">
      <c r="A71">
        <v>0.61582434776801231</v>
      </c>
      <c r="B71">
        <v>500.92715231787997</v>
      </c>
      <c r="D71">
        <v>0.20336599999999999</v>
      </c>
      <c r="E71">
        <v>262</v>
      </c>
    </row>
    <row r="72" spans="1:5" x14ac:dyDescent="0.3">
      <c r="A72">
        <v>0.61666552956800236</v>
      </c>
      <c r="B72">
        <v>512.05298013244999</v>
      </c>
      <c r="D72">
        <v>0.204068</v>
      </c>
      <c r="E72">
        <v>263</v>
      </c>
    </row>
    <row r="73" spans="1:5" x14ac:dyDescent="0.3">
      <c r="A73">
        <v>0.60428862034965369</v>
      </c>
      <c r="B73">
        <v>508.07947019867498</v>
      </c>
      <c r="D73">
        <v>0.20483000000000001</v>
      </c>
      <c r="E73">
        <v>264</v>
      </c>
    </row>
    <row r="74" spans="1:5" x14ac:dyDescent="0.3">
      <c r="A74">
        <v>0.31611641306455429</v>
      </c>
      <c r="B74">
        <v>286.35761589403899</v>
      </c>
      <c r="D74">
        <v>0.205652</v>
      </c>
      <c r="E74">
        <v>265</v>
      </c>
    </row>
    <row r="75" spans="1:5" x14ac:dyDescent="0.3">
      <c r="A75">
        <v>0.32135212723524031</v>
      </c>
      <c r="B75">
        <v>290.33112582781399</v>
      </c>
      <c r="D75">
        <v>0.206534</v>
      </c>
      <c r="E75">
        <v>266</v>
      </c>
    </row>
    <row r="76" spans="1:5" x14ac:dyDescent="0.3">
      <c r="A76">
        <v>0.32649420160570913</v>
      </c>
      <c r="B76">
        <v>290.33112582781399</v>
      </c>
      <c r="D76">
        <v>0.20747599999999999</v>
      </c>
      <c r="E76">
        <v>267</v>
      </c>
    </row>
    <row r="77" spans="1:5" x14ac:dyDescent="0.3">
      <c r="A77">
        <v>0.3378000764709348</v>
      </c>
      <c r="B77">
        <v>295.099337748344</v>
      </c>
      <c r="D77">
        <v>0.208478</v>
      </c>
      <c r="E77">
        <v>268</v>
      </c>
    </row>
    <row r="78" spans="1:5" x14ac:dyDescent="0.3">
      <c r="A78">
        <v>0.34512612285390565</v>
      </c>
      <c r="B78">
        <v>297.483443708609</v>
      </c>
      <c r="D78">
        <v>0.209539</v>
      </c>
      <c r="E78">
        <v>269</v>
      </c>
    </row>
    <row r="79" spans="1:5" x14ac:dyDescent="0.3">
      <c r="A79">
        <v>0.35111761664641056</v>
      </c>
      <c r="B79">
        <v>302.25165562913901</v>
      </c>
      <c r="D79">
        <v>0.211843</v>
      </c>
      <c r="E79">
        <v>271</v>
      </c>
    </row>
    <row r="80" spans="1:5" x14ac:dyDescent="0.3">
      <c r="A80">
        <v>0.35465603914801597</v>
      </c>
      <c r="B80">
        <v>303.84105960264799</v>
      </c>
      <c r="D80">
        <v>0.213085</v>
      </c>
      <c r="E80">
        <v>272</v>
      </c>
    </row>
    <row r="81" spans="1:5" x14ac:dyDescent="0.3">
      <c r="A81">
        <v>0.36046503932901586</v>
      </c>
      <c r="B81">
        <v>305.43046357615799</v>
      </c>
      <c r="D81">
        <v>0.21438699999999999</v>
      </c>
      <c r="E81">
        <v>273</v>
      </c>
    </row>
    <row r="82" spans="1:5" x14ac:dyDescent="0.3">
      <c r="A82">
        <v>0.37177730337487552</v>
      </c>
      <c r="B82">
        <v>309.403973509933</v>
      </c>
      <c r="D82">
        <v>0.215749</v>
      </c>
      <c r="E82">
        <v>274</v>
      </c>
    </row>
    <row r="83" spans="1:5" x14ac:dyDescent="0.3">
      <c r="A83">
        <v>0.38268687072578866</v>
      </c>
      <c r="B83">
        <v>310.198675496688</v>
      </c>
      <c r="D83">
        <v>0.217171</v>
      </c>
      <c r="E83">
        <v>275</v>
      </c>
    </row>
    <row r="84" spans="1:5" x14ac:dyDescent="0.3">
      <c r="A84">
        <v>0.38695840274244747</v>
      </c>
      <c r="B84">
        <v>314.966887417218</v>
      </c>
      <c r="D84">
        <v>0.21865299999999999</v>
      </c>
      <c r="E84">
        <v>276</v>
      </c>
    </row>
    <row r="85" spans="1:5" x14ac:dyDescent="0.3">
      <c r="A85">
        <v>0.29719123758048771</v>
      </c>
      <c r="B85">
        <v>286.35761589403899</v>
      </c>
      <c r="D85">
        <v>0.220195</v>
      </c>
      <c r="E85">
        <v>277</v>
      </c>
    </row>
    <row r="86" spans="1:5" x14ac:dyDescent="0.3">
      <c r="A86">
        <v>0.29719737088983367</v>
      </c>
      <c r="B86">
        <v>287.94701986754899</v>
      </c>
      <c r="D86">
        <v>0.220918</v>
      </c>
      <c r="E86">
        <v>279</v>
      </c>
    </row>
    <row r="87" spans="1:5" x14ac:dyDescent="0.3">
      <c r="A87">
        <v>0.38268687072578866</v>
      </c>
      <c r="B87">
        <v>310.198675496688</v>
      </c>
      <c r="D87">
        <v>0.22179699999999999</v>
      </c>
      <c r="E87">
        <v>278</v>
      </c>
    </row>
    <row r="88" spans="1:5" x14ac:dyDescent="0.3">
      <c r="A88">
        <v>0.38695840274244747</v>
      </c>
      <c r="B88">
        <v>314.966887417218</v>
      </c>
      <c r="D88">
        <v>0.22517999999999999</v>
      </c>
      <c r="E88">
        <v>280</v>
      </c>
    </row>
    <row r="89" spans="1:5" x14ac:dyDescent="0.3">
      <c r="A89">
        <v>0.29719123758048771</v>
      </c>
      <c r="B89">
        <v>286.35761589403899</v>
      </c>
      <c r="D89">
        <v>0.226962</v>
      </c>
      <c r="E89">
        <v>281</v>
      </c>
    </row>
    <row r="90" spans="1:5" x14ac:dyDescent="0.3">
      <c r="A90">
        <v>0.29719737088983367</v>
      </c>
      <c r="B90">
        <v>287.94701986754899</v>
      </c>
      <c r="D90">
        <v>0.22731499999999999</v>
      </c>
      <c r="E90">
        <v>282</v>
      </c>
    </row>
    <row r="91" spans="1:5" x14ac:dyDescent="0.3">
      <c r="D91">
        <v>0.23070599999999999</v>
      </c>
      <c r="E91">
        <v>283</v>
      </c>
    </row>
    <row r="92" spans="1:5" x14ac:dyDescent="0.3">
      <c r="D92">
        <v>0.23266800000000001</v>
      </c>
      <c r="E92">
        <v>284</v>
      </c>
    </row>
    <row r="93" spans="1:5" x14ac:dyDescent="0.3">
      <c r="D93">
        <v>0.23468900000000001</v>
      </c>
      <c r="E93">
        <v>285</v>
      </c>
    </row>
    <row r="94" spans="1:5" x14ac:dyDescent="0.3">
      <c r="D94">
        <v>0.23677100000000001</v>
      </c>
      <c r="E94">
        <v>286</v>
      </c>
    </row>
    <row r="95" spans="1:5" x14ac:dyDescent="0.3">
      <c r="D95">
        <v>0.23891299999999999</v>
      </c>
      <c r="E95">
        <v>287</v>
      </c>
    </row>
    <row r="96" spans="1:5" x14ac:dyDescent="0.3">
      <c r="D96">
        <v>0.241115</v>
      </c>
      <c r="E96">
        <v>288</v>
      </c>
    </row>
    <row r="97" spans="4:5" x14ac:dyDescent="0.3">
      <c r="D97">
        <v>0.24337600000000001</v>
      </c>
      <c r="E97">
        <v>289</v>
      </c>
    </row>
    <row r="98" spans="4:5" x14ac:dyDescent="0.3">
      <c r="D98">
        <v>0.245698</v>
      </c>
      <c r="E98">
        <v>290</v>
      </c>
    </row>
    <row r="99" spans="4:5" x14ac:dyDescent="0.3">
      <c r="D99">
        <v>0.24807999999999999</v>
      </c>
      <c r="E99">
        <v>291</v>
      </c>
    </row>
    <row r="100" spans="4:5" x14ac:dyDescent="0.3">
      <c r="D100">
        <v>0.25052200000000002</v>
      </c>
      <c r="E100">
        <v>292</v>
      </c>
    </row>
    <row r="101" spans="4:5" x14ac:dyDescent="0.3">
      <c r="D101">
        <v>0.253023</v>
      </c>
      <c r="E101">
        <v>293</v>
      </c>
    </row>
    <row r="102" spans="4:5" x14ac:dyDescent="0.3">
      <c r="D102">
        <v>0.25558500000000001</v>
      </c>
      <c r="E102">
        <v>294</v>
      </c>
    </row>
    <row r="103" spans="4:5" x14ac:dyDescent="0.3">
      <c r="D103">
        <v>0.25820599999999999</v>
      </c>
      <c r="E103">
        <v>295</v>
      </c>
    </row>
    <row r="104" spans="4:5" x14ac:dyDescent="0.3">
      <c r="D104">
        <v>0.25930500000000001</v>
      </c>
      <c r="E104">
        <v>295</v>
      </c>
    </row>
    <row r="105" spans="4:5" x14ac:dyDescent="0.3">
      <c r="D105">
        <v>0.26375900000000002</v>
      </c>
      <c r="E105">
        <v>296</v>
      </c>
    </row>
    <row r="106" spans="4:5" x14ac:dyDescent="0.3">
      <c r="D106">
        <v>0.26820100000000002</v>
      </c>
      <c r="E106">
        <v>297</v>
      </c>
    </row>
    <row r="107" spans="4:5" x14ac:dyDescent="0.3">
      <c r="D107">
        <v>0.27263100000000001</v>
      </c>
      <c r="E107">
        <v>298</v>
      </c>
    </row>
    <row r="108" spans="4:5" x14ac:dyDescent="0.3">
      <c r="D108">
        <v>0.27704899999999999</v>
      </c>
      <c r="E108">
        <v>299</v>
      </c>
    </row>
    <row r="109" spans="4:5" x14ac:dyDescent="0.3">
      <c r="D109">
        <v>0.28145500000000001</v>
      </c>
      <c r="E109">
        <v>300</v>
      </c>
    </row>
    <row r="110" spans="4:5" x14ac:dyDescent="0.3">
      <c r="D110">
        <v>0.28584900000000002</v>
      </c>
      <c r="E110">
        <v>301</v>
      </c>
    </row>
    <row r="111" spans="4:5" x14ac:dyDescent="0.3">
      <c r="D111">
        <v>0.29022999999999999</v>
      </c>
      <c r="E111">
        <v>302</v>
      </c>
    </row>
    <row r="112" spans="4:5" x14ac:dyDescent="0.3">
      <c r="D112">
        <v>0.29459999999999997</v>
      </c>
      <c r="E112">
        <v>303</v>
      </c>
    </row>
    <row r="113" spans="4:5" x14ac:dyDescent="0.3">
      <c r="D113">
        <v>0.298958</v>
      </c>
      <c r="E113">
        <v>304</v>
      </c>
    </row>
    <row r="114" spans="4:5" x14ac:dyDescent="0.3">
      <c r="D114">
        <v>0.30330400000000002</v>
      </c>
      <c r="E114">
        <v>305</v>
      </c>
    </row>
    <row r="115" spans="4:5" x14ac:dyDescent="0.3">
      <c r="D115">
        <v>0.30763800000000002</v>
      </c>
      <c r="E115">
        <v>306</v>
      </c>
    </row>
    <row r="116" spans="4:5" x14ac:dyDescent="0.3">
      <c r="D116">
        <v>0.31196000000000002</v>
      </c>
      <c r="E116">
        <v>307</v>
      </c>
    </row>
    <row r="117" spans="4:5" x14ac:dyDescent="0.3">
      <c r="D117">
        <v>0.31627</v>
      </c>
      <c r="E117">
        <v>308</v>
      </c>
    </row>
    <row r="118" spans="4:5" x14ac:dyDescent="0.3">
      <c r="D118">
        <v>0.32056800000000002</v>
      </c>
      <c r="E118">
        <v>309</v>
      </c>
    </row>
    <row r="119" spans="4:5" x14ac:dyDescent="0.3">
      <c r="D119">
        <v>0.32485399999999998</v>
      </c>
      <c r="E119">
        <v>310</v>
      </c>
    </row>
    <row r="120" spans="4:5" x14ac:dyDescent="0.3">
      <c r="D120">
        <v>0.32912799999999998</v>
      </c>
      <c r="E120">
        <v>311</v>
      </c>
    </row>
    <row r="121" spans="4:5" x14ac:dyDescent="0.3">
      <c r="D121">
        <v>0.33339000000000002</v>
      </c>
      <c r="E121">
        <v>312</v>
      </c>
    </row>
    <row r="122" spans="4:5" x14ac:dyDescent="0.3">
      <c r="D122">
        <v>0.33764</v>
      </c>
      <c r="E122">
        <v>313</v>
      </c>
    </row>
    <row r="123" spans="4:5" x14ac:dyDescent="0.3">
      <c r="D123">
        <v>0.34187800000000002</v>
      </c>
      <c r="E123">
        <v>314</v>
      </c>
    </row>
    <row r="124" spans="4:5" x14ac:dyDescent="0.3">
      <c r="D124">
        <v>0.34610400000000002</v>
      </c>
      <c r="E124">
        <v>315</v>
      </c>
    </row>
    <row r="125" spans="4:5" x14ac:dyDescent="0.3">
      <c r="D125">
        <v>0.35031800000000002</v>
      </c>
      <c r="E125">
        <v>316</v>
      </c>
    </row>
    <row r="126" spans="4:5" x14ac:dyDescent="0.3">
      <c r="D126">
        <v>0.35452</v>
      </c>
      <c r="E126">
        <v>317</v>
      </c>
    </row>
    <row r="127" spans="4:5" x14ac:dyDescent="0.3">
      <c r="D127">
        <v>0.35870999999999997</v>
      </c>
      <c r="E127">
        <v>318</v>
      </c>
    </row>
    <row r="128" spans="4:5" x14ac:dyDescent="0.3">
      <c r="D128">
        <v>0.36513099999999998</v>
      </c>
      <c r="E128">
        <v>319</v>
      </c>
    </row>
    <row r="129" spans="4:5" x14ac:dyDescent="0.3">
      <c r="D129">
        <v>0.378251</v>
      </c>
      <c r="E129">
        <v>321</v>
      </c>
    </row>
    <row r="130" spans="4:5" x14ac:dyDescent="0.3">
      <c r="D130">
        <v>0.42005300000000001</v>
      </c>
      <c r="E130">
        <v>320</v>
      </c>
    </row>
    <row r="131" spans="4:5" x14ac:dyDescent="0.3">
      <c r="D131">
        <v>0.42032199999999997</v>
      </c>
      <c r="E131">
        <v>321</v>
      </c>
    </row>
    <row r="132" spans="4:5" x14ac:dyDescent="0.3">
      <c r="D132">
        <v>0.42060900000000001</v>
      </c>
      <c r="E132">
        <v>322</v>
      </c>
    </row>
    <row r="133" spans="4:5" x14ac:dyDescent="0.3">
      <c r="D133">
        <v>0.42091400000000001</v>
      </c>
      <c r="E133">
        <v>323</v>
      </c>
    </row>
    <row r="134" spans="4:5" x14ac:dyDescent="0.3">
      <c r="D134">
        <v>0.42157800000000001</v>
      </c>
      <c r="E134">
        <v>325</v>
      </c>
    </row>
    <row r="135" spans="4:5" x14ac:dyDescent="0.3">
      <c r="D135">
        <v>0.42193599999999998</v>
      </c>
      <c r="E135">
        <v>326</v>
      </c>
    </row>
    <row r="136" spans="4:5" x14ac:dyDescent="0.3">
      <c r="D136">
        <v>0.42270799999999997</v>
      </c>
      <c r="E136">
        <v>328</v>
      </c>
    </row>
    <row r="137" spans="4:5" x14ac:dyDescent="0.3">
      <c r="D137">
        <v>0.42312100000000002</v>
      </c>
      <c r="E137">
        <v>329</v>
      </c>
    </row>
    <row r="138" spans="4:5" x14ac:dyDescent="0.3">
      <c r="D138">
        <v>0.42355199999999998</v>
      </c>
      <c r="E138">
        <v>330</v>
      </c>
    </row>
    <row r="139" spans="4:5" x14ac:dyDescent="0.3">
      <c r="D139">
        <v>0.42446800000000001</v>
      </c>
      <c r="E139">
        <v>332</v>
      </c>
    </row>
    <row r="140" spans="4:5" x14ac:dyDescent="0.3">
      <c r="D140">
        <v>0.42495300000000003</v>
      </c>
      <c r="E140">
        <v>333</v>
      </c>
    </row>
    <row r="141" spans="4:5" x14ac:dyDescent="0.3">
      <c r="D141">
        <v>0.425456</v>
      </c>
      <c r="E141">
        <v>334</v>
      </c>
    </row>
    <row r="142" spans="4:5" x14ac:dyDescent="0.3">
      <c r="D142">
        <v>0.425591</v>
      </c>
      <c r="E142">
        <v>327</v>
      </c>
    </row>
    <row r="143" spans="4:5" x14ac:dyDescent="0.3">
      <c r="D143">
        <v>0.42597699999999999</v>
      </c>
      <c r="E143">
        <v>335</v>
      </c>
    </row>
    <row r="144" spans="4:5" x14ac:dyDescent="0.3">
      <c r="D144">
        <v>0.42651600000000001</v>
      </c>
      <c r="E144">
        <v>336</v>
      </c>
    </row>
    <row r="145" spans="4:5" x14ac:dyDescent="0.3">
      <c r="D145">
        <v>0.42707299999999998</v>
      </c>
      <c r="E145">
        <v>337</v>
      </c>
    </row>
    <row r="146" spans="4:5" x14ac:dyDescent="0.3">
      <c r="D146">
        <v>0.42764799999999997</v>
      </c>
      <c r="E146">
        <v>338</v>
      </c>
    </row>
    <row r="147" spans="4:5" x14ac:dyDescent="0.3">
      <c r="D147">
        <v>0.42824099999999998</v>
      </c>
      <c r="E147">
        <v>339</v>
      </c>
    </row>
    <row r="148" spans="4:5" x14ac:dyDescent="0.3">
      <c r="D148">
        <v>0.429481</v>
      </c>
      <c r="E148">
        <v>341</v>
      </c>
    </row>
    <row r="149" spans="4:5" x14ac:dyDescent="0.3">
      <c r="D149">
        <v>0.43012800000000001</v>
      </c>
      <c r="E149">
        <v>342</v>
      </c>
    </row>
    <row r="150" spans="4:5" x14ac:dyDescent="0.3">
      <c r="D150">
        <v>0.43126500000000001</v>
      </c>
      <c r="E150">
        <v>343</v>
      </c>
    </row>
    <row r="151" spans="4:5" x14ac:dyDescent="0.3">
      <c r="D151">
        <v>0.43363299999999999</v>
      </c>
      <c r="E151">
        <v>347</v>
      </c>
    </row>
    <row r="152" spans="4:5" x14ac:dyDescent="0.3">
      <c r="D152">
        <v>0.434388</v>
      </c>
      <c r="E152">
        <v>348</v>
      </c>
    </row>
    <row r="153" spans="4:5" x14ac:dyDescent="0.3">
      <c r="D153">
        <v>0.43516100000000002</v>
      </c>
      <c r="E153">
        <v>349</v>
      </c>
    </row>
    <row r="154" spans="4:5" x14ac:dyDescent="0.3">
      <c r="D154">
        <v>0.43758799999999998</v>
      </c>
      <c r="E154">
        <v>352</v>
      </c>
    </row>
    <row r="155" spans="4:5" x14ac:dyDescent="0.3">
      <c r="D155">
        <v>0.44017699999999998</v>
      </c>
      <c r="E155">
        <v>355</v>
      </c>
    </row>
    <row r="156" spans="4:5" x14ac:dyDescent="0.3">
      <c r="D156">
        <v>0.44107600000000002</v>
      </c>
      <c r="E156">
        <v>356</v>
      </c>
    </row>
    <row r="157" spans="4:5" x14ac:dyDescent="0.3">
      <c r="D157">
        <v>0.44199300000000002</v>
      </c>
      <c r="E157">
        <v>357</v>
      </c>
    </row>
    <row r="158" spans="4:5" x14ac:dyDescent="0.3">
      <c r="D158">
        <v>0.44292799999999999</v>
      </c>
      <c r="E158">
        <v>358</v>
      </c>
    </row>
    <row r="159" spans="4:5" x14ac:dyDescent="0.3">
      <c r="D159">
        <v>0.44684800000000002</v>
      </c>
      <c r="E159">
        <v>362</v>
      </c>
    </row>
    <row r="160" spans="4:5" x14ac:dyDescent="0.3">
      <c r="D160">
        <v>0.44787300000000002</v>
      </c>
      <c r="E160">
        <v>363</v>
      </c>
    </row>
    <row r="161" spans="4:5" x14ac:dyDescent="0.3">
      <c r="D161">
        <v>0.44891599999999998</v>
      </c>
      <c r="E161">
        <v>364</v>
      </c>
    </row>
    <row r="162" spans="4:5" x14ac:dyDescent="0.3">
      <c r="D162">
        <v>0.453065</v>
      </c>
      <c r="E162">
        <v>367</v>
      </c>
    </row>
    <row r="163" spans="4:5" x14ac:dyDescent="0.3">
      <c r="D163">
        <v>0.453268</v>
      </c>
      <c r="E163">
        <v>368</v>
      </c>
    </row>
    <row r="164" spans="4:5" x14ac:dyDescent="0.3">
      <c r="D164">
        <v>0.45555200000000001</v>
      </c>
      <c r="E164">
        <v>370</v>
      </c>
    </row>
    <row r="165" spans="4:5" x14ac:dyDescent="0.3">
      <c r="D165">
        <v>0.45782400000000001</v>
      </c>
      <c r="E165">
        <v>372</v>
      </c>
    </row>
    <row r="166" spans="4:5" x14ac:dyDescent="0.3">
      <c r="D166">
        <v>0.46033499999999999</v>
      </c>
      <c r="E166">
        <v>374</v>
      </c>
    </row>
    <row r="167" spans="4:5" x14ac:dyDescent="0.3">
      <c r="D167">
        <v>0.462835</v>
      </c>
      <c r="E167">
        <v>376</v>
      </c>
    </row>
    <row r="168" spans="4:5" x14ac:dyDescent="0.3">
      <c r="D168">
        <v>0.46411200000000002</v>
      </c>
      <c r="E168">
        <v>377</v>
      </c>
    </row>
    <row r="169" spans="4:5" x14ac:dyDescent="0.3">
      <c r="D169">
        <v>0.46540700000000002</v>
      </c>
      <c r="E169">
        <v>378</v>
      </c>
    </row>
    <row r="170" spans="4:5" x14ac:dyDescent="0.3">
      <c r="D170">
        <v>0.46672000000000002</v>
      </c>
      <c r="E170">
        <v>379</v>
      </c>
    </row>
    <row r="171" spans="4:5" x14ac:dyDescent="0.3">
      <c r="D171">
        <v>0.47215200000000002</v>
      </c>
      <c r="E171">
        <v>383</v>
      </c>
    </row>
    <row r="172" spans="4:5" x14ac:dyDescent="0.3">
      <c r="D172">
        <v>0.47641499999999998</v>
      </c>
      <c r="E172">
        <v>386</v>
      </c>
    </row>
    <row r="173" spans="4:5" x14ac:dyDescent="0.3">
      <c r="D173">
        <v>0.47787200000000002</v>
      </c>
      <c r="E173">
        <v>387</v>
      </c>
    </row>
    <row r="174" spans="4:5" x14ac:dyDescent="0.3">
      <c r="D174">
        <v>0.47934700000000002</v>
      </c>
      <c r="E174">
        <v>388</v>
      </c>
    </row>
    <row r="175" spans="4:5" x14ac:dyDescent="0.3">
      <c r="D175">
        <v>0.48083999999999999</v>
      </c>
      <c r="E175">
        <v>389</v>
      </c>
    </row>
    <row r="176" spans="4:5" x14ac:dyDescent="0.3">
      <c r="D176">
        <v>0.48235099999999997</v>
      </c>
      <c r="E176">
        <v>390</v>
      </c>
    </row>
    <row r="177" spans="4:5" x14ac:dyDescent="0.3">
      <c r="D177">
        <v>0.48299500000000001</v>
      </c>
      <c r="E177">
        <v>391</v>
      </c>
    </row>
    <row r="178" spans="4:5" x14ac:dyDescent="0.3">
      <c r="D178">
        <v>0.48542600000000002</v>
      </c>
      <c r="E178">
        <v>392</v>
      </c>
    </row>
    <row r="179" spans="4:5" x14ac:dyDescent="0.3">
      <c r="D179">
        <v>0.48857400000000001</v>
      </c>
      <c r="E179">
        <v>394</v>
      </c>
    </row>
    <row r="180" spans="4:5" x14ac:dyDescent="0.3">
      <c r="D180">
        <v>0.49017500000000003</v>
      </c>
      <c r="E180">
        <v>395</v>
      </c>
    </row>
    <row r="181" spans="4:5" x14ac:dyDescent="0.3">
      <c r="D181">
        <v>0.49179400000000001</v>
      </c>
      <c r="E181">
        <v>396</v>
      </c>
    </row>
    <row r="182" spans="4:5" x14ac:dyDescent="0.3">
      <c r="D182">
        <v>0.53604700000000005</v>
      </c>
      <c r="E182">
        <v>420</v>
      </c>
    </row>
    <row r="183" spans="4:5" x14ac:dyDescent="0.3">
      <c r="D183">
        <v>0.58571200000000001</v>
      </c>
      <c r="E183">
        <v>442</v>
      </c>
    </row>
    <row r="184" spans="4:5" x14ac:dyDescent="0.3">
      <c r="D184">
        <v>0.58817600000000003</v>
      </c>
      <c r="E184">
        <v>443</v>
      </c>
    </row>
    <row r="185" spans="4:5" x14ac:dyDescent="0.3">
      <c r="D185">
        <v>0.59065699999999999</v>
      </c>
      <c r="E185">
        <v>444</v>
      </c>
    </row>
    <row r="186" spans="4:5" x14ac:dyDescent="0.3">
      <c r="D186">
        <v>0.59315600000000002</v>
      </c>
      <c r="E186">
        <v>445</v>
      </c>
    </row>
    <row r="187" spans="4:5" x14ac:dyDescent="0.3">
      <c r="D187">
        <v>0.59743500000000005</v>
      </c>
      <c r="E187">
        <v>446</v>
      </c>
    </row>
    <row r="188" spans="4:5" x14ac:dyDescent="0.3">
      <c r="D188">
        <v>0.61902500000000005</v>
      </c>
      <c r="E188">
        <v>483</v>
      </c>
    </row>
    <row r="189" spans="4:5" x14ac:dyDescent="0.3">
      <c r="D189">
        <v>0.62017299999999997</v>
      </c>
      <c r="E189">
        <v>485</v>
      </c>
    </row>
    <row r="190" spans="4:5" x14ac:dyDescent="0.3">
      <c r="D190">
        <v>0.62041900000000005</v>
      </c>
      <c r="E190">
        <v>487</v>
      </c>
    </row>
    <row r="191" spans="4:5" x14ac:dyDescent="0.3">
      <c r="D191">
        <v>0.621479</v>
      </c>
      <c r="E191">
        <v>491</v>
      </c>
    </row>
    <row r="192" spans="4:5" x14ac:dyDescent="0.3">
      <c r="D192">
        <v>0.62171200000000004</v>
      </c>
      <c r="E192">
        <v>490</v>
      </c>
    </row>
    <row r="193" spans="4:5" x14ac:dyDescent="0.3">
      <c r="D193">
        <v>0.62316000000000005</v>
      </c>
      <c r="E193">
        <v>492</v>
      </c>
    </row>
    <row r="194" spans="4:5" x14ac:dyDescent="0.3">
      <c r="D194">
        <v>0.62457499999999999</v>
      </c>
      <c r="E194">
        <v>495</v>
      </c>
    </row>
    <row r="195" spans="4:5" x14ac:dyDescent="0.3">
      <c r="D195">
        <v>0.62710500000000002</v>
      </c>
      <c r="E195">
        <v>497</v>
      </c>
    </row>
  </sheetData>
  <sortState xmlns:xlrd2="http://schemas.microsoft.com/office/spreadsheetml/2017/richdata2" ref="D3:E250">
    <sortCondition ref="D3:D25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649138-A2D4-479B-A33F-938C4CC7EA61}">
  <ds:schemaRefs>
    <ds:schemaRef ds:uri="http://schemas.microsoft.com/office/2006/documentManagement/types"/>
    <ds:schemaRef ds:uri="49fa8af8-517d-491f-a3d5-7cf68fb985f9"/>
    <ds:schemaRef ds:uri="http://schemas.microsoft.com/office/2006/metadata/properties"/>
    <ds:schemaRef ds:uri="http://schemas.microsoft.com/office/infopath/2007/PartnerControls"/>
    <ds:schemaRef ds:uri="http://purl.org/dc/terms/"/>
    <ds:schemaRef ds:uri="5d848a0f-dbe6-471c-a407-bb7a402dc859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experimental Values</vt:lpstr>
      <vt:lpstr>For finding 12 unknowns</vt:lpstr>
      <vt:lpstr>Literature Graph</vt:lpstr>
      <vt:lpstr>Our work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2024-03-05T17:53:00Z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