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66058\Documents\shift_plan\2018\July'18\"/>
    </mc:Choice>
  </mc:AlternateContent>
  <bookViews>
    <workbookView xWindow="0" yWindow="0" windowWidth="20490" windowHeight="7620" firstSheet="37" activeTab="37"/>
  </bookViews>
  <sheets>
    <sheet name="June'16" sheetId="12" state="hidden" r:id="rId1"/>
    <sheet name="July'16" sheetId="14" state="hidden" r:id="rId2"/>
    <sheet name="Aug'15" sheetId="4" state="hidden" r:id="rId3"/>
    <sheet name="Sep'15" sheetId="1" state="hidden" r:id="rId4"/>
    <sheet name="Oct'15" sheetId="2" state="hidden" r:id="rId5"/>
    <sheet name="Nov'15" sheetId="3" state="hidden" r:id="rId6"/>
    <sheet name="Dec'15" sheetId="5" state="hidden" r:id="rId7"/>
    <sheet name="Jan'16" sheetId="6" state="hidden" r:id="rId8"/>
    <sheet name="Feb'16" sheetId="7" state="hidden" r:id="rId9"/>
    <sheet name="Mar'16" sheetId="8" state="hidden" r:id="rId10"/>
    <sheet name="Apr'16" sheetId="10" state="hidden" r:id="rId11"/>
    <sheet name="May'16" sheetId="11" state="hidden" r:id="rId12"/>
    <sheet name="Aug'16" sheetId="15" state="hidden" r:id="rId13"/>
    <sheet name="Sep'16" sheetId="16" state="hidden" r:id="rId14"/>
    <sheet name="Oct'16" sheetId="17" state="hidden" r:id="rId15"/>
    <sheet name="Nov'16" sheetId="20" state="hidden" r:id="rId16"/>
    <sheet name="Dec'16" sheetId="22" state="hidden" r:id="rId17"/>
    <sheet name="Jan'17" sheetId="23" state="hidden" r:id="rId18"/>
    <sheet name="Feb'17" sheetId="24" state="hidden" r:id="rId19"/>
    <sheet name="Mar'17" sheetId="25" state="hidden" r:id="rId20"/>
    <sheet name="Apr'17" sheetId="26" state="hidden" r:id="rId21"/>
    <sheet name="May'17" sheetId="27" state="hidden" r:id="rId22"/>
    <sheet name="June'17" sheetId="30" state="hidden" r:id="rId23"/>
    <sheet name="Sheet1" sheetId="33" state="hidden" r:id="rId24"/>
    <sheet name="July'17" sheetId="31" state="hidden" r:id="rId25"/>
    <sheet name="Aug'17" sheetId="32" state="hidden" r:id="rId26"/>
    <sheet name="Sep'17" sheetId="34" state="hidden" r:id="rId27"/>
    <sheet name="Pillar" sheetId="39" state="hidden" r:id="rId28"/>
    <sheet name="Oct'17" sheetId="35" state="hidden" r:id="rId29"/>
    <sheet name="Nov'17" sheetId="40" state="hidden" r:id="rId30"/>
    <sheet name="Dec'17" sheetId="41" state="hidden" r:id="rId31"/>
    <sheet name="Jan'18" sheetId="42" state="hidden" r:id="rId32"/>
    <sheet name="Feb'18" sheetId="43" state="hidden" r:id="rId33"/>
    <sheet name="Mar'18" sheetId="46" state="hidden" r:id="rId34"/>
    <sheet name="Apr'18" sheetId="47" state="hidden" r:id="rId35"/>
    <sheet name="May'18" sheetId="48" state="hidden" r:id="rId36"/>
    <sheet name="June'18" sheetId="50" state="hidden" r:id="rId37"/>
    <sheet name="July'18" sheetId="52" r:id="rId38"/>
    <sheet name="Aug'18" sheetId="53" r:id="rId39"/>
    <sheet name="Sep'18" sheetId="54" state="hidden" r:id="rId40"/>
    <sheet name="Holiday_List_2018" sheetId="44" r:id="rId41"/>
    <sheet name="June_18_Patch_shift_Plan" sheetId="51" r:id="rId42"/>
    <sheet name="Contact_List" sheetId="9" r:id="rId43"/>
    <sheet name="Shutdown Maintenance_2018" sheetId="45" r:id="rId44"/>
    <sheet name="Patch_Management" sheetId="49" r:id="rId45"/>
  </sheets>
  <definedNames>
    <definedName name="_xlnm._FilterDatabase" localSheetId="10" hidden="1">'Apr''16'!$A$2:$AI$38</definedName>
    <definedName name="_xlnm._FilterDatabase" localSheetId="20" hidden="1">'Apr''17'!$A$2:$AI$29</definedName>
    <definedName name="_xlnm._FilterDatabase" localSheetId="34" hidden="1">'Apr''18'!#REF!</definedName>
    <definedName name="_xlnm._FilterDatabase" localSheetId="25" hidden="1">'Aug''17'!$A$2:$AK$31</definedName>
    <definedName name="_xlnm._FilterDatabase" localSheetId="38" hidden="1">'Aug''18'!#REF!</definedName>
    <definedName name="_xlnm._FilterDatabase" localSheetId="42" hidden="1">Contact_List!$A$1:$H$28</definedName>
    <definedName name="_xlnm._FilterDatabase" localSheetId="6" hidden="1">'Dec''15'!$A$1:$AM$29</definedName>
    <definedName name="_xlnm._FilterDatabase" localSheetId="16" hidden="1">'Dec''16'!$A$2:$AK$24</definedName>
    <definedName name="_xlnm._FilterDatabase" localSheetId="30" hidden="1">'Dec''17'!$A$2:$AI$22</definedName>
    <definedName name="_xlnm._FilterDatabase" localSheetId="8" hidden="1">'Feb''16'!$A$2:$AI$34</definedName>
    <definedName name="_xlnm._FilterDatabase" localSheetId="18" hidden="1">'Feb''17'!$A$2:$AG$26</definedName>
    <definedName name="_xlnm._FilterDatabase" localSheetId="32" hidden="1">'Feb''18'!$A$1:$AH$22</definedName>
    <definedName name="_xlnm._FilterDatabase" localSheetId="7" hidden="1">'Jan''16'!$A$2:$AJ$35</definedName>
    <definedName name="_xlnm._FilterDatabase" localSheetId="17" hidden="1">'Jan''17'!$A$2:$AJ$26</definedName>
    <definedName name="_xlnm._FilterDatabase" localSheetId="31" hidden="1">'Jan''18'!#REF!</definedName>
    <definedName name="_xlnm._FilterDatabase" localSheetId="1" hidden="1">'July''16'!$A$2:$AI$28</definedName>
    <definedName name="_xlnm._FilterDatabase" localSheetId="24" hidden="1">'July''17'!#REF!</definedName>
    <definedName name="_xlnm._FilterDatabase" localSheetId="37" hidden="1">'July''18'!#REF!</definedName>
    <definedName name="_xlnm._FilterDatabase" localSheetId="0" hidden="1">'June''16'!$A$2:$AI$29</definedName>
    <definedName name="_xlnm._FilterDatabase" localSheetId="22" hidden="1">'June''17'!$A$2:$AL$33</definedName>
    <definedName name="_xlnm._FilterDatabase" localSheetId="36" hidden="1">'June''18'!#REF!</definedName>
    <definedName name="_xlnm._FilterDatabase" localSheetId="9" hidden="1">'Mar''16'!$A$2:$AJ$39</definedName>
    <definedName name="_xlnm._FilterDatabase" localSheetId="19" hidden="1">'Mar''17'!$A$2:$AJ$26</definedName>
    <definedName name="_xlnm._FilterDatabase" localSheetId="33" hidden="1">'Mar''18'!#REF!</definedName>
    <definedName name="_xlnm._FilterDatabase" localSheetId="21" hidden="1">'May''17'!$A$2:$AK$34</definedName>
    <definedName name="_xlnm._FilterDatabase" localSheetId="35" hidden="1">'May''18'!$A$1:$AJ$23</definedName>
    <definedName name="_xlnm._FilterDatabase" localSheetId="5" hidden="1">'Nov''15'!$A$1:$AX$29</definedName>
    <definedName name="_xlnm._FilterDatabase" localSheetId="15" hidden="1">'Nov''16'!$A$2:$AK$26</definedName>
    <definedName name="_xlnm._FilterDatabase" localSheetId="29" hidden="1">'Nov''17'!#REF!</definedName>
    <definedName name="_xlnm._FilterDatabase" localSheetId="4" hidden="1">'Oct''15'!$A$1:$AJ$27</definedName>
    <definedName name="_xlnm._FilterDatabase" localSheetId="14" hidden="1">'Oct''16'!$A$2:$AJ$29</definedName>
    <definedName name="_xlnm._FilterDatabase" localSheetId="28" hidden="1">'Oct''17'!$A$2:$AI$23</definedName>
    <definedName name="_xlnm._FilterDatabase" localSheetId="3" hidden="1">'Sep''15'!$A$3:$V$14</definedName>
    <definedName name="_xlnm._FilterDatabase" localSheetId="26" hidden="1">'Sep''17'!#REF!</definedName>
    <definedName name="_xlnm._FilterDatabase" localSheetId="39" hidden="1">'Sep''18'!#REF!</definedName>
    <definedName name="_xlnm._FilterDatabase" localSheetId="23" hidden="1">Sheet1!$A$1:$C$36</definedName>
    <definedName name="arr">'Dec''15'!$C$2:$D$29</definedName>
  </definedNames>
  <calcPr calcId="162913"/>
</workbook>
</file>

<file path=xl/calcChain.xml><?xml version="1.0" encoding="utf-8"?>
<calcChain xmlns="http://schemas.openxmlformats.org/spreadsheetml/2006/main">
  <c r="AJ3" i="50" l="1"/>
  <c r="AK3" i="50" s="1"/>
  <c r="AJ4" i="50"/>
  <c r="AJ5" i="50"/>
  <c r="AJ6" i="50"/>
  <c r="AJ7" i="50"/>
  <c r="AJ8" i="50"/>
  <c r="AJ9" i="50"/>
  <c r="AJ10" i="50"/>
  <c r="AJ11" i="50"/>
  <c r="AK11" i="50" s="1"/>
  <c r="AJ12" i="50"/>
  <c r="AJ13" i="50"/>
  <c r="AJ14" i="50"/>
  <c r="AK14" i="50" s="1"/>
  <c r="AJ15" i="50"/>
  <c r="AK15" i="50" s="1"/>
  <c r="AJ16" i="50"/>
  <c r="AJ17" i="50"/>
  <c r="AJ18" i="50"/>
  <c r="AJ19" i="50"/>
  <c r="AK19" i="50" s="1"/>
  <c r="AJ20" i="50"/>
  <c r="AJ21" i="50"/>
  <c r="AK21" i="50"/>
  <c r="AK17" i="50"/>
  <c r="AK5" i="50"/>
  <c r="AK7" i="50"/>
  <c r="AK16" i="50"/>
  <c r="AK4" i="50"/>
  <c r="AK6" i="50"/>
  <c r="AK8" i="50"/>
  <c r="AK10" i="50"/>
  <c r="AK12" i="50"/>
  <c r="AK13" i="50"/>
  <c r="AK18" i="50"/>
  <c r="AK20" i="50"/>
  <c r="AO4" i="46" l="1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3" i="46"/>
  <c r="AM3" i="46"/>
  <c r="AM4" i="47"/>
  <c r="AM5" i="47"/>
  <c r="AM6" i="47"/>
  <c r="AM7" i="47"/>
  <c r="AM8" i="47"/>
  <c r="AM9" i="47"/>
  <c r="AM10" i="47"/>
  <c r="AM11" i="47"/>
  <c r="AM12" i="47"/>
  <c r="AM13" i="47"/>
  <c r="AM14" i="47"/>
  <c r="AM15" i="47"/>
  <c r="AM16" i="47"/>
  <c r="AM17" i="47"/>
  <c r="AM18" i="47"/>
  <c r="AM19" i="47"/>
  <c r="AM20" i="47"/>
  <c r="AM21" i="47"/>
  <c r="AM3" i="47"/>
  <c r="AI21" i="54" l="1"/>
  <c r="AH21" i="54"/>
  <c r="AI20" i="54"/>
  <c r="AH20" i="54"/>
  <c r="AI19" i="54"/>
  <c r="AH19" i="54"/>
  <c r="AI18" i="54"/>
  <c r="AH18" i="54"/>
  <c r="AI16" i="54"/>
  <c r="AH16" i="54"/>
  <c r="AI15" i="54"/>
  <c r="AH15" i="54"/>
  <c r="AI14" i="54"/>
  <c r="AH14" i="54"/>
  <c r="AI13" i="54"/>
  <c r="AH13" i="54"/>
  <c r="AI12" i="54"/>
  <c r="AH12" i="54"/>
  <c r="AI11" i="54"/>
  <c r="AH11" i="54"/>
  <c r="AI10" i="54"/>
  <c r="AH10" i="54"/>
  <c r="AI9" i="54"/>
  <c r="AH9" i="54"/>
  <c r="AI8" i="54"/>
  <c r="AH8" i="54"/>
  <c r="AI7" i="54"/>
  <c r="AH7" i="54"/>
  <c r="AI6" i="54"/>
  <c r="AH6" i="54"/>
  <c r="AI5" i="54"/>
  <c r="AH5" i="54"/>
  <c r="AI4" i="54"/>
  <c r="AH4" i="54"/>
  <c r="AI3" i="54"/>
  <c r="AH3" i="54"/>
  <c r="AJ21" i="53"/>
  <c r="AI21" i="53"/>
  <c r="AJ20" i="53"/>
  <c r="AI20" i="53"/>
  <c r="AJ19" i="53"/>
  <c r="AI19" i="53"/>
  <c r="AJ18" i="53"/>
  <c r="AI18" i="53"/>
  <c r="AJ16" i="53"/>
  <c r="AI16" i="53"/>
  <c r="AJ15" i="53"/>
  <c r="AI15" i="53"/>
  <c r="AJ14" i="53"/>
  <c r="AI14" i="53"/>
  <c r="AJ13" i="53"/>
  <c r="AI13" i="53"/>
  <c r="AJ12" i="53"/>
  <c r="AI12" i="53"/>
  <c r="AJ11" i="53"/>
  <c r="AI11" i="53"/>
  <c r="AJ10" i="53"/>
  <c r="AI10" i="53"/>
  <c r="AJ9" i="53"/>
  <c r="AI9" i="53"/>
  <c r="AJ8" i="53"/>
  <c r="AI8" i="53"/>
  <c r="AJ7" i="53"/>
  <c r="AI7" i="53"/>
  <c r="AJ6" i="53"/>
  <c r="AI6" i="53"/>
  <c r="AJ5" i="53"/>
  <c r="AI5" i="53"/>
  <c r="AJ4" i="53"/>
  <c r="AI4" i="53"/>
  <c r="AJ3" i="53"/>
  <c r="AI3" i="53"/>
  <c r="AI22" i="53" l="1"/>
  <c r="AH22" i="54"/>
  <c r="AJ21" i="52"/>
  <c r="AI21" i="52"/>
  <c r="AJ20" i="52"/>
  <c r="AI20" i="52"/>
  <c r="AJ19" i="52"/>
  <c r="AI19" i="52"/>
  <c r="AJ18" i="52"/>
  <c r="AI18" i="52"/>
  <c r="AJ16" i="52"/>
  <c r="AI16" i="52"/>
  <c r="AJ15" i="52"/>
  <c r="AI15" i="52"/>
  <c r="AJ14" i="52"/>
  <c r="AI14" i="52"/>
  <c r="AJ13" i="52"/>
  <c r="AI13" i="52"/>
  <c r="AJ12" i="52"/>
  <c r="AI12" i="52"/>
  <c r="AJ11" i="52"/>
  <c r="AI11" i="52"/>
  <c r="AJ10" i="52"/>
  <c r="AI10" i="52"/>
  <c r="AJ9" i="52"/>
  <c r="AI9" i="52"/>
  <c r="AJ8" i="52"/>
  <c r="AI8" i="52"/>
  <c r="AJ7" i="52"/>
  <c r="AI7" i="52"/>
  <c r="AJ6" i="52"/>
  <c r="AI6" i="52"/>
  <c r="AJ5" i="52"/>
  <c r="AI5" i="52"/>
  <c r="AJ4" i="52"/>
  <c r="AI4" i="52"/>
  <c r="AJ3" i="52"/>
  <c r="AI3" i="52"/>
  <c r="AI22" i="52" l="1"/>
  <c r="AK4" i="47"/>
  <c r="AK5" i="47"/>
  <c r="AK6" i="47"/>
  <c r="AK7" i="47"/>
  <c r="AK8" i="47"/>
  <c r="AK9" i="47"/>
  <c r="AK10" i="47"/>
  <c r="AK11" i="47"/>
  <c r="AK12" i="47"/>
  <c r="AK13" i="47"/>
  <c r="AK14" i="47"/>
  <c r="AK15" i="47"/>
  <c r="AK16" i="47"/>
  <c r="AK17" i="47"/>
  <c r="AK18" i="47"/>
  <c r="AK19" i="47"/>
  <c r="AK20" i="47"/>
  <c r="AK21" i="47"/>
  <c r="AK3" i="47"/>
  <c r="AL20" i="47" l="1"/>
  <c r="AL19" i="47"/>
  <c r="AL18" i="47"/>
  <c r="AL21" i="47"/>
  <c r="AL17" i="47"/>
  <c r="AL16" i="47"/>
  <c r="AL15" i="47"/>
  <c r="AL14" i="47"/>
  <c r="AL13" i="47"/>
  <c r="AL12" i="47"/>
  <c r="AL11" i="47"/>
  <c r="AL10" i="47"/>
  <c r="AL9" i="47"/>
  <c r="AL8" i="47"/>
  <c r="AL7" i="47"/>
  <c r="AL6" i="47"/>
  <c r="AL5" i="47"/>
  <c r="AL4" i="47"/>
  <c r="AL3" i="47"/>
  <c r="AI21" i="50" l="1"/>
  <c r="AI20" i="50"/>
  <c r="AI19" i="50"/>
  <c r="AI18" i="50"/>
  <c r="AI16" i="50"/>
  <c r="AI15" i="50"/>
  <c r="AI14" i="50"/>
  <c r="AI13" i="50"/>
  <c r="AI12" i="50"/>
  <c r="AI11" i="50"/>
  <c r="AI10" i="50"/>
  <c r="AI9" i="50"/>
  <c r="AI8" i="50"/>
  <c r="AI7" i="50"/>
  <c r="AI6" i="50"/>
  <c r="AI5" i="50"/>
  <c r="AI4" i="50"/>
  <c r="AI3" i="50"/>
  <c r="AI22" i="50" l="1"/>
  <c r="AM4" i="46" l="1"/>
  <c r="AM5" i="46"/>
  <c r="AM6" i="46"/>
  <c r="AM7" i="46"/>
  <c r="AM8" i="46"/>
  <c r="AM9" i="46"/>
  <c r="AM10" i="46"/>
  <c r="AM11" i="46"/>
  <c r="AN11" i="46" s="1"/>
  <c r="AM12" i="46"/>
  <c r="AM13" i="46"/>
  <c r="AM14" i="46"/>
  <c r="AN14" i="46" s="1"/>
  <c r="AM15" i="46"/>
  <c r="AN15" i="46" s="1"/>
  <c r="AM16" i="46"/>
  <c r="AM17" i="46"/>
  <c r="AM18" i="46"/>
  <c r="AN18" i="46" s="1"/>
  <c r="AM19" i="46"/>
  <c r="AN19" i="46" s="1"/>
  <c r="AM20" i="46"/>
  <c r="AM21" i="46"/>
  <c r="AN21" i="46" s="1"/>
  <c r="AN7" i="46"/>
  <c r="AN20" i="46"/>
  <c r="AN17" i="46"/>
  <c r="AN16" i="46"/>
  <c r="AN13" i="46"/>
  <c r="AN12" i="46"/>
  <c r="AN10" i="46"/>
  <c r="AN9" i="46"/>
  <c r="AN8" i="46"/>
  <c r="AN6" i="46"/>
  <c r="AN5" i="46"/>
  <c r="AN4" i="46"/>
  <c r="AN3" i="46"/>
  <c r="AJ21" i="46" l="1"/>
  <c r="AJ20" i="46"/>
  <c r="AJ19" i="46"/>
  <c r="AJ18" i="46"/>
  <c r="AJ17" i="46"/>
  <c r="AJ16" i="46"/>
  <c r="AJ15" i="46"/>
  <c r="AJ14" i="46"/>
  <c r="AJ13" i="46"/>
  <c r="AJ12" i="46"/>
  <c r="AJ11" i="46"/>
  <c r="AJ10" i="46"/>
  <c r="AJ9" i="46"/>
  <c r="AJ8" i="46"/>
  <c r="AJ7" i="46"/>
  <c r="AJ6" i="46"/>
  <c r="AJ5" i="46"/>
  <c r="AJ4" i="46"/>
  <c r="AJ3" i="46"/>
  <c r="AF21" i="43" l="1"/>
  <c r="AF20" i="43"/>
  <c r="AF19" i="43"/>
  <c r="AF18" i="43"/>
  <c r="AF16" i="43"/>
  <c r="AF15" i="43"/>
  <c r="AF14" i="43"/>
  <c r="AF13" i="43"/>
  <c r="AF12" i="43"/>
  <c r="AF11" i="43"/>
  <c r="AF10" i="43"/>
  <c r="AF9" i="43"/>
  <c r="AF8" i="43"/>
  <c r="AF7" i="43"/>
  <c r="AF6" i="43"/>
  <c r="AF5" i="43"/>
  <c r="AF4" i="43"/>
  <c r="AF3" i="43"/>
  <c r="AJ21" i="43" l="1"/>
  <c r="AJ19" i="43"/>
  <c r="AJ16" i="43"/>
  <c r="AJ14" i="43"/>
  <c r="AJ13" i="43"/>
  <c r="AJ11" i="43"/>
  <c r="AJ10" i="43"/>
  <c r="AJ9" i="43"/>
  <c r="AJ5" i="43"/>
  <c r="AJ3" i="43"/>
  <c r="AJ22" i="48"/>
  <c r="AJ21" i="48"/>
  <c r="AJ20" i="48"/>
  <c r="AJ19" i="48"/>
  <c r="AJ18" i="48"/>
  <c r="AJ17" i="48"/>
  <c r="AJ16" i="48"/>
  <c r="AJ15" i="48"/>
  <c r="AJ14" i="48"/>
  <c r="AJ13" i="48"/>
  <c r="AJ12" i="48"/>
  <c r="AJ11" i="48"/>
  <c r="AJ9" i="48"/>
  <c r="AJ8" i="48"/>
  <c r="AJ7" i="48"/>
  <c r="AJ6" i="48"/>
  <c r="AJ5" i="48"/>
  <c r="AJ4" i="48"/>
  <c r="AJ3" i="48"/>
  <c r="AI22" i="48"/>
  <c r="AI21" i="48"/>
  <c r="AI20" i="48"/>
  <c r="AI19" i="48"/>
  <c r="AI18" i="48"/>
  <c r="AI17" i="48"/>
  <c r="AI16" i="48"/>
  <c r="AI15" i="48"/>
  <c r="AI14" i="48"/>
  <c r="AI13" i="48"/>
  <c r="AI12" i="48"/>
  <c r="AI11" i="48"/>
  <c r="AI9" i="48"/>
  <c r="AI8" i="48"/>
  <c r="AI7" i="48"/>
  <c r="AI6" i="48"/>
  <c r="AI5" i="48"/>
  <c r="AI4" i="48"/>
  <c r="AI3" i="48"/>
  <c r="AI21" i="43"/>
  <c r="AI20" i="43"/>
  <c r="AJ20" i="43" s="1"/>
  <c r="AI19" i="43"/>
  <c r="AI18" i="43"/>
  <c r="AJ18" i="43" s="1"/>
  <c r="AI17" i="43"/>
  <c r="AJ17" i="43" s="1"/>
  <c r="AI16" i="43"/>
  <c r="AI15" i="43"/>
  <c r="AJ15" i="43" s="1"/>
  <c r="AI14" i="43"/>
  <c r="AI13" i="43"/>
  <c r="AI12" i="43"/>
  <c r="AJ12" i="43" s="1"/>
  <c r="AI11" i="43"/>
  <c r="AI10" i="43"/>
  <c r="AI9" i="43"/>
  <c r="AI8" i="43"/>
  <c r="AJ8" i="43" s="1"/>
  <c r="AI7" i="43"/>
  <c r="AJ7" i="43" s="1"/>
  <c r="AI6" i="43"/>
  <c r="AJ6" i="43" s="1"/>
  <c r="AI5" i="43"/>
  <c r="AI4" i="43"/>
  <c r="AJ4" i="43" s="1"/>
  <c r="AI3" i="43"/>
  <c r="AI23" i="48" l="1"/>
  <c r="AM21" i="42"/>
  <c r="AM20" i="42"/>
  <c r="AN20" i="42" s="1"/>
  <c r="AM19" i="42"/>
  <c r="AN19" i="42" s="1"/>
  <c r="AM18" i="42"/>
  <c r="AN18" i="42" s="1"/>
  <c r="AM17" i="42"/>
  <c r="AM16" i="42"/>
  <c r="AN16" i="42" s="1"/>
  <c r="AM15" i="42"/>
  <c r="AM14" i="42"/>
  <c r="AM13" i="42"/>
  <c r="AM12" i="42"/>
  <c r="AN12" i="42" s="1"/>
  <c r="AM11" i="42"/>
  <c r="AM10" i="42"/>
  <c r="AM9" i="42"/>
  <c r="AM8" i="42"/>
  <c r="AN8" i="42" s="1"/>
  <c r="AM7" i="42"/>
  <c r="AM6" i="42"/>
  <c r="AM5" i="42"/>
  <c r="AN5" i="42" s="1"/>
  <c r="AM4" i="42"/>
  <c r="AN4" i="42" s="1"/>
  <c r="AM3" i="42"/>
  <c r="AN3" i="42" s="1"/>
  <c r="AN14" i="42"/>
  <c r="AN10" i="42"/>
  <c r="AN6" i="42"/>
  <c r="AN21" i="42"/>
  <c r="AN17" i="42"/>
  <c r="AN15" i="42"/>
  <c r="AN13" i="42"/>
  <c r="AN11" i="42"/>
  <c r="AN9" i="42"/>
  <c r="AN7" i="42"/>
  <c r="AJ21" i="47" l="1"/>
  <c r="AI21" i="47"/>
  <c r="AH21" i="47"/>
  <c r="AJ20" i="47"/>
  <c r="AI20" i="47"/>
  <c r="AH20" i="47"/>
  <c r="AJ19" i="47"/>
  <c r="AI19" i="47"/>
  <c r="AH19" i="47"/>
  <c r="AJ18" i="47"/>
  <c r="AI18" i="47"/>
  <c r="AH18" i="47"/>
  <c r="AJ17" i="47"/>
  <c r="AI17" i="47"/>
  <c r="AH17" i="47"/>
  <c r="AJ16" i="47"/>
  <c r="AI16" i="47"/>
  <c r="AH16" i="47"/>
  <c r="AJ15" i="47"/>
  <c r="AI15" i="47"/>
  <c r="AH15" i="47"/>
  <c r="AJ14" i="47"/>
  <c r="AI14" i="47"/>
  <c r="AH14" i="47"/>
  <c r="AJ13" i="47"/>
  <c r="AI13" i="47"/>
  <c r="AH13" i="47"/>
  <c r="AJ12" i="47"/>
  <c r="AI12" i="47"/>
  <c r="AH12" i="47"/>
  <c r="AJ11" i="47"/>
  <c r="AI11" i="47"/>
  <c r="AH11" i="47"/>
  <c r="AJ10" i="47"/>
  <c r="AI10" i="47"/>
  <c r="AH10" i="47"/>
  <c r="AJ9" i="47"/>
  <c r="AI9" i="47"/>
  <c r="AH9" i="47"/>
  <c r="AJ8" i="47"/>
  <c r="AI8" i="47"/>
  <c r="AH8" i="47"/>
  <c r="AJ7" i="47"/>
  <c r="AI7" i="47"/>
  <c r="AH7" i="47"/>
  <c r="AJ6" i="47"/>
  <c r="AI6" i="47"/>
  <c r="AH6" i="47"/>
  <c r="AJ5" i="47"/>
  <c r="AI5" i="47"/>
  <c r="AH5" i="47"/>
  <c r="AJ4" i="47"/>
  <c r="AI4" i="47"/>
  <c r="AH4" i="47"/>
  <c r="AJ3" i="47"/>
  <c r="AI3" i="47"/>
  <c r="AH3" i="47"/>
  <c r="AL21" i="46"/>
  <c r="AL20" i="46"/>
  <c r="AL19" i="46"/>
  <c r="AL18" i="46"/>
  <c r="AL17" i="46"/>
  <c r="AL16" i="46"/>
  <c r="AL15" i="46"/>
  <c r="AL14" i="46"/>
  <c r="AL13" i="46"/>
  <c r="AL12" i="46"/>
  <c r="AL11" i="46"/>
  <c r="AL10" i="46"/>
  <c r="AL9" i="46"/>
  <c r="AL8" i="46"/>
  <c r="AL7" i="46"/>
  <c r="AL6" i="46"/>
  <c r="AL5" i="46"/>
  <c r="AL4" i="46"/>
  <c r="AL3" i="46"/>
  <c r="AK21" i="46"/>
  <c r="AK20" i="46"/>
  <c r="AK19" i="46"/>
  <c r="AK18" i="46"/>
  <c r="AK17" i="46"/>
  <c r="AK16" i="46"/>
  <c r="AK15" i="46"/>
  <c r="AK14" i="46"/>
  <c r="AK13" i="46"/>
  <c r="AK12" i="46"/>
  <c r="AK11" i="46"/>
  <c r="AK10" i="46"/>
  <c r="AK9" i="46"/>
  <c r="AK8" i="46"/>
  <c r="AK7" i="46"/>
  <c r="AK6" i="46"/>
  <c r="AK5" i="46"/>
  <c r="AK4" i="46"/>
  <c r="AK3" i="46"/>
  <c r="AH21" i="43"/>
  <c r="AG21" i="43"/>
  <c r="AH20" i="43"/>
  <c r="AG20" i="43"/>
  <c r="AH19" i="43"/>
  <c r="AG19" i="43"/>
  <c r="AH18" i="43"/>
  <c r="AG18" i="43"/>
  <c r="AH17" i="43"/>
  <c r="AG17" i="43"/>
  <c r="AH16" i="43"/>
  <c r="AG16" i="43"/>
  <c r="AH15" i="43"/>
  <c r="AG15" i="43"/>
  <c r="AH14" i="43"/>
  <c r="AG14" i="43"/>
  <c r="AH13" i="43"/>
  <c r="AG13" i="43"/>
  <c r="AH12" i="43"/>
  <c r="AG12" i="43"/>
  <c r="AH11" i="43"/>
  <c r="AG11" i="43"/>
  <c r="AH10" i="43"/>
  <c r="AG10" i="43"/>
  <c r="AH9" i="43"/>
  <c r="AG9" i="43"/>
  <c r="AH8" i="43"/>
  <c r="AG8" i="43"/>
  <c r="AH7" i="43"/>
  <c r="AG7" i="43"/>
  <c r="AH6" i="43"/>
  <c r="AG6" i="43"/>
  <c r="AH5" i="43"/>
  <c r="AG5" i="43"/>
  <c r="AH4" i="43"/>
  <c r="AG4" i="43"/>
  <c r="AH3" i="43"/>
  <c r="AG3" i="43"/>
  <c r="AK21" i="42"/>
  <c r="AK20" i="42"/>
  <c r="AK19" i="42"/>
  <c r="AK18" i="42"/>
  <c r="AK17" i="42"/>
  <c r="AK16" i="42"/>
  <c r="AK15" i="42"/>
  <c r="AK14" i="42"/>
  <c r="AK13" i="42"/>
  <c r="AK12" i="42"/>
  <c r="AK11" i="42"/>
  <c r="AK10" i="42"/>
  <c r="AK9" i="42"/>
  <c r="AK8" i="42"/>
  <c r="AK7" i="42"/>
  <c r="AK6" i="42"/>
  <c r="AK5" i="42"/>
  <c r="AK4" i="42"/>
  <c r="AK3" i="42"/>
  <c r="AJ3" i="42"/>
  <c r="AJ21" i="42"/>
  <c r="AJ20" i="42"/>
  <c r="AJ19" i="42"/>
  <c r="AJ18" i="42"/>
  <c r="AJ17" i="42"/>
  <c r="AJ16" i="42"/>
  <c r="AJ15" i="42"/>
  <c r="AJ14" i="42"/>
  <c r="AJ13" i="42"/>
  <c r="AJ12" i="42"/>
  <c r="AJ11" i="42"/>
  <c r="AJ10" i="42"/>
  <c r="AJ9" i="42"/>
  <c r="AJ8" i="42"/>
  <c r="AJ7" i="42"/>
  <c r="AJ6" i="42"/>
  <c r="AJ5" i="42"/>
  <c r="AJ4" i="42"/>
  <c r="AJ22" i="47" l="1"/>
  <c r="AI22" i="47"/>
  <c r="AH22" i="47"/>
  <c r="AH22" i="43"/>
  <c r="AG22" i="43"/>
  <c r="AK22" i="42"/>
  <c r="AJ22" i="42"/>
  <c r="AL22" i="46"/>
  <c r="AK22" i="46"/>
  <c r="AF17" i="43"/>
  <c r="AI21" i="42"/>
  <c r="AL21" i="42" s="1"/>
  <c r="AI19" i="42"/>
  <c r="AL19" i="42" s="1"/>
  <c r="AI18" i="42"/>
  <c r="AL18" i="42" s="1"/>
  <c r="AI17" i="42"/>
  <c r="AL17" i="42" s="1"/>
  <c r="AI16" i="42"/>
  <c r="AL16" i="42" s="1"/>
  <c r="AI15" i="42"/>
  <c r="AL15" i="42" s="1"/>
  <c r="AI14" i="42"/>
  <c r="AL14" i="42" s="1"/>
  <c r="AI13" i="42"/>
  <c r="AL13" i="42" s="1"/>
  <c r="AI12" i="42"/>
  <c r="AL12" i="42" s="1"/>
  <c r="AI11" i="42"/>
  <c r="AL11" i="42" s="1"/>
  <c r="AI10" i="42"/>
  <c r="AL10" i="42" s="1"/>
  <c r="AI9" i="42"/>
  <c r="AL9" i="42" s="1"/>
  <c r="AI8" i="42"/>
  <c r="AL8" i="42" s="1"/>
  <c r="AI7" i="42"/>
  <c r="AL7" i="42" s="1"/>
  <c r="AI6" i="42"/>
  <c r="AL6" i="42" s="1"/>
  <c r="AI5" i="42"/>
  <c r="AL5" i="42" s="1"/>
  <c r="AI4" i="42"/>
  <c r="AL4" i="42" s="1"/>
  <c r="AI3" i="42"/>
  <c r="AL3" i="42" s="1"/>
  <c r="AI20" i="42"/>
  <c r="AL20" i="42" s="1"/>
  <c r="AJ22" i="46" l="1"/>
  <c r="AJ21" i="41"/>
  <c r="AK21" i="41" s="1"/>
  <c r="AJ20" i="41"/>
  <c r="AJ19" i="41"/>
  <c r="AK19" i="41" s="1"/>
  <c r="AJ18" i="41"/>
  <c r="AK18" i="41" s="1"/>
  <c r="AJ17" i="41"/>
  <c r="AK17" i="41" s="1"/>
  <c r="AJ16" i="41"/>
  <c r="AK16" i="41" s="1"/>
  <c r="AJ15" i="41"/>
  <c r="AK15" i="41" s="1"/>
  <c r="AJ14" i="41"/>
  <c r="AK14" i="41" s="1"/>
  <c r="AJ13" i="41"/>
  <c r="AK13" i="41" s="1"/>
  <c r="AJ12" i="41"/>
  <c r="AK12" i="41" s="1"/>
  <c r="AJ11" i="41"/>
  <c r="AK11" i="41" s="1"/>
  <c r="AJ10" i="41"/>
  <c r="AJ9" i="41"/>
  <c r="AK9" i="41" s="1"/>
  <c r="AJ8" i="41"/>
  <c r="AJ7" i="41"/>
  <c r="AK7" i="41" s="1"/>
  <c r="AJ6" i="41"/>
  <c r="AJ5" i="41"/>
  <c r="AK5" i="41" s="1"/>
  <c r="AJ4" i="41"/>
  <c r="AJ3" i="41"/>
  <c r="AK3" i="41" s="1"/>
  <c r="AK6" i="41"/>
  <c r="AK10" i="41"/>
  <c r="AK4" i="41"/>
  <c r="AK20" i="41"/>
  <c r="AK8" i="41"/>
  <c r="AF22" i="43" l="1"/>
  <c r="AH18" i="40"/>
  <c r="AH17" i="40"/>
  <c r="AH16" i="40"/>
  <c r="AH15" i="40"/>
  <c r="AH14" i="40"/>
  <c r="AH13" i="40"/>
  <c r="AH12" i="40"/>
  <c r="AH11" i="40"/>
  <c r="AH10" i="40"/>
  <c r="AH9" i="40"/>
  <c r="AH8" i="40"/>
  <c r="AH7" i="40"/>
  <c r="AH6" i="40"/>
  <c r="AH5" i="40"/>
  <c r="AH4" i="40"/>
  <c r="AH3" i="40"/>
  <c r="AH19" i="40"/>
  <c r="AH20" i="40"/>
  <c r="AH21" i="40"/>
  <c r="AI21" i="41" l="1"/>
  <c r="AI19" i="41"/>
  <c r="AI18" i="41"/>
  <c r="AI17" i="41"/>
  <c r="AI16" i="41"/>
  <c r="AI15" i="41"/>
  <c r="AI14" i="41"/>
  <c r="AI13" i="41"/>
  <c r="AI12" i="41"/>
  <c r="AI11" i="41"/>
  <c r="AI10" i="41"/>
  <c r="AI9" i="41"/>
  <c r="AI8" i="41"/>
  <c r="AI7" i="41"/>
  <c r="AI6" i="41"/>
  <c r="AI5" i="41"/>
  <c r="AI4" i="41"/>
  <c r="AI3" i="41"/>
  <c r="AI20" i="41"/>
  <c r="AI21" i="40" l="1"/>
  <c r="AJ21" i="40" s="1"/>
  <c r="AI20" i="40"/>
  <c r="AJ20" i="40" s="1"/>
  <c r="AI19" i="40"/>
  <c r="AJ19" i="40" s="1"/>
  <c r="AI18" i="40"/>
  <c r="AJ18" i="40" s="1"/>
  <c r="AI17" i="40"/>
  <c r="AJ17" i="40" s="1"/>
  <c r="AI16" i="40"/>
  <c r="AJ16" i="40" s="1"/>
  <c r="AI15" i="40"/>
  <c r="AJ15" i="40" s="1"/>
  <c r="AI14" i="40"/>
  <c r="AJ14" i="40" s="1"/>
  <c r="AI13" i="40"/>
  <c r="AJ13" i="40" s="1"/>
  <c r="AI12" i="40"/>
  <c r="AJ12" i="40" s="1"/>
  <c r="AI11" i="40"/>
  <c r="AJ11" i="40" s="1"/>
  <c r="AI10" i="40"/>
  <c r="AJ10" i="40" s="1"/>
  <c r="AI9" i="40"/>
  <c r="AJ9" i="40" s="1"/>
  <c r="AI8" i="40"/>
  <c r="AJ8" i="40" s="1"/>
  <c r="AI7" i="40"/>
  <c r="AJ7" i="40" s="1"/>
  <c r="AI6" i="40"/>
  <c r="AJ6" i="40" s="1"/>
  <c r="AI5" i="40"/>
  <c r="AJ5" i="40" s="1"/>
  <c r="AI4" i="40"/>
  <c r="AJ4" i="40" s="1"/>
  <c r="AI3" i="40"/>
  <c r="AJ3" i="40" s="1"/>
  <c r="AJ4" i="35" l="1"/>
  <c r="AK4" i="35" s="1"/>
  <c r="AJ5" i="35"/>
  <c r="AK5" i="35" s="1"/>
  <c r="AJ6" i="35"/>
  <c r="AK6" i="35" s="1"/>
  <c r="AJ7" i="35"/>
  <c r="AK7" i="35" s="1"/>
  <c r="AJ8" i="35"/>
  <c r="AK8" i="35" s="1"/>
  <c r="AJ9" i="35"/>
  <c r="AK9" i="35" s="1"/>
  <c r="AJ10" i="35"/>
  <c r="AK10" i="35" s="1"/>
  <c r="AJ11" i="35"/>
  <c r="AK11" i="35" s="1"/>
  <c r="AJ12" i="35"/>
  <c r="AK12" i="35" s="1"/>
  <c r="AJ13" i="35"/>
  <c r="AK13" i="35" s="1"/>
  <c r="AJ14" i="35"/>
  <c r="AK14" i="35" s="1"/>
  <c r="AJ15" i="35"/>
  <c r="AK15" i="35" s="1"/>
  <c r="AJ16" i="35"/>
  <c r="AK16" i="35" s="1"/>
  <c r="AJ17" i="35"/>
  <c r="AK17" i="35" s="1"/>
  <c r="AJ18" i="35"/>
  <c r="AK18" i="35" s="1"/>
  <c r="AJ19" i="35"/>
  <c r="AK19" i="35" s="1"/>
  <c r="AJ20" i="35"/>
  <c r="AJ21" i="35"/>
  <c r="AK21" i="35" s="1"/>
  <c r="AJ22" i="35"/>
  <c r="AK22" i="35" s="1"/>
  <c r="AJ3" i="35"/>
  <c r="AK3" i="35" s="1"/>
  <c r="AK20" i="35"/>
  <c r="AI22" i="42" l="1"/>
  <c r="H3" i="33"/>
  <c r="AL4" i="34"/>
  <c r="AM4" i="34" s="1"/>
  <c r="AL5" i="34"/>
  <c r="AM5" i="34" s="1"/>
  <c r="AL6" i="34"/>
  <c r="AM6" i="34" s="1"/>
  <c r="AL7" i="34"/>
  <c r="AM7" i="34" s="1"/>
  <c r="AL8" i="34"/>
  <c r="AM8" i="34" s="1"/>
  <c r="AL9" i="34"/>
  <c r="AM9" i="34" s="1"/>
  <c r="AL10" i="34"/>
  <c r="AM10" i="34" s="1"/>
  <c r="AL11" i="34"/>
  <c r="AM11" i="34" s="1"/>
  <c r="AL12" i="34"/>
  <c r="AM12" i="34" s="1"/>
  <c r="AL13" i="34"/>
  <c r="AM13" i="34" s="1"/>
  <c r="AL14" i="34"/>
  <c r="AM14" i="34" s="1"/>
  <c r="AL15" i="34"/>
  <c r="AM15" i="34" s="1"/>
  <c r="AL16" i="34"/>
  <c r="AM16" i="34" s="1"/>
  <c r="AL17" i="34"/>
  <c r="AM17" i="34" s="1"/>
  <c r="AL18" i="34"/>
  <c r="AM18" i="34" s="1"/>
  <c r="AL19" i="34"/>
  <c r="AM19" i="34" s="1"/>
  <c r="AL20" i="34"/>
  <c r="AM20" i="34" s="1"/>
  <c r="AL21" i="34"/>
  <c r="AM21" i="34" s="1"/>
  <c r="AL22" i="34"/>
  <c r="AM22" i="34" s="1"/>
  <c r="AL23" i="34"/>
  <c r="AM23" i="34" s="1"/>
  <c r="AL24" i="34"/>
  <c r="AM24" i="34" s="1"/>
  <c r="AL25" i="34"/>
  <c r="AM25" i="34" s="1"/>
  <c r="AL26" i="34"/>
  <c r="AM26" i="34" s="1"/>
  <c r="AL27" i="34"/>
  <c r="AM27" i="34" s="1"/>
  <c r="AL28" i="34"/>
  <c r="AM28" i="34" s="1"/>
  <c r="AL3" i="34"/>
  <c r="AM3" i="34" s="1"/>
  <c r="AI22" i="41" l="1"/>
  <c r="AH22" i="40"/>
  <c r="AI21" i="35"/>
  <c r="AI20" i="35"/>
  <c r="AI19" i="35"/>
  <c r="AI18" i="35"/>
  <c r="AI17" i="35"/>
  <c r="AI16" i="35"/>
  <c r="AI15" i="35"/>
  <c r="AI14" i="35"/>
  <c r="AI13" i="35"/>
  <c r="AI12" i="35"/>
  <c r="AI11" i="35"/>
  <c r="AI10" i="35"/>
  <c r="AI9" i="35"/>
  <c r="AI8" i="35"/>
  <c r="AI7" i="35"/>
  <c r="AI6" i="35"/>
  <c r="AI5" i="35"/>
  <c r="AI4" i="35"/>
  <c r="AI3" i="35"/>
  <c r="AI22" i="35" l="1"/>
  <c r="AI23" i="35" s="1"/>
  <c r="AL4" i="32" l="1"/>
  <c r="AM4" i="32" s="1"/>
  <c r="AL5" i="32"/>
  <c r="AM5" i="32" s="1"/>
  <c r="AL6" i="32"/>
  <c r="AM6" i="32" s="1"/>
  <c r="AL7" i="32"/>
  <c r="AM7" i="32" s="1"/>
  <c r="AL8" i="32"/>
  <c r="AM8" i="32" s="1"/>
  <c r="AL9" i="32"/>
  <c r="AM9" i="32" s="1"/>
  <c r="AL10" i="32"/>
  <c r="AM10" i="32" s="1"/>
  <c r="AL12" i="32"/>
  <c r="AM12" i="32" s="1"/>
  <c r="AL13" i="32"/>
  <c r="AM13" i="32" s="1"/>
  <c r="AL14" i="32"/>
  <c r="AM14" i="32" s="1"/>
  <c r="AL15" i="32"/>
  <c r="AM15" i="32" s="1"/>
  <c r="AL16" i="32"/>
  <c r="AM16" i="32" s="1"/>
  <c r="AL17" i="32"/>
  <c r="AM17" i="32" s="1"/>
  <c r="AL18" i="32"/>
  <c r="AM18" i="32" s="1"/>
  <c r="AL19" i="32"/>
  <c r="AM19" i="32" s="1"/>
  <c r="AL20" i="32"/>
  <c r="AM20" i="32" s="1"/>
  <c r="AL21" i="32"/>
  <c r="AM21" i="32" s="1"/>
  <c r="AL22" i="32"/>
  <c r="AM22" i="32" s="1"/>
  <c r="AL23" i="32"/>
  <c r="AM23" i="32" s="1"/>
  <c r="AL24" i="32"/>
  <c r="AM24" i="32" s="1"/>
  <c r="AL25" i="32"/>
  <c r="AM25" i="32" s="1"/>
  <c r="AL26" i="32"/>
  <c r="AM26" i="32" s="1"/>
  <c r="AL27" i="32"/>
  <c r="AM27" i="32" s="1"/>
  <c r="AL28" i="32"/>
  <c r="AL29" i="32"/>
  <c r="AL30" i="32"/>
  <c r="AL3" i="32"/>
  <c r="AM3" i="32" s="1"/>
  <c r="AK4" i="32" l="1"/>
  <c r="AK5" i="32"/>
  <c r="AK6" i="32"/>
  <c r="AK7" i="32"/>
  <c r="AK8" i="32"/>
  <c r="AK9" i="32"/>
  <c r="AK10" i="32"/>
  <c r="AK11" i="32"/>
  <c r="AK12" i="32"/>
  <c r="AK13" i="32"/>
  <c r="AK14" i="32"/>
  <c r="AK15" i="32"/>
  <c r="AK16" i="32"/>
  <c r="AK17" i="32"/>
  <c r="AK18" i="32"/>
  <c r="AK19" i="32"/>
  <c r="AK20" i="32"/>
  <c r="AK21" i="32"/>
  <c r="AK22" i="32"/>
  <c r="AK23" i="32"/>
  <c r="AK24" i="32"/>
  <c r="AK25" i="32"/>
  <c r="AK26" i="32"/>
  <c r="AK27" i="32"/>
  <c r="AK28" i="32"/>
  <c r="AK29" i="32"/>
  <c r="AK30" i="32"/>
  <c r="AK7" i="34"/>
  <c r="AK28" i="34"/>
  <c r="AK27" i="34"/>
  <c r="AK26" i="34"/>
  <c r="AK25" i="34"/>
  <c r="AK24" i="34"/>
  <c r="AK23" i="34"/>
  <c r="AK22" i="34"/>
  <c r="AK21" i="34"/>
  <c r="AK20" i="34"/>
  <c r="AK19" i="34"/>
  <c r="AK18" i="34"/>
  <c r="AK17" i="34"/>
  <c r="AK16" i="34"/>
  <c r="AK15" i="34"/>
  <c r="AK14" i="34"/>
  <c r="AK13" i="34"/>
  <c r="AK12" i="34"/>
  <c r="AK11" i="34"/>
  <c r="AK10" i="34"/>
  <c r="AK9" i="34"/>
  <c r="AK8" i="34"/>
  <c r="AK6" i="34"/>
  <c r="AK5" i="34"/>
  <c r="AK4" i="34"/>
  <c r="AK3" i="34"/>
  <c r="AK29" i="34" l="1"/>
  <c r="AK3" i="32"/>
  <c r="AK31" i="32" l="1"/>
  <c r="AL33" i="30"/>
  <c r="AK32" i="31"/>
  <c r="AK31" i="31"/>
  <c r="AK30" i="31"/>
  <c r="AK29" i="31"/>
  <c r="AK28" i="31"/>
  <c r="AK27" i="31"/>
  <c r="AK26" i="31"/>
  <c r="AK25" i="31"/>
  <c r="AK24" i="31"/>
  <c r="AK23" i="31"/>
  <c r="AK22" i="31"/>
  <c r="AK21" i="31"/>
  <c r="AK20" i="31"/>
  <c r="AK19" i="31"/>
  <c r="AK18" i="31"/>
  <c r="AK17" i="31"/>
  <c r="AK16" i="31"/>
  <c r="AK15" i="31"/>
  <c r="AK14" i="31"/>
  <c r="AK13" i="31"/>
  <c r="AK12" i="31"/>
  <c r="AK11" i="31"/>
  <c r="AK10" i="31"/>
  <c r="AK9" i="31"/>
  <c r="AK8" i="31"/>
  <c r="AK7" i="31"/>
  <c r="AK6" i="31"/>
  <c r="AK5" i="31"/>
  <c r="AK4" i="31"/>
  <c r="AK3" i="31"/>
  <c r="AK33" i="31" l="1"/>
  <c r="AL32" i="30" l="1"/>
  <c r="AL31" i="30"/>
  <c r="AL30" i="30"/>
  <c r="AL29" i="30"/>
  <c r="AL28" i="30"/>
  <c r="AL27" i="30"/>
  <c r="AL26" i="30"/>
  <c r="AL25" i="30"/>
  <c r="AL24" i="30"/>
  <c r="AL23" i="30"/>
  <c r="AL22" i="30"/>
  <c r="AL21" i="30"/>
  <c r="AL20" i="30"/>
  <c r="AL19" i="30"/>
  <c r="AL18" i="30"/>
  <c r="AL17" i="30"/>
  <c r="AL16" i="30"/>
  <c r="AL15" i="30"/>
  <c r="AL14" i="30"/>
  <c r="AL13" i="30"/>
  <c r="AL12" i="30"/>
  <c r="AL11" i="30"/>
  <c r="AL10" i="30"/>
  <c r="AL9" i="30"/>
  <c r="AL8" i="30"/>
  <c r="AL7" i="30"/>
  <c r="AL6" i="30"/>
  <c r="AL5" i="30"/>
  <c r="AL4" i="30"/>
  <c r="AL3" i="30"/>
  <c r="AK32" i="27"/>
  <c r="AL32" i="27" s="1"/>
  <c r="AK31" i="27"/>
  <c r="AL31" i="27" s="1"/>
  <c r="AK30" i="27"/>
  <c r="AL30" i="27" s="1"/>
  <c r="AK29" i="27"/>
  <c r="AL29" i="27" s="1"/>
  <c r="AK28" i="27"/>
  <c r="AL28" i="27" s="1"/>
  <c r="AK27" i="27"/>
  <c r="AL27" i="27" s="1"/>
  <c r="AK26" i="27"/>
  <c r="AL26" i="27" s="1"/>
  <c r="AK25" i="27"/>
  <c r="AL25" i="27" s="1"/>
  <c r="AK24" i="27"/>
  <c r="AL24" i="27" s="1"/>
  <c r="AK23" i="27"/>
  <c r="AL23" i="27" s="1"/>
  <c r="AK22" i="27"/>
  <c r="AL22" i="27" s="1"/>
  <c r="AK21" i="27"/>
  <c r="AL21" i="27" s="1"/>
  <c r="AK20" i="27"/>
  <c r="AL20" i="27" s="1"/>
  <c r="AK19" i="27"/>
  <c r="AL19" i="27" s="1"/>
  <c r="AK18" i="27"/>
  <c r="AL18" i="27" s="1"/>
  <c r="AK17" i="27"/>
  <c r="AL17" i="27" s="1"/>
  <c r="AK16" i="27"/>
  <c r="AL16" i="27" s="1"/>
  <c r="AK15" i="27"/>
  <c r="AL15" i="27" s="1"/>
  <c r="AK14" i="27"/>
  <c r="AL14" i="27" s="1"/>
  <c r="AK13" i="27"/>
  <c r="AL13" i="27" s="1"/>
  <c r="AK12" i="27"/>
  <c r="AL12" i="27" s="1"/>
  <c r="AK11" i="27"/>
  <c r="AL11" i="27" s="1"/>
  <c r="AK10" i="27"/>
  <c r="AL10" i="27" s="1"/>
  <c r="AK9" i="27"/>
  <c r="AL9" i="27" s="1"/>
  <c r="AK8" i="27"/>
  <c r="AL8" i="27" s="1"/>
  <c r="AK7" i="27"/>
  <c r="AL7" i="27" s="1"/>
  <c r="AK6" i="27"/>
  <c r="AL6" i="27" s="1"/>
  <c r="AK5" i="27"/>
  <c r="AL5" i="27" s="1"/>
  <c r="AK4" i="27"/>
  <c r="AL4" i="27" s="1"/>
  <c r="AK3" i="27"/>
  <c r="AL3" i="27" s="1"/>
  <c r="AJ30" i="26"/>
  <c r="AJ29" i="26"/>
  <c r="AJ28" i="26"/>
  <c r="AJ27" i="26"/>
  <c r="AJ26" i="26"/>
  <c r="AJ25" i="26"/>
  <c r="AJ24" i="26"/>
  <c r="AJ23" i="26"/>
  <c r="AJ22" i="26"/>
  <c r="AJ21" i="26"/>
  <c r="AJ20" i="26"/>
  <c r="AJ19" i="26"/>
  <c r="AJ18" i="26"/>
  <c r="AJ17" i="26"/>
  <c r="AJ16" i="26"/>
  <c r="AJ15" i="26"/>
  <c r="AJ14" i="26"/>
  <c r="AJ13" i="26"/>
  <c r="AJ12" i="26"/>
  <c r="AJ11" i="26"/>
  <c r="AJ10" i="26"/>
  <c r="AJ9" i="26"/>
  <c r="AJ8" i="26"/>
  <c r="AJ7" i="26"/>
  <c r="AJ6" i="26"/>
  <c r="AJ5" i="26"/>
  <c r="AJ4" i="26"/>
  <c r="AJ3" i="26"/>
  <c r="AL34" i="30" l="1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AI34" i="7"/>
  <c r="AI33" i="7"/>
  <c r="AI32" i="7"/>
  <c r="AI31" i="7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I4" i="7"/>
  <c r="AI3" i="7"/>
  <c r="AM29" i="5" l="1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M3" i="5"/>
  <c r="AM2" i="5"/>
  <c r="O33" i="5"/>
  <c r="L33" i="5"/>
  <c r="K33" i="5"/>
  <c r="J33" i="5"/>
  <c r="I33" i="5"/>
  <c r="H33" i="5"/>
  <c r="G33" i="5"/>
  <c r="L32" i="5"/>
  <c r="K32" i="5"/>
  <c r="J32" i="5"/>
  <c r="I32" i="5"/>
  <c r="H32" i="5"/>
  <c r="G32" i="5"/>
  <c r="L31" i="5"/>
  <c r="K31" i="5"/>
  <c r="J31" i="5"/>
  <c r="I31" i="5"/>
  <c r="H31" i="5"/>
  <c r="G31" i="5"/>
  <c r="L34" i="5" l="1"/>
  <c r="G34" i="5"/>
  <c r="I34" i="5"/>
  <c r="K34" i="5"/>
  <c r="J34" i="5"/>
  <c r="H34" i="5"/>
  <c r="AK31" i="3"/>
  <c r="AL31" i="3"/>
  <c r="AM31" i="3"/>
  <c r="AN31" i="3"/>
  <c r="AO31" i="3"/>
  <c r="AK32" i="3"/>
  <c r="AL32" i="3"/>
  <c r="AM32" i="3"/>
  <c r="AN32" i="3"/>
  <c r="AO32" i="3"/>
  <c r="AK33" i="3"/>
  <c r="AL33" i="3"/>
  <c r="AM33" i="3"/>
  <c r="AN33" i="3"/>
  <c r="AO33" i="3"/>
  <c r="AJ31" i="3"/>
  <c r="AJ33" i="3"/>
  <c r="AI33" i="3"/>
  <c r="AJ32" i="3"/>
  <c r="AI32" i="3"/>
  <c r="AI31" i="3"/>
  <c r="G35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H33" i="3"/>
  <c r="H32" i="3"/>
  <c r="H31" i="3"/>
  <c r="AH33" i="3"/>
  <c r="AH32" i="3"/>
  <c r="AH31" i="3"/>
  <c r="U39" i="3"/>
  <c r="N39" i="3"/>
  <c r="G39" i="3"/>
  <c r="N38" i="3"/>
  <c r="G38" i="3"/>
  <c r="G33" i="3"/>
  <c r="G32" i="3"/>
  <c r="G31" i="3"/>
  <c r="AO34" i="3" l="1"/>
  <c r="AK34" i="3"/>
  <c r="AL34" i="3"/>
  <c r="AM34" i="3"/>
  <c r="AJ34" i="3"/>
  <c r="AA34" i="3"/>
  <c r="AD34" i="3"/>
  <c r="AN34" i="3"/>
  <c r="G34" i="3"/>
  <c r="AH34" i="3"/>
  <c r="AI34" i="3"/>
  <c r="G36" i="5"/>
  <c r="G37" i="5" s="1"/>
  <c r="H34" i="3"/>
  <c r="S34" i="3"/>
  <c r="Q34" i="3"/>
  <c r="O34" i="3"/>
  <c r="X34" i="3"/>
  <c r="T34" i="3"/>
  <c r="L34" i="3"/>
  <c r="AF34" i="3"/>
  <c r="R34" i="3"/>
  <c r="P34" i="3"/>
  <c r="AC34" i="3"/>
  <c r="Y34" i="3"/>
  <c r="W34" i="3"/>
  <c r="U34" i="3"/>
  <c r="M34" i="3"/>
  <c r="I34" i="3"/>
  <c r="AB34" i="3"/>
  <c r="Z34" i="3"/>
  <c r="V34" i="3"/>
  <c r="N34" i="3"/>
  <c r="J34" i="3"/>
  <c r="AG34" i="3"/>
  <c r="AE34" i="3"/>
  <c r="K34" i="3"/>
  <c r="AI36" i="3" l="1"/>
  <c r="AI37" i="3" s="1"/>
  <c r="U36" i="3"/>
  <c r="U37" i="3" s="1"/>
  <c r="G36" i="3"/>
  <c r="G37" i="3" s="1"/>
  <c r="N36" i="3"/>
  <c r="N37" i="3" s="1"/>
  <c r="AB36" i="3"/>
  <c r="AB37" i="3" s="1"/>
</calcChain>
</file>

<file path=xl/comments1.xml><?xml version="1.0" encoding="utf-8"?>
<comments xmlns="http://schemas.openxmlformats.org/spreadsheetml/2006/main">
  <authors>
    <author>Windows User</author>
    <author>Tunga, Rama Sanjeeva Reddy (Cognizant)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6/5-Comp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6/11-Comp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5/28-Comp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5/28-Comp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5/29-Comp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6/12-Comp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6/19-Comp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7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5" authorId="1" shapeId="0">
      <text>
        <r>
          <rPr>
            <b/>
            <sz val="9"/>
            <color indexed="81"/>
            <rFont val="Tahoma"/>
            <family val="2"/>
          </rPr>
          <t xml:space="preserve">Comp off TBC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</rPr>
          <t>9/18-Comp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1" shapeId="0">
      <text>
        <r>
          <rPr>
            <b/>
            <sz val="9"/>
            <color indexed="81"/>
            <rFont val="Tahoma"/>
            <family val="2"/>
          </rPr>
          <t xml:space="preserve">Comp off TBC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1" shapeId="0">
      <text>
        <r>
          <rPr>
            <b/>
            <sz val="9"/>
            <color indexed="81"/>
            <rFont val="Tahoma"/>
            <family val="2"/>
          </rPr>
          <t>8/14-Comp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" authorId="1" shapeId="0">
      <text>
        <r>
          <rPr>
            <b/>
            <sz val="9"/>
            <color indexed="81"/>
            <rFont val="Tahoma"/>
            <family val="2"/>
          </rPr>
          <t xml:space="preserve">Comp off TBC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Comp off - 9/9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8/27-Comp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1" authorId="2" shapeId="0">
      <text>
        <r>
          <rPr>
            <b/>
            <sz val="9"/>
            <color indexed="81"/>
            <rFont val="Tahoma"/>
            <family val="2"/>
          </rPr>
          <t>Comp-off TBC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1" shapeId="0">
      <text>
        <r>
          <rPr>
            <b/>
            <sz val="9"/>
            <color indexed="81"/>
            <rFont val="Tahoma"/>
            <family val="2"/>
          </rPr>
          <t>9/3-Comp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Covered US NS/DS shift on 9/8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 xml:space="preserve">Comp-off Ramzan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Training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Tunga, Rama Sanjeeva Reddy (Cognizant)</author>
    <author>Windows 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" authorId="1" shapeId="0">
      <text>
        <r>
          <rPr>
            <b/>
            <sz val="9"/>
            <color indexed="81"/>
            <rFont val="Tahoma"/>
            <family val="2"/>
          </rPr>
          <t>Half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10/2-Comp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" authorId="1" shapeId="0">
      <text>
        <r>
          <rPr>
            <b/>
            <sz val="9"/>
            <color indexed="81"/>
            <rFont val="Tahoma"/>
            <family val="2"/>
          </rPr>
          <t>Comp off for Dusshera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1" shapeId="0">
      <text>
        <r>
          <rPr>
            <b/>
            <sz val="9"/>
            <color indexed="81"/>
            <rFont val="Tahoma"/>
            <family val="2"/>
          </rPr>
          <t>9/25-Comp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10/1-Comp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9/9-Comp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1" shapeId="0">
      <text>
        <r>
          <rPr>
            <b/>
            <sz val="9"/>
            <color indexed="81"/>
            <rFont val="Tahoma"/>
            <family val="2"/>
          </rPr>
          <t>Dusshera comp 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</rPr>
          <t>10/8-Comp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9" authorId="1" shapeId="0">
      <text>
        <r>
          <rPr>
            <b/>
            <sz val="9"/>
            <color indexed="81"/>
            <rFont val="Tahoma"/>
            <family val="2"/>
          </rPr>
          <t>Ayudha puja - 10/10 comp off - Indian Holiday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9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Comp off - 8th Nov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Indian Holiday - diwali
Vathsala will be covering for Thiygu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" authorId="1" shapeId="0">
      <text>
        <r>
          <rPr>
            <b/>
            <sz val="9"/>
            <color indexed="81"/>
            <rFont val="Tahoma"/>
            <family val="2"/>
          </rPr>
          <t>10/8-Comp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2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 xml:space="preserve">Comp-off for 10/10 -Ayudha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4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6" authorId="1" shapeId="0">
      <text>
        <r>
          <rPr>
            <b/>
            <sz val="9"/>
            <color indexed="81"/>
            <rFont val="Tahoma"/>
            <family val="2"/>
          </rPr>
          <t>Comp off - 10/24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>Comp off 10/23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1" shapeId="0">
      <text>
        <r>
          <rPr>
            <b/>
            <sz val="9"/>
            <color indexed="81"/>
            <rFont val="Tahoma"/>
            <family val="2"/>
          </rPr>
          <t>Diwali - comp off - Indian Holiday - 10/31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 xml:space="preserve">Personal Leave : Comp-off for 10/10 -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9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 xml:space="preserve">Comp-off for 10/10 -Ayudha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1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2" authorId="1" shapeId="0">
      <text>
        <r>
          <rPr>
            <b/>
            <sz val="9"/>
            <color indexed="81"/>
            <rFont val="Tahoma"/>
            <family val="2"/>
          </rPr>
          <t>10/10-Comp off - Indian Holiday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6" authorId="1" shapeId="0">
      <text>
        <r>
          <rPr>
            <b/>
            <sz val="9"/>
            <color indexed="81"/>
            <rFont val="Tahoma"/>
            <family val="2"/>
          </rPr>
          <t>10/15-Comp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9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" authorId="1" shapeId="0">
      <text>
        <r>
          <rPr>
            <b/>
            <sz val="9"/>
            <color indexed="81"/>
            <rFont val="Tahoma"/>
            <family val="2"/>
          </rPr>
          <t>Comp off 11/19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" authorId="1" shapeId="0">
      <text>
        <r>
          <rPr>
            <sz val="9"/>
            <color indexed="81"/>
            <rFont val="Tahoma"/>
            <family val="2"/>
          </rPr>
          <t xml:space="preserve">No releases.
</t>
        </r>
      </text>
    </comment>
    <comment ref="AC4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Comp off 10/30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1" shapeId="0">
      <text>
        <r>
          <rPr>
            <b/>
            <sz val="9"/>
            <color indexed="81"/>
            <rFont val="Tahoma"/>
            <family val="2"/>
          </rPr>
          <t>Comp off 10/31 Diwali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 xml:space="preserve">Personal Leave - Tentative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6" authorId="1" shapeId="0">
      <text>
        <r>
          <rPr>
            <sz val="9"/>
            <color indexed="81"/>
            <rFont val="Tahoma"/>
            <family val="2"/>
          </rPr>
          <t xml:space="preserve">Aditi is on leave
</t>
        </r>
      </text>
    </comment>
    <comment ref="AG6" authorId="1" shapeId="0">
      <text>
        <r>
          <rPr>
            <b/>
            <sz val="9"/>
            <color indexed="81"/>
            <rFont val="Tahoma"/>
            <family val="2"/>
          </rPr>
          <t>Aditi is 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Aditi is 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Holiday - diwali - 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" authorId="2" shapeId="0">
      <text>
        <r>
          <rPr>
            <b/>
            <sz val="9"/>
            <color indexed="81"/>
            <rFont val="Tahoma"/>
            <family val="2"/>
          </rPr>
          <t>No changes scheduled - Weekend support cancelled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1" shapeId="0">
      <text>
        <r>
          <rPr>
            <b/>
            <sz val="9"/>
            <color indexed="81"/>
            <rFont val="Tahoma"/>
            <family val="2"/>
          </rPr>
          <t>Comp off 11/19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8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Comp off 10/16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0" authorId="1" shapeId="0">
      <text>
        <r>
          <rPr>
            <sz val="9"/>
            <color indexed="81"/>
            <rFont val="Tahoma"/>
            <family val="2"/>
          </rPr>
          <t xml:space="preserve">TBC
</t>
        </r>
      </text>
    </comment>
    <comment ref="AC10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1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1" shapeId="0">
      <text>
        <r>
          <rPr>
            <b/>
            <sz val="9"/>
            <color indexed="81"/>
            <rFont val="Tahoma"/>
            <family val="2"/>
          </rPr>
          <t>comp off 10/29-Sat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4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1" shapeId="0">
      <text>
        <r>
          <rPr>
            <b/>
            <sz val="9"/>
            <color indexed="81"/>
            <rFont val="Tahoma"/>
            <family val="2"/>
          </rPr>
          <t>Comp off 10/10 - Indian Holiday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1" shapeId="0">
      <text>
        <r>
          <rPr>
            <sz val="9"/>
            <color indexed="81"/>
            <rFont val="Tahoma"/>
            <family val="2"/>
          </rPr>
          <t xml:space="preserve">No weekend coverage.No changes deployed.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7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1" shapeId="0">
      <text>
        <r>
          <rPr>
            <b/>
            <sz val="9"/>
            <color indexed="81"/>
            <rFont val="Tahoma"/>
            <family val="2"/>
          </rPr>
          <t>Diwali - comp off - Indian Holiday - 10/31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9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1" shapeId="0">
      <text>
        <r>
          <rPr>
            <b/>
            <sz val="9"/>
            <color indexed="81"/>
            <rFont val="Tahoma"/>
            <family val="2"/>
          </rPr>
          <t>shift : 17:00 hrs to 2:00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shift : 17:00 hrs to 2:00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0" authorId="1" shapeId="0">
      <text>
        <r>
          <rPr>
            <b/>
            <sz val="9"/>
            <color indexed="81"/>
            <rFont val="Tahoma"/>
            <family val="2"/>
          </rPr>
          <t>shift : 17:00 hrs to 2:00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0" authorId="1" shapeId="0">
      <text>
        <r>
          <rPr>
            <b/>
            <sz val="9"/>
            <color indexed="81"/>
            <rFont val="Tahoma"/>
            <family val="2"/>
          </rPr>
          <t>shift : 17:00 hrs to 2:00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0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1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1" shapeId="0">
      <text>
        <r>
          <rPr>
            <b/>
            <sz val="9"/>
            <color indexed="81"/>
            <rFont val="Tahoma"/>
            <family val="2"/>
          </rPr>
          <t>Diwali Comp 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2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3" authorId="1" shapeId="0">
      <text>
        <r>
          <rPr>
            <b/>
            <sz val="9"/>
            <color indexed="81"/>
            <rFont val="Tahoma"/>
            <family val="2"/>
          </rPr>
          <t>TBC for IST morning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4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Rangan, Sundararajan (Cognizant)</author>
    <author>Windows User</author>
    <author>Tunga, Rama Sanjeeva Reddy (Cognizant)</author>
  </authors>
  <commentList>
    <comment ref="P3" authorId="0" shapeId="0">
      <text>
        <r>
          <rPr>
            <b/>
            <sz val="8"/>
            <color indexed="81"/>
            <rFont val="Tahoma"/>
            <family val="2"/>
          </rPr>
          <t>Comp-off - 12/14</t>
        </r>
      </text>
    </comment>
    <comment ref="S3" authorId="1" shapeId="0">
      <text>
        <r>
          <rPr>
            <b/>
            <sz val="9"/>
            <color indexed="81"/>
            <rFont val="Tahoma"/>
            <family val="2"/>
          </rPr>
          <t>Comp off 11/12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Comp off</t>
        </r>
      </text>
    </comment>
    <comment ref="AB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2" shapeId="0">
      <text>
        <r>
          <rPr>
            <b/>
            <sz val="9"/>
            <color indexed="81"/>
            <rFont val="Tahoma"/>
            <family val="2"/>
          </rPr>
          <t xml:space="preserve">Leave - Heavy rain at Chennai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2" shapeId="0">
      <text>
        <r>
          <rPr>
            <b/>
            <sz val="9"/>
            <color indexed="81"/>
            <rFont val="Tahoma"/>
            <family val="2"/>
          </rPr>
          <t xml:space="preserve">Leave - Heavy rain at Chennai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2" shapeId="0">
      <text>
        <r>
          <rPr>
            <b/>
            <sz val="9"/>
            <color indexed="81"/>
            <rFont val="Tahoma"/>
            <family val="2"/>
          </rPr>
          <t xml:space="preserve">Personal Leave - Comp 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1" shapeId="0">
      <text>
        <r>
          <rPr>
            <b/>
            <sz val="9"/>
            <color indexed="81"/>
            <rFont val="Tahoma"/>
            <family val="2"/>
          </rPr>
          <t>Comp off -Christmas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2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2" authorId="1" shapeId="0">
      <text>
        <r>
          <rPr>
            <b/>
            <sz val="9"/>
            <color indexed="81"/>
            <rFont val="Tahoma"/>
            <family val="2"/>
          </rPr>
          <t>Ramzon Comp 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" authorId="1" shapeId="0">
      <text>
        <r>
          <rPr>
            <b/>
            <sz val="9"/>
            <color indexed="81"/>
            <rFont val="Tahoma"/>
            <family val="2"/>
          </rPr>
          <t>Comp off 12/20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2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9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9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9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2" shapeId="0">
      <text>
        <r>
          <rPr>
            <b/>
            <sz val="9"/>
            <color indexed="81"/>
            <rFont val="Tahoma"/>
            <family val="2"/>
          </rPr>
          <t xml:space="preserve">Leave - Heavy rain at Chennai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0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2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2" authorId="2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2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2" shapeId="0">
      <text>
        <r>
          <rPr>
            <b/>
            <sz val="9"/>
            <color indexed="81"/>
            <rFont val="Tahoma"/>
            <family val="2"/>
          </rPr>
          <t xml:space="preserve">Leave - Heavy rain at Chennai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3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3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1" shapeId="0">
      <text>
        <r>
          <rPr>
            <b/>
            <sz val="9"/>
            <color indexed="81"/>
            <rFont val="Tahoma"/>
            <family val="2"/>
          </rPr>
          <t>comp off used on 03/20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1" shapeId="0">
      <text>
        <r>
          <rPr>
            <b/>
            <sz val="9"/>
            <color indexed="81"/>
            <rFont val="Tahoma"/>
            <family val="2"/>
          </rPr>
          <t>Comp off -TBC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" authorId="1" shapeId="0">
      <text>
        <r>
          <rPr>
            <b/>
            <sz val="9"/>
            <color indexed="81"/>
            <rFont val="Tahoma"/>
            <family val="2"/>
          </rPr>
          <t>Comp off -TBC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1" shapeId="0">
      <text>
        <r>
          <rPr>
            <b/>
            <sz val="9"/>
            <color indexed="81"/>
            <rFont val="Tahoma"/>
            <family val="2"/>
          </rPr>
          <t>Comp off -TBC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1" shapeId="0">
      <text>
        <r>
          <rPr>
            <b/>
            <sz val="9"/>
            <color indexed="81"/>
            <rFont val="Tahoma"/>
            <family val="2"/>
          </rPr>
          <t>Comp off -TBC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1" shapeId="0">
      <text>
        <r>
          <rPr>
            <b/>
            <sz val="9"/>
            <color indexed="81"/>
            <rFont val="Tahoma"/>
            <family val="2"/>
          </rPr>
          <t>Comp off -28th Jan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7" authorId="1" shapeId="0">
      <text>
        <r>
          <rPr>
            <b/>
            <sz val="9"/>
            <color indexed="81"/>
            <rFont val="Tahoma"/>
            <family val="2"/>
          </rPr>
          <t>Comp off -21st Jan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</rPr>
          <t>Jan 2nd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1" shapeId="0">
      <text>
        <r>
          <rPr>
            <b/>
            <sz val="9"/>
            <color indexed="81"/>
            <rFont val="Tahoma"/>
            <family val="2"/>
          </rPr>
          <t>8th Jan -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Tahoma"/>
            <family val="2"/>
          </rPr>
          <t>No releases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1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 xml:space="preserve">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Divya comes at office at 11:30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Jan 7th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Billable from Jan16th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2" shapeId="0">
      <text>
        <r>
          <rPr>
            <sz val="9"/>
            <color indexed="81"/>
            <rFont val="Tahoma"/>
            <family val="2"/>
          </rPr>
          <t>Billable from 18th Jan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2" shapeId="0">
      <text>
        <r>
          <rPr>
            <sz val="9"/>
            <color indexed="81"/>
            <rFont val="Tahoma"/>
            <family val="2"/>
          </rPr>
          <t xml:space="preserve">Joined in ESI 19th Jan
</t>
        </r>
      </text>
    </comment>
  </commentList>
</comments>
</file>

<file path=xl/comments15.xml><?xml version="1.0" encoding="utf-8"?>
<comments xmlns="http://schemas.openxmlformats.org/spreadsheetml/2006/main">
  <authors>
    <author>Windows User</author>
    <author>Tunga, Rama Sanjeeva Reddy (Cognizant)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No releases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Leaving early from office and support next day release (2/23)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8" authorId="1" shapeId="0">
      <text>
        <r>
          <rPr>
            <b/>
            <sz val="9"/>
            <color indexed="81"/>
            <rFont val="Tahoma"/>
            <family val="2"/>
          </rPr>
          <t xml:space="preserve">Comp off
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sz val="9"/>
            <color indexed="81"/>
            <rFont val="Tahoma"/>
            <family val="2"/>
          </rPr>
          <t xml:space="preserve">comp-off for 1/26
</t>
        </r>
      </text>
    </comment>
    <comment ref="Y1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>
      <text>
        <r>
          <rPr>
            <sz val="9"/>
            <color indexed="81"/>
            <rFont val="Tahoma"/>
            <family val="2"/>
          </rPr>
          <t>comp-off for 2/26</t>
        </r>
      </text>
    </comment>
    <comment ref="AB12" authorId="1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>Backed up for Mathi and charged 9 hours in clarity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Backed up for Mathi and charged 9 hours in clarity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" authorId="0" shapeId="0">
      <text>
        <r>
          <rPr>
            <b/>
            <sz val="9"/>
            <color indexed="81"/>
            <rFont val="Tahoma"/>
            <family val="2"/>
          </rPr>
          <t>Billing : covering for Sajith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Billing : covering for Sajith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0" shapeId="0">
      <text>
        <r>
          <rPr>
            <b/>
            <sz val="9"/>
            <color indexed="81"/>
            <rFont val="Tahoma"/>
            <family val="2"/>
          </rPr>
          <t>Billing : covering for Jayashankar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0" shapeId="0">
      <text>
        <r>
          <rPr>
            <b/>
            <sz val="9"/>
            <color indexed="81"/>
            <rFont val="Tahoma"/>
            <family val="2"/>
          </rPr>
          <t>Billing : covering for Mustafa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Half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6" authorId="0" shapeId="0">
      <text>
        <r>
          <rPr>
            <sz val="9"/>
            <color indexed="81"/>
            <rFont val="Tahoma"/>
            <family val="2"/>
          </rPr>
          <t>comp-off for 2/18</t>
        </r>
      </text>
    </comment>
    <comment ref="AC1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sz val="9"/>
            <color indexed="81"/>
            <rFont val="Tahoma"/>
            <family val="2"/>
          </rPr>
          <t>Training</t>
        </r>
      </text>
    </comment>
    <comment ref="AA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Tunga, Rama Sanjeeva Reddy (Cognizant)</author>
    <author>sundararajan rangan</author>
    <author>Windows User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 xml:space="preserve">Comp-off - 1/28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 xml:space="preserve">Comp-off - 2/18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J5" authorId="1" shapeId="0">
      <text>
        <r>
          <rPr>
            <b/>
            <sz val="9"/>
            <color indexed="81"/>
            <rFont val="Tahoma"/>
            <family val="2"/>
          </rPr>
          <t>Half day leave applied for personal emergency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 off
Arjun will be covering the activities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N9" authorId="2" shapeId="0">
      <text>
        <r>
          <rPr>
            <b/>
            <sz val="9"/>
            <color indexed="81"/>
            <rFont val="Tahoma"/>
            <family val="2"/>
          </rPr>
          <t>comp off 1/22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1" shapeId="0">
      <text>
        <r>
          <rPr>
            <sz val="9"/>
            <color indexed="81"/>
            <rFont val="Tahoma"/>
            <family val="2"/>
          </rPr>
          <t xml:space="preserve">Weekend support cancelled
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3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Billable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H15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I18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C19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 xml:space="preserve">Personal emergency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 xml:space="preserve">Personal emergency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Personal emergency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Unplanned Leave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2" shapeId="0">
      <text>
        <r>
          <rPr>
            <b/>
            <sz val="9"/>
            <color indexed="81"/>
            <rFont val="Tahoma"/>
            <family val="2"/>
          </rPr>
          <t>Half day-Personal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H2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I2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J2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H27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I27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</commentList>
</comments>
</file>

<file path=xl/comments17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Comp-off - 4/2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Comp-off - 4/9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" authorId="1" shapeId="0">
      <text>
        <r>
          <rPr>
            <b/>
            <sz val="9"/>
            <color indexed="81"/>
            <rFont val="Tahoma"/>
            <family val="2"/>
          </rPr>
          <t>Vacation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4" authorId="1" shapeId="0">
      <text>
        <r>
          <rPr>
            <b/>
            <sz val="9"/>
            <color indexed="81"/>
            <rFont val="Tahoma"/>
            <family val="2"/>
          </rPr>
          <t>Vacation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" authorId="1" shapeId="0">
      <text>
        <r>
          <rPr>
            <b/>
            <sz val="9"/>
            <color indexed="81"/>
            <rFont val="Tahoma"/>
            <family val="2"/>
          </rPr>
          <t>Vacation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" authorId="1" shapeId="0">
      <text>
        <r>
          <rPr>
            <b/>
            <sz val="9"/>
            <color indexed="81"/>
            <rFont val="Tahoma"/>
            <family val="2"/>
          </rPr>
          <t>Vacation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1" shapeId="0">
      <text>
        <r>
          <rPr>
            <b/>
            <sz val="9"/>
            <color indexed="81"/>
            <rFont val="Tahoma"/>
            <family val="2"/>
          </rPr>
          <t>4/30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P5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 xml:space="preserve">No Release planned and support been cancelled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5" authorId="1" shapeId="0">
      <text>
        <r>
          <rPr>
            <b/>
            <sz val="9"/>
            <color indexed="81"/>
            <rFont val="Tahoma"/>
            <family val="2"/>
          </rPr>
          <t>5/14 comp-off</t>
        </r>
      </text>
    </comment>
    <comment ref="V7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" authorId="1" shapeId="0">
      <text>
        <r>
          <rPr>
            <b/>
            <sz val="9"/>
            <color indexed="81"/>
            <rFont val="Tahoma"/>
            <family val="2"/>
          </rPr>
          <t>4/22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4/29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2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Z13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2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2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" authorId="2" shapeId="0">
      <text>
        <r>
          <rPr>
            <b/>
            <sz val="9"/>
            <color indexed="81"/>
            <rFont val="Tahoma"/>
            <family val="2"/>
          </rPr>
          <t>4/15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S16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AG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7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5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5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2" shapeId="0">
      <text>
        <r>
          <rPr>
            <b/>
            <sz val="9"/>
            <color indexed="81"/>
            <rFont val="Tahoma"/>
            <family val="2"/>
          </rPr>
          <t>Billing starts on 7th April</t>
        </r>
      </text>
    </comment>
    <comment ref="W26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7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7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7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7" authorId="2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9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9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9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9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9" authorId="2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1" shapeId="0">
      <text>
        <r>
          <rPr>
            <b/>
            <sz val="9"/>
            <color indexed="81"/>
            <rFont val="Tahoma"/>
            <family val="2"/>
          </rPr>
          <t>Joined in ESI RM project on 4/10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Windows User</author>
    <author>Tunga, Rama Sanjeeva Reddy (Cognizant)</author>
    <author>sundararajan rangan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comp-off for 5/6</t>
        </r>
      </text>
    </comment>
    <comment ref="AF3" authorId="0" shapeId="0">
      <text>
        <r>
          <rPr>
            <b/>
            <sz val="9"/>
            <color indexed="81"/>
            <rFont val="Tahoma"/>
            <family val="2"/>
          </rPr>
          <t>No changes scheduled.</t>
        </r>
      </text>
    </comment>
    <comment ref="X4" authorId="0" shapeId="0">
      <text>
        <r>
          <rPr>
            <sz val="9"/>
            <color indexed="81"/>
            <rFont val="Tahoma"/>
            <family val="2"/>
          </rPr>
          <t xml:space="preserve">comp-off for 5/21
</t>
        </r>
      </text>
    </comment>
    <comment ref="J5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0" shapeId="0">
      <text>
        <r>
          <rPr>
            <sz val="9"/>
            <color indexed="81"/>
            <rFont val="Tahoma"/>
            <family val="2"/>
          </rPr>
          <t xml:space="preserve">comp-off for 5/14
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>
      <text>
        <r>
          <rPr>
            <sz val="9"/>
            <color indexed="81"/>
            <rFont val="Tahoma"/>
            <family val="2"/>
          </rPr>
          <t xml:space="preserve">comp-off for 5/20
</t>
        </r>
      </text>
    </comment>
    <comment ref="AI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7" authorId="0" shapeId="0">
      <text>
        <r>
          <rPr>
            <sz val="9"/>
            <color indexed="81"/>
            <rFont val="Tahoma"/>
            <family val="2"/>
          </rPr>
          <t xml:space="preserve">comp-off for 4/3
</t>
        </r>
      </text>
    </comment>
    <comment ref="T8" authorId="0" shapeId="0">
      <text>
        <r>
          <rPr>
            <sz val="9"/>
            <color indexed="81"/>
            <rFont val="Tahoma"/>
            <family val="2"/>
          </rPr>
          <t xml:space="preserve">comp-off for 5/13
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 xml:space="preserve">Comp off for Mar 12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" authorId="1" shapeId="0">
      <text>
        <r>
          <rPr>
            <b/>
            <sz val="9"/>
            <color indexed="81"/>
            <rFont val="Tahoma"/>
            <family val="2"/>
          </rPr>
          <t>Comp off for April 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 xml:space="preserve">Unplaneed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" authorId="0" shapeId="0">
      <text>
        <r>
          <rPr>
            <sz val="9"/>
            <color indexed="81"/>
            <rFont val="Tahoma"/>
            <family val="2"/>
          </rPr>
          <t xml:space="preserve">comp-off for 4/1
</t>
        </r>
      </text>
    </comment>
    <comment ref="AB9" authorId="0" shapeId="0">
      <text>
        <r>
          <rPr>
            <sz val="9"/>
            <color indexed="81"/>
            <rFont val="Tahoma"/>
            <family val="2"/>
          </rPr>
          <t xml:space="preserve">comp-off for 6/1
</t>
        </r>
      </text>
    </comment>
    <comment ref="AC9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 shapeId="0">
      <text>
        <r>
          <rPr>
            <sz val="9"/>
            <color indexed="81"/>
            <rFont val="Tahoma"/>
            <family val="2"/>
          </rPr>
          <t xml:space="preserve">comp-off for 4/28
</t>
        </r>
      </text>
    </comment>
    <comment ref="F11" authorId="0" shapeId="0">
      <text>
        <r>
          <rPr>
            <sz val="9"/>
            <color indexed="81"/>
            <rFont val="Tahoma"/>
            <family val="2"/>
          </rPr>
          <t>comp-off for 5/7</t>
        </r>
      </text>
    </comment>
    <comment ref="P13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No changes scheduled.</t>
        </r>
      </text>
    </comment>
    <comment ref="F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5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6" authorId="1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7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0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0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1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2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2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2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6" authorId="1" shapeId="0">
      <text>
        <r>
          <rPr>
            <b/>
            <sz val="9"/>
            <color indexed="81"/>
            <rFont val="Tahoma"/>
            <family val="2"/>
          </rPr>
          <t>Comp off for 7th May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8" authorId="0" shapeId="0">
      <text>
        <r>
          <rPr>
            <b/>
            <sz val="9"/>
            <color indexed="81"/>
            <rFont val="Tahoma"/>
            <family val="2"/>
          </rPr>
          <t>18:30 hrs to 3:30 hrs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2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2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Windows User</author>
    <author>sundararajan rangan</author>
    <author>Tunga, Rama Sanjeeva Reddy (Cognizant)</author>
  </authors>
  <commentList>
    <comment ref="W2" authorId="0" shapeId="0">
      <text>
        <r>
          <rPr>
            <b/>
            <sz val="9"/>
            <color indexed="81"/>
            <rFont val="Tahoma"/>
            <family val="2"/>
          </rPr>
          <t>More than 4 changes are scheduled along with critical app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Tahoma"/>
            <family val="2"/>
          </rPr>
          <t>weekend support cancelled.</t>
        </r>
      </text>
    </comment>
    <comment ref="Q4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M5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Q5" authorId="2" shapeId="0">
      <text>
        <r>
          <rPr>
            <b/>
            <sz val="9"/>
            <color indexed="81"/>
            <rFont val="Tahoma"/>
            <family val="2"/>
          </rPr>
          <t xml:space="preserve">Comp-off - 6/18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2" shapeId="0">
      <text>
        <r>
          <rPr>
            <b/>
            <sz val="9"/>
            <color indexed="81"/>
            <rFont val="Tahoma"/>
            <family val="2"/>
          </rPr>
          <t xml:space="preserve">Comp-off - 7/1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2" shapeId="0">
      <text>
        <r>
          <rPr>
            <b/>
            <sz val="9"/>
            <color indexed="81"/>
            <rFont val="Tahoma"/>
            <family val="2"/>
          </rPr>
          <t xml:space="preserve">Comp-off - 6/3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6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I6" authorId="2" shapeId="0">
      <text>
        <r>
          <rPr>
            <b/>
            <sz val="9"/>
            <color indexed="81"/>
            <rFont val="Tahoma"/>
            <family val="2"/>
          </rPr>
          <t xml:space="preserve">Comp-off - 7/1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2" shapeId="0">
      <text>
        <r>
          <rPr>
            <b/>
            <sz val="9"/>
            <color indexed="81"/>
            <rFont val="Tahoma"/>
            <family val="2"/>
          </rPr>
          <t xml:space="preserve">Comp-off - 6/18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8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E8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8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Q9" authorId="2" shapeId="0">
      <text>
        <r>
          <rPr>
            <b/>
            <sz val="9"/>
            <color indexed="81"/>
            <rFont val="Tahoma"/>
            <family val="2"/>
          </rPr>
          <t xml:space="preserve">Comp-off - 6/4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9" authorId="0" shapeId="0">
      <text>
        <r>
          <rPr>
            <sz val="9"/>
            <color indexed="81"/>
            <rFont val="Tahoma"/>
            <family val="2"/>
          </rPr>
          <t xml:space="preserve">Rxhome
</t>
        </r>
      </text>
    </comment>
    <comment ref="AG1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AH10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I10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G1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H1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I1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M12" authorId="1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U12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J1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G14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I14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B15" authorId="2" shapeId="0">
      <text>
        <r>
          <rPr>
            <b/>
            <sz val="9"/>
            <color indexed="81"/>
            <rFont val="Tahoma"/>
            <family val="2"/>
          </rPr>
          <t xml:space="preserve">6/10 - 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2" shapeId="0">
      <text>
        <r>
          <rPr>
            <b/>
            <sz val="9"/>
            <color indexed="81"/>
            <rFont val="Tahoma"/>
            <family val="2"/>
          </rPr>
          <t xml:space="preserve">6/24 - 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2" shapeId="0">
      <text>
        <r>
          <rPr>
            <b/>
            <sz val="9"/>
            <color indexed="81"/>
            <rFont val="Tahoma"/>
            <family val="2"/>
          </rPr>
          <t xml:space="preserve">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6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6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AF17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9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F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0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" authorId="1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Z2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A2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B2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E2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Q2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R2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S2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X25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Y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S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8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F2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R29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J3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0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S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0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H3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AI3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Backfill for Jayashankar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Backfill for Jayashankar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Backfill for Jayashankar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2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E3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</commentList>
</comments>
</file>

<file path=xl/comments2.xml><?xml version="1.0" encoding="utf-8"?>
<comments xmlns="http://schemas.openxmlformats.org/spreadsheetml/2006/main">
  <authors>
    <author>Tunga, Rama Sanjeeva Reddy (Cognizant)</author>
    <author>Windows 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" authorId="1" shapeId="0">
      <text>
        <r>
          <rPr>
            <b/>
            <sz val="9"/>
            <color indexed="81"/>
            <rFont val="Tahoma"/>
            <family val="2"/>
          </rPr>
          <t>7/30-Comp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1" shapeId="0">
      <text>
        <r>
          <rPr>
            <b/>
            <sz val="9"/>
            <color indexed="81"/>
            <rFont val="Tahoma"/>
            <family val="2"/>
          </rPr>
          <t>5/22-Comp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6/25-Comp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" authorId="1" shapeId="0">
      <text>
        <r>
          <rPr>
            <b/>
            <sz val="9"/>
            <color indexed="81"/>
            <rFont val="Tahoma"/>
            <family val="2"/>
          </rPr>
          <t>7/16-Comp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Tahoma"/>
            <family val="2"/>
          </rPr>
          <t>7/2-Comp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7/10-Comp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" authorId="1" shapeId="0">
      <text>
        <r>
          <rPr>
            <b/>
            <sz val="9"/>
            <color indexed="81"/>
            <rFont val="Tahoma"/>
            <family val="2"/>
          </rPr>
          <t>7/24-Comp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5/28-Comp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6" authorId="1" shapeId="0">
      <text>
        <r>
          <rPr>
            <b/>
            <sz val="9"/>
            <color indexed="81"/>
            <rFont val="Tahoma"/>
            <family val="2"/>
          </rPr>
          <t>7/23-Comp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3" authorId="1" shapeId="0">
      <text>
        <r>
          <rPr>
            <b/>
            <sz val="9"/>
            <color indexed="81"/>
            <rFont val="Tahoma"/>
            <family val="2"/>
          </rPr>
          <t>Ramzan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4" authorId="1" shapeId="0">
      <text>
        <r>
          <rPr>
            <b/>
            <sz val="9"/>
            <color indexed="81"/>
            <rFont val="Tahoma"/>
            <family val="2"/>
          </rPr>
          <t>Ramzan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Tunga, Rama Sanjeeva Reddy (Cognizant)</author>
    <author>sundararajan rangan</author>
    <author>Windows User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Comp-off - 7/8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1" shapeId="0">
      <text>
        <r>
          <rPr>
            <b/>
            <sz val="9"/>
            <color indexed="81"/>
            <rFont val="Tahoma"/>
            <family val="2"/>
          </rPr>
          <t>Weekend support cancelled</t>
        </r>
      </text>
    </comment>
    <comment ref="AJ3" authorId="2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</rPr>
          <t xml:space="preserve">Comp-off - 7/23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Comp-off - 7/29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 xml:space="preserve">Comp-off - 7/2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Comp-off - 6/17 - Post prod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 xml:space="preserve">Comp-off - 7/30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 xml:space="preserve">Comp-off - 6/24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 xml:space="preserve">Comp-off - 7/15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1" authorId="1" shapeId="0">
      <text>
        <r>
          <rPr>
            <b/>
            <sz val="9"/>
            <color indexed="81"/>
            <rFont val="Tahoma"/>
            <family val="2"/>
          </rPr>
          <t>18:30 hrs to 3:30 AM</t>
        </r>
      </text>
    </comment>
    <comment ref="Z11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 xml:space="preserve">Comp-off - 7/22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4" authorId="2" shapeId="0">
      <text>
        <r>
          <rPr>
            <b/>
            <sz val="9"/>
            <color indexed="81"/>
            <rFont val="Tahoma"/>
            <family val="2"/>
          </rPr>
          <t>Ramzon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2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6" authorId="2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6" authorId="2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2" authorId="0" shapeId="0">
      <text>
        <r>
          <rPr>
            <b/>
            <sz val="9"/>
            <color indexed="81"/>
            <rFont val="Tahoma"/>
            <family val="2"/>
          </rPr>
          <t>Comp-off - 7/29</t>
        </r>
      </text>
    </comment>
  </commentList>
</comments>
</file>

<file path=xl/comments21.xml><?xml version="1.0" encoding="utf-8"?>
<comments xmlns="http://schemas.openxmlformats.org/spreadsheetml/2006/main">
  <authors>
    <author>Windows User</author>
    <author>sundararajan rangan</author>
    <author>Tunga, Rama Sanjeeva Reddy (Cognizant)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2" shapeId="0">
      <text>
        <r>
          <rPr>
            <b/>
            <sz val="9"/>
            <color indexed="81"/>
            <rFont val="Tahoma"/>
            <family val="2"/>
          </rPr>
          <t xml:space="preserve">Comp-off - 8/6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Weekend support cancelled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2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2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1" shapeId="0">
      <text>
        <r>
          <rPr>
            <sz val="9"/>
            <color indexed="81"/>
            <rFont val="Tahoma"/>
            <family val="2"/>
          </rPr>
          <t xml:space="preserve">11:30 hrs to 8:30 P.M
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6" authorId="1" shapeId="0">
      <text>
        <r>
          <rPr>
            <sz val="9"/>
            <color indexed="81"/>
            <rFont val="Tahoma"/>
            <family val="2"/>
          </rPr>
          <t xml:space="preserve">11:30 hrs to 8:30 P.M
</t>
        </r>
      </text>
    </comment>
    <comment ref="W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6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9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0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1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2" authorId="2" shapeId="0">
      <text>
        <r>
          <rPr>
            <b/>
            <sz val="9"/>
            <color indexed="81"/>
            <rFont val="Tahoma"/>
            <family val="2"/>
          </rPr>
          <t>Comp-off - 8/13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18:30 hrs to 3:30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18:30 hrs to 3:30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18:30 hrs to 3:30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7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7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7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7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Windows User</author>
    <author>rsundar</author>
    <author>sundararajan rangan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Training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Training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Training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>
      <text>
        <r>
          <rPr>
            <sz val="9"/>
            <color indexed="81"/>
            <rFont val="Tahoma"/>
            <family val="2"/>
          </rPr>
          <t xml:space="preserve">comp-off for 8/27
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Rxhome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4" authorId="1" shapeId="0">
      <text>
        <r>
          <rPr>
            <b/>
            <sz val="9"/>
            <color indexed="81"/>
            <rFont val="Tahoma"/>
            <family val="2"/>
          </rPr>
          <t>Weekend support cancelled - No changes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Weekend support cancelled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6" authorId="0" shapeId="0">
      <text>
        <r>
          <rPr>
            <sz val="9"/>
            <color indexed="81"/>
            <rFont val="Tahoma"/>
            <family val="2"/>
          </rPr>
          <t xml:space="preserve">10th Sep comp-off
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Unplanned Leave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0" authorId="0" shapeId="0">
      <text>
        <r>
          <rPr>
            <b/>
            <sz val="9"/>
            <color indexed="81"/>
            <rFont val="Tahoma"/>
            <family val="2"/>
          </rPr>
          <t>Backup for Maxwell tower in case if no one available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Weekend support cancelled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Backup for Maxwell tower in case if no one available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2" authorId="1" shapeId="0">
      <text>
        <r>
          <rPr>
            <b/>
            <sz val="9"/>
            <color indexed="81"/>
            <rFont val="Tahoma"/>
            <family val="2"/>
          </rPr>
          <t>Unplanned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5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5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7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7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7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9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1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1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Comp-off - 9/30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2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4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4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4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7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Windows User</author>
    <author>sundararajan rangan</author>
  </authors>
  <commentList>
    <comment ref="Z3" authorId="0" shapeId="0">
      <text>
        <r>
          <rPr>
            <b/>
            <sz val="9"/>
            <color indexed="81"/>
            <rFont val="Tahoma"/>
            <family val="2"/>
          </rPr>
          <t>comp-off for 29th Oct weekend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Ganesh Chaturthi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Comp-off - 28th Oct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Comp-off - 15th Oct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Comp-off - 1/10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Comp-off - 8/10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Comp-off - 14th Oct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9" authorId="0" shapeId="0">
      <text>
        <r>
          <rPr>
            <b/>
            <sz val="9"/>
            <color indexed="81"/>
            <rFont val="Tahoma"/>
            <family val="2"/>
          </rPr>
          <t>Comp-off - Ganesh Chaturthi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2" authorId="0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Windows User</author>
    <author>rsundar</author>
    <author>sundararajan rangan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No weekend support</t>
        </r>
      </text>
    </comment>
    <comment ref="F3" authorId="1" shapeId="0">
      <text>
        <r>
          <rPr>
            <b/>
            <sz val="9"/>
            <color indexed="81"/>
            <rFont val="Tahoma"/>
            <family val="2"/>
          </rPr>
          <t>Rxhome release - Please get the KT from Thiyagu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2" shapeId="0">
      <text>
        <r>
          <rPr>
            <b/>
            <sz val="9"/>
            <color indexed="81"/>
            <rFont val="Tahoma"/>
            <family val="2"/>
          </rPr>
          <t>1430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2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" authorId="1" shapeId="0">
      <text>
        <r>
          <rPr>
            <b/>
            <sz val="9"/>
            <color indexed="81"/>
            <rFont val="Tahoma"/>
            <family val="2"/>
          </rPr>
          <t>comp-off for 19th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2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2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12th Oct -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" authorId="1" shapeId="0">
      <text>
        <r>
          <rPr>
            <b/>
            <sz val="9"/>
            <color indexed="81"/>
            <rFont val="Tahoma"/>
            <family val="2"/>
          </rPr>
          <t>comp-off for 19th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0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Q12" authorId="2" shapeId="0">
      <text>
        <r>
          <rPr>
            <b/>
            <sz val="9"/>
            <color indexed="81"/>
            <rFont val="Tahoma"/>
            <family val="2"/>
          </rPr>
          <t>1700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1 PM to 10 PM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K15" authorId="1" shapeId="0">
      <text>
        <r>
          <rPr>
            <b/>
            <sz val="9"/>
            <color indexed="81"/>
            <rFont val="Tahoma"/>
            <family val="2"/>
          </rPr>
          <t>comp-off for 5th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Weekend support cancelled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4th Nov weekend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comp-off for 11th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7" authorId="1" shapeId="0">
      <text>
        <r>
          <rPr>
            <b/>
            <sz val="9"/>
            <color indexed="81"/>
            <rFont val="Tahoma"/>
            <family val="2"/>
          </rPr>
          <t>comp-off for 18th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7" authorId="1" shapeId="0">
      <text>
        <r>
          <rPr>
            <b/>
            <sz val="9"/>
            <color indexed="81"/>
            <rFont val="Tahoma"/>
            <family val="2"/>
          </rPr>
          <t>comp-off for 26th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1" shapeId="0">
      <text>
        <r>
          <rPr>
            <b/>
            <sz val="9"/>
            <color indexed="81"/>
            <rFont val="Tahoma"/>
            <family val="2"/>
          </rPr>
          <t>comp-off for 11th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Windows User</author>
    <author>rsundar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No changes scheduled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No changes scheduled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E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F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Comp-off for 16th Dec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</rPr>
          <t>Comp-off for 17th Dec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comp-off for 2nd Dec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Tentative leav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0" shapeId="0">
      <text>
        <r>
          <rPr>
            <b/>
            <sz val="9"/>
            <color indexed="81"/>
            <rFont val="Tahoma"/>
            <family val="2"/>
          </rPr>
          <t>Tentative leav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C17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E17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Comp-off for 30th Dec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Tentative leave plan in case Geethanjali supported on 3rd Dec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11:30 hrs to 8:30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11:30 hrs to 8:30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Y19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C19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</commentList>
</comments>
</file>

<file path=xl/comments26.xml><?xml version="1.0" encoding="utf-8"?>
<comments xmlns="http://schemas.openxmlformats.org/spreadsheetml/2006/main">
  <authors>
    <author>Windows User</author>
    <author>rsundar</author>
  </authors>
  <commentList>
    <comment ref="J2" authorId="0" shapeId="0">
      <text>
        <r>
          <rPr>
            <sz val="9"/>
            <color indexed="81"/>
            <rFont val="Tahoma"/>
            <family val="2"/>
          </rPr>
          <t>Weekend support cancelled.</t>
        </r>
      </text>
    </comment>
    <comment ref="Q2" authorId="0" shapeId="0">
      <text>
        <r>
          <rPr>
            <sz val="9"/>
            <color indexed="81"/>
            <rFont val="Tahoma"/>
            <family val="2"/>
          </rPr>
          <t>No releases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</rPr>
          <t>No changes scheduled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No changes scheduled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Comp-off for 1st Jan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Comp-off for 6th Jan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Comp-off for 20th Jan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Comp-off for 27th Jan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>Comp-off for 20th Jan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Comp-off for 31st Dec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Comp-off for 21st Jan</t>
        </r>
      </text>
    </comment>
    <comment ref="Y15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Z15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B15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G18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AF20" authorId="0" shapeId="0">
      <text>
        <r>
          <rPr>
            <b/>
            <sz val="9"/>
            <color indexed="81"/>
            <rFont val="Tahoma"/>
            <family val="2"/>
          </rPr>
          <t>Comp-off for 3rd Feb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AB2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</commentList>
</comments>
</file>

<file path=xl/comments27.xml><?xml version="1.0" encoding="utf-8"?>
<comments xmlns="http://schemas.openxmlformats.org/spreadsheetml/2006/main">
  <authors>
    <author>Windows User</author>
  </authors>
  <commentList>
    <comment ref="S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 xml:space="preserve">11  to 8 shift for Sayan back up 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 xml:space="preserve">4 to 10:30 comp off for </t>
        </r>
        <r>
          <rPr>
            <sz val="9"/>
            <color indexed="81"/>
            <rFont val="Tahoma"/>
            <family val="2"/>
          </rPr>
          <t xml:space="preserve">
night to day and 13th shift extend </t>
        </r>
      </text>
    </comment>
    <comment ref="Z17" authorId="0" shapeId="0">
      <text>
        <r>
          <rPr>
            <sz val="9"/>
            <color indexed="81"/>
            <rFont val="Tahoma"/>
            <family val="2"/>
          </rPr>
          <t xml:space="preserve">Comp-off for 2/18 weekend support
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V19" authorId="0" shapeId="0">
      <text>
        <r>
          <rPr>
            <sz val="9"/>
            <color indexed="81"/>
            <rFont val="Tahoma"/>
            <family val="2"/>
          </rPr>
          <t xml:space="preserve">Comp-off for 2/18 weekend support
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</commentList>
</comments>
</file>

<file path=xl/comments28.xml><?xml version="1.0" encoding="utf-8"?>
<comments xmlns="http://schemas.openxmlformats.org/spreadsheetml/2006/main">
  <authors>
    <author>Windows User</author>
    <author>rsundar</author>
  </authors>
  <commentList>
    <comment ref="AA2" authorId="0" shapeId="0">
      <text>
        <r>
          <rPr>
            <b/>
            <sz val="9"/>
            <color indexed="81"/>
            <rFont val="Tahoma"/>
            <family val="2"/>
          </rPr>
          <t>Weekend support in MEPZ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Feb 17th weekend support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>March 24th weekend support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6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6:30 AM Shift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Mar 10th weekend support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March 10th weekend support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March 17th weekend support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6:30 AM Shift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March 11th weekend support</t>
        </r>
      </text>
    </comment>
    <comment ref="Z18" authorId="0" shapeId="0">
      <text>
        <r>
          <rPr>
            <b/>
            <sz val="9"/>
            <color indexed="81"/>
            <rFont val="Tahoma"/>
            <family val="2"/>
          </rPr>
          <t>March 3rd weekend support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>March 18th weekend support</t>
        </r>
      </text>
    </comment>
  </commentList>
</comments>
</file>

<file path=xl/comments29.xml><?xml version="1.0" encoding="utf-8"?>
<comments xmlns="http://schemas.openxmlformats.org/spreadsheetml/2006/main">
  <authors>
    <author>Windows User</author>
    <author>rsundar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April 14th weekend support</t>
        </r>
      </text>
    </comment>
    <comment ref="AE3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" authorId="0" shapeId="0">
      <text>
        <r>
          <rPr>
            <b/>
            <sz val="9"/>
            <color indexed="81"/>
            <rFont val="Tahoma"/>
            <family val="2"/>
          </rPr>
          <t>April 15th weekend support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April 7th weekend support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WPL training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WPL training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March 25th weekend support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Mar 4th weekend support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Early morning shift : 6:30 AM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Rxhome release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April 7th weekend support</t>
        </r>
      </text>
    </comment>
    <comment ref="R17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8" authorId="0" shapeId="0">
      <text>
        <r>
          <rPr>
            <b/>
            <sz val="9"/>
            <color indexed="81"/>
            <rFont val="Tahoma"/>
            <family val="2"/>
          </rPr>
          <t>April 14th weekend support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Apr 8th weekend support</t>
        </r>
      </text>
    </comment>
    <comment ref="Y21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Rangan, Sundararajan (Cognizant)</author>
    <author>Cognizant Technology Solutions</author>
    <author>sundararajan rangan</author>
  </authors>
  <commentList>
    <comment ref="CD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E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H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I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J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K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J9" authorId="1" shapeId="0">
      <text>
        <r>
          <rPr>
            <sz val="9"/>
            <color indexed="81"/>
            <rFont val="Tahoma"/>
            <family val="2"/>
          </rPr>
          <t>Arcadia test signoff will be on the same day of Live deployment 
..Sowmya</t>
        </r>
      </text>
    </comment>
    <comment ref="S10" authorId="1" shapeId="0">
      <text>
        <r>
          <rPr>
            <sz val="9"/>
            <color indexed="81"/>
            <rFont val="Tahoma"/>
            <family val="2"/>
          </rPr>
          <t xml:space="preserve">Arcadia test signoff will be on the same day of Live deployment 
..Sowmya
</t>
        </r>
      </text>
    </comment>
    <comment ref="X10" authorId="1" shapeId="0">
      <text>
        <r>
          <rPr>
            <sz val="9"/>
            <color indexed="81"/>
            <rFont val="Tahoma"/>
            <family val="2"/>
          </rPr>
          <t xml:space="preserve">Arcadia test signoff will be on the same day of Live deployment 
..Sowmya
</t>
        </r>
      </text>
    </comment>
    <comment ref="CA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B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C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D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E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H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I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E12" authorId="2" shapeId="0">
      <text>
        <r>
          <rPr>
            <b/>
            <sz val="9"/>
            <color indexed="81"/>
            <rFont val="Tahoma"/>
            <family val="2"/>
          </rPr>
          <t>Ram : He will be back on 24th Aug</t>
        </r>
      </text>
    </comment>
    <comment ref="CC16" authorId="0" shapeId="0">
      <text>
        <r>
          <rPr>
            <b/>
            <sz val="8"/>
            <color indexed="81"/>
            <rFont val="Tahoma"/>
            <family val="2"/>
          </rPr>
          <t>Mukundan will be coming to office on 21st Aug'15.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D16" authorId="0" shapeId="0">
      <text>
        <r>
          <rPr>
            <b/>
            <sz val="8"/>
            <color indexed="81"/>
            <rFont val="Tahoma"/>
            <family val="2"/>
          </rPr>
          <t>Mukundan will be coming to office on 21st Aug'15.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Windows User</author>
    <author>rsundar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April 29th weekend support</t>
        </r>
      </text>
    </comment>
    <comment ref="P3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May 12th weekend support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May 19th weekend support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0" shapeId="0">
      <text>
        <r>
          <rPr>
            <b/>
            <sz val="9"/>
            <color indexed="81"/>
            <rFont val="Tahoma"/>
            <charset val="1"/>
          </rPr>
          <t>6:30 hrs to 3:30 PM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May 5th weekend support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May 20th weekend support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22:00 hrs to 6:00 AM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6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AB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May 5th weekend support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Y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April 22nd weekend support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May 12th weekend support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</rPr>
          <t>May 31st weekend support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rsundar</author>
    <author>Windows User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>June 2nd weekend support</t>
        </r>
      </text>
    </comment>
    <comment ref="E4" authorId="1" shapeId="0">
      <text>
        <r>
          <rPr>
            <b/>
            <sz val="9"/>
            <color indexed="81"/>
            <rFont val="Tahoma"/>
            <charset val="1"/>
          </rPr>
          <t>6:30 AM to 3:30 PM shift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1" shapeId="0">
      <text>
        <r>
          <rPr>
            <b/>
            <sz val="9"/>
            <color indexed="81"/>
            <rFont val="Tahoma"/>
            <family val="2"/>
          </rPr>
          <t>24th Jun Sat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7" authorId="1" shapeId="0">
      <text>
        <r>
          <rPr>
            <b/>
            <sz val="9"/>
            <color indexed="81"/>
            <rFont val="Tahoma"/>
            <family val="2"/>
          </rPr>
          <t>16th Jun Sat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" authorId="1" shapeId="0">
      <text>
        <r>
          <rPr>
            <b/>
            <sz val="9"/>
            <color indexed="81"/>
            <rFont val="Tahoma"/>
            <charset val="1"/>
          </rPr>
          <t>Tentative leave plan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3" authorId="1" shapeId="0">
      <text>
        <r>
          <rPr>
            <sz val="9"/>
            <color indexed="81"/>
            <rFont val="Tahoma"/>
            <charset val="1"/>
          </rPr>
          <t xml:space="preserve">23rd June Comp-off
</t>
        </r>
      </text>
    </comment>
    <comment ref="G14" authorId="1" shapeId="0">
      <text>
        <r>
          <rPr>
            <b/>
            <sz val="9"/>
            <color indexed="81"/>
            <rFont val="Tahoma"/>
            <charset val="1"/>
          </rPr>
          <t>3rd June comp-off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1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rsundar</author>
    <author>Windows User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" authorId="1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" authorId="1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May 12th weekend support</t>
        </r>
      </text>
    </comment>
    <comment ref="W6" authorId="1" shapeId="0">
      <text>
        <r>
          <rPr>
            <b/>
            <sz val="9"/>
            <color indexed="81"/>
            <rFont val="Tahoma"/>
            <family val="2"/>
          </rPr>
          <t>June 23rd weekend support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1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rsundar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8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9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B, Ramakrishna (Cognizant)</author>
  </authors>
  <commentList>
    <comment ref="V5" authorId="0" shapeId="0">
      <text>
        <r>
          <rPr>
            <b/>
            <sz val="9"/>
            <color indexed="81"/>
            <rFont val="Tahoma"/>
            <family val="2"/>
          </rPr>
          <t>B, Ramakrishna (Cognizant):</t>
        </r>
        <r>
          <rPr>
            <sz val="9"/>
            <color indexed="81"/>
            <rFont val="Tahoma"/>
            <family val="2"/>
          </rPr>
          <t xml:space="preserve">
Due to mandatory Personal appointment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B, Ramakrishna (Cognizant):</t>
        </r>
        <r>
          <rPr>
            <sz val="9"/>
            <color indexed="81"/>
            <rFont val="Tahoma"/>
            <family val="2"/>
          </rPr>
          <t xml:space="preserve">
Bakrid festival</t>
        </r>
      </text>
    </comment>
  </commentList>
</comments>
</file>

<file path=xl/comments5.xml><?xml version="1.0" encoding="utf-8"?>
<comments xmlns="http://schemas.openxmlformats.org/spreadsheetml/2006/main">
  <authors>
    <author>sundararajan rangan</author>
    <author>Windows User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Last working day : 5th Feb</t>
        </r>
      </text>
    </comment>
    <comment ref="AD6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D7" authorId="0" shapeId="0">
      <text>
        <r>
          <rPr>
            <sz val="9"/>
            <color indexed="81"/>
            <rFont val="Tahoma"/>
            <family val="2"/>
          </rPr>
          <t>7 Hours clocked in clarity</t>
        </r>
      </text>
    </comment>
    <comment ref="AE7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W9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X9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B10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G11" authorId="0" shapeId="0">
      <text>
        <r>
          <rPr>
            <sz val="9"/>
            <color indexed="81"/>
            <rFont val="Tahoma"/>
            <family val="2"/>
          </rPr>
          <t>Election in Hyd</t>
        </r>
      </text>
    </comment>
    <comment ref="AH11" authorId="1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E1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G13" authorId="0" shapeId="0">
      <text>
        <r>
          <rPr>
            <sz val="9"/>
            <color indexed="81"/>
            <rFont val="Tahoma"/>
            <family val="2"/>
          </rPr>
          <t>Election in Hyd</t>
        </r>
      </text>
    </comment>
    <comment ref="AA14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sz val="9"/>
            <color indexed="81"/>
            <rFont val="Tahoma"/>
            <family val="2"/>
          </rPr>
          <t>Election in Hyd</t>
        </r>
      </text>
    </comment>
    <comment ref="I22" authorId="0" shapeId="0">
      <text>
        <r>
          <rPr>
            <sz val="9"/>
            <color indexed="81"/>
            <rFont val="Tahoma"/>
            <family val="2"/>
          </rPr>
          <t>Half day</t>
        </r>
      </text>
    </comment>
    <comment ref="W33" authorId="1" shapeId="0">
      <text>
        <r>
          <rPr>
            <sz val="9"/>
            <color indexed="81"/>
            <rFont val="Tahoma"/>
            <family val="2"/>
          </rPr>
          <t xml:space="preserve">Half day
</t>
        </r>
      </text>
    </comment>
  </commentList>
</comments>
</file>

<file path=xl/comments6.xml><?xml version="1.0" encoding="utf-8"?>
<comments xmlns="http://schemas.openxmlformats.org/spreadsheetml/2006/main">
  <authors>
    <author>Windows User</author>
    <author>sundararajan rangan</author>
    <author>Tunga, Rama Sanjeeva Reddy (Cognizant)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comp off taken in adv for 3/12-Saturday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1" shapeId="0">
      <text>
        <r>
          <rPr>
            <b/>
            <sz val="9"/>
            <color indexed="81"/>
            <rFont val="Tahoma"/>
            <family val="2"/>
          </rPr>
          <t>Personal emergency</t>
        </r>
      </text>
    </comment>
    <comment ref="AF3" authorId="0" shapeId="0">
      <text>
        <r>
          <rPr>
            <sz val="9"/>
            <color indexed="81"/>
            <rFont val="Tahoma"/>
            <family val="2"/>
          </rPr>
          <t xml:space="preserve">Comp-off will be taken later.
</t>
        </r>
      </text>
    </comment>
    <comment ref="AH3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Z4" authorId="0" shapeId="0">
      <text/>
    </comment>
    <comment ref="F7" authorId="1" shapeId="0">
      <text>
        <r>
          <rPr>
            <sz val="9"/>
            <color indexed="81"/>
            <rFont val="Tahoma"/>
            <family val="2"/>
          </rPr>
          <t>Full day RDP training</t>
        </r>
      </text>
    </comment>
    <comment ref="W7" authorId="1" shapeId="0">
      <text>
        <r>
          <rPr>
            <sz val="9"/>
            <color indexed="81"/>
            <rFont val="Tahoma"/>
            <family val="2"/>
          </rPr>
          <t>Full day RDP training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AJ8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comp off for 3/6-Sun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F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G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H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L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M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O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AC15" authorId="0" shapeId="0">
      <text>
        <r>
          <rPr>
            <sz val="9"/>
            <color indexed="81"/>
            <rFont val="Tahoma"/>
            <family val="2"/>
          </rPr>
          <t>Half Day</t>
        </r>
      </text>
    </comment>
    <comment ref="AG15" authorId="1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Good Friday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Personal Leave</t>
        </r>
      </text>
    </comment>
    <comment ref="P20" authorId="0" shapeId="0">
      <text>
        <r>
          <rPr>
            <sz val="9"/>
            <color indexed="81"/>
            <rFont val="Tahoma"/>
            <family val="2"/>
          </rPr>
          <t xml:space="preserve">Sick Leave
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Pongal comp-off</t>
        </r>
      </text>
    </comment>
    <comment ref="F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G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H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I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N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O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P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I25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O27" authorId="2" shapeId="0">
      <text>
        <r>
          <rPr>
            <sz val="9"/>
            <color indexed="81"/>
            <rFont val="Tahoma"/>
            <family val="2"/>
          </rPr>
          <t xml:space="preserve">Personal leave 
</t>
        </r>
      </text>
    </comment>
    <comment ref="P28" authorId="2" shapeId="0">
      <text>
        <r>
          <rPr>
            <sz val="9"/>
            <color indexed="81"/>
            <rFont val="Tahoma"/>
            <family val="2"/>
          </rPr>
          <t xml:space="preserve">Personal leave 
</t>
        </r>
      </text>
    </comment>
    <comment ref="H29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I29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L29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M31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</commentList>
</comments>
</file>

<file path=xl/comments7.xml><?xml version="1.0" encoding="utf-8"?>
<comments xmlns="http://schemas.openxmlformats.org/spreadsheetml/2006/main">
  <authors>
    <author>Tunga, Rama Sanjeeva Reddy (Cognizant)</author>
    <author>Windows 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Ugadi Festival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 xml:space="preserve">Ugadi Festival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" authorId="1" shapeId="0">
      <text>
        <r>
          <rPr>
            <b/>
            <sz val="9"/>
            <color indexed="81"/>
            <rFont val="Tahoma"/>
            <family val="2"/>
          </rPr>
          <t>4/23-Comp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Tahoma"/>
            <family val="2"/>
          </rPr>
          <t>4/2-Comp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1" shapeId="0">
      <text>
        <r>
          <rPr>
            <b/>
            <sz val="9"/>
            <color indexed="81"/>
            <rFont val="Tahoma"/>
            <family val="2"/>
          </rPr>
          <t>4/16-Comp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4/9-Comp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0" shapeId="0">
      <text>
        <r>
          <rPr>
            <sz val="9"/>
            <color indexed="81"/>
            <rFont val="Tahoma"/>
            <family val="2"/>
          </rPr>
          <t xml:space="preserve">Comp Off Pending for Kiran
</t>
        </r>
      </text>
    </comment>
    <comment ref="T7" authorId="1" shapeId="0">
      <text>
        <r>
          <rPr>
            <b/>
            <sz val="9"/>
            <color indexed="81"/>
            <rFont val="Tahoma"/>
            <family val="2"/>
          </rPr>
          <t>3/26-Comp 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Half day leave. Will be coming to office after 10.30 pm 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 xml:space="preserve">Vacation Leave 
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 xml:space="preserve">Vacation Leave </t>
        </r>
      </text>
    </comment>
    <comment ref="I11" authorId="1" shapeId="0">
      <text>
        <r>
          <rPr>
            <b/>
            <sz val="9"/>
            <color indexed="81"/>
            <rFont val="Tahoma"/>
            <family val="2"/>
          </rPr>
          <t>4/2-Comp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 xml:space="preserve">Ugadi Festival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 xml:space="preserve">Vacation Leave 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 xml:space="preserve">Vacation Leave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 xml:space="preserve">Vacation Leave 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Windows User</author>
    <author>Tunga, Rama Sanjeeva Reddy (Cognizant)</author>
  </authors>
  <commentList>
    <comment ref="AB3" authorId="0" shapeId="0">
      <text>
        <r>
          <rPr>
            <b/>
            <sz val="9"/>
            <color indexed="81"/>
            <rFont val="Tahoma"/>
            <family val="2"/>
          </rPr>
          <t>5/21-Comp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6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4/24-Comp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7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 xml:space="preserve">4/3-comp off for Sun support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8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 xml:space="preserve">Personal leave - Need to cast vote in Walajapet and come back to Chennai.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" authorId="1" shapeId="0">
      <text>
        <r>
          <rPr>
            <b/>
            <sz val="9"/>
            <color indexed="81"/>
            <rFont val="Tahoma"/>
            <family val="2"/>
          </rPr>
          <t xml:space="preserve">5/1-comp off for Sun support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9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0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1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" authorId="1" shapeId="0">
      <text>
        <r>
          <rPr>
            <b/>
            <sz val="9"/>
            <color indexed="81"/>
            <rFont val="Tahoma"/>
            <family val="2"/>
          </rPr>
          <t xml:space="preserve">5/22-comp off for Sun support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2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5/8-Comp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Onsite to cover US DS activities in absence of Arjun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4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5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6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4/30-Comp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5/7-Comp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8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9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0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1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2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3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4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5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6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7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8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9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9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0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0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1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E3" authorId="1" shapeId="0">
      <text>
        <r>
          <rPr>
            <sz val="9"/>
            <color indexed="81"/>
            <rFont val="Tahoma"/>
            <family val="2"/>
          </rPr>
          <t xml:space="preserve">Comp-off Ramzon
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2" shapeId="0">
      <text>
        <r>
          <rPr>
            <sz val="9"/>
            <color indexed="81"/>
            <rFont val="Tahoma"/>
            <family val="2"/>
          </rPr>
          <t xml:space="preserve">No releases planned
</t>
        </r>
      </text>
    </comment>
    <comment ref="AH5" authorId="1" shapeId="0">
      <text>
        <r>
          <rPr>
            <b/>
            <sz val="9"/>
            <color indexed="81"/>
            <rFont val="Tahoma"/>
            <family val="2"/>
          </rPr>
          <t>9/10-Comp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7/31-Comp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6/4-Comp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6/25 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" authorId="1" shapeId="0">
      <text>
        <r>
          <rPr>
            <b/>
            <sz val="9"/>
            <color indexed="81"/>
            <rFont val="Tahoma"/>
            <family val="2"/>
          </rPr>
          <t xml:space="preserve">Comp off TBC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8/13-Comp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7/30-Comp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0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Tahoma"/>
            <family val="2"/>
          </rPr>
          <t>Ramzon Comp off</t>
        </r>
      </text>
    </comment>
    <comment ref="AA11" authorId="1" shapeId="0">
      <text>
        <r>
          <rPr>
            <b/>
            <sz val="9"/>
            <color indexed="81"/>
            <rFont val="Tahoma"/>
            <family val="2"/>
          </rPr>
          <t>8/20-Comp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Ramzan compoff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Comp off for Ramzan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1" shapeId="0">
      <text>
        <r>
          <rPr>
            <sz val="9"/>
            <color indexed="81"/>
            <rFont val="Tahoma"/>
            <family val="2"/>
          </rPr>
          <t xml:space="preserve">Back filled for Thiyagu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<sst xmlns="http://schemas.openxmlformats.org/spreadsheetml/2006/main" count="30587" uniqueCount="329">
  <si>
    <t>Sl No.</t>
  </si>
  <si>
    <t>Associate ID</t>
  </si>
  <si>
    <t>Associate Name</t>
  </si>
  <si>
    <t>Location</t>
  </si>
  <si>
    <t>Offshore</t>
  </si>
  <si>
    <t>NS</t>
  </si>
  <si>
    <t>OFF</t>
  </si>
  <si>
    <t>AS</t>
  </si>
  <si>
    <t xml:space="preserve">Rangan, Sundararajan </t>
  </si>
  <si>
    <t>Radha Arunachalam</t>
  </si>
  <si>
    <t>Manikandadas K S</t>
  </si>
  <si>
    <t>Chennupati Venkatesh</t>
  </si>
  <si>
    <t>Sri Santhoshi R</t>
  </si>
  <si>
    <t>Dey, Chandrama</t>
  </si>
  <si>
    <t>Mohan Munusamy</t>
  </si>
  <si>
    <t xml:space="preserve">B, Ramakrishna </t>
  </si>
  <si>
    <t>MOHD ABDUL BASEER</t>
  </si>
  <si>
    <t>Pavithra L</t>
  </si>
  <si>
    <t>Rama Sanjeeva Reddy Tunga</t>
  </si>
  <si>
    <t>Shrinivasan ,S</t>
  </si>
  <si>
    <t>Sumathy, Manoharan</t>
  </si>
  <si>
    <t>Krishnan, Radhakrishnan</t>
  </si>
  <si>
    <t xml:space="preserve">Moses, Vijay </t>
  </si>
  <si>
    <t xml:space="preserve">Vaidiyanathan, Narayanan </t>
  </si>
  <si>
    <t>Role</t>
  </si>
  <si>
    <t>RM</t>
  </si>
  <si>
    <t>DM</t>
  </si>
  <si>
    <t>Night Shift- 6:30PM-3:30AM</t>
  </si>
  <si>
    <t>GS</t>
  </si>
  <si>
    <t>General shift- 9AM-6PM</t>
  </si>
  <si>
    <t>Shift Roaster</t>
  </si>
  <si>
    <t>Leave</t>
  </si>
  <si>
    <t>After noon shift-3:30PM-12:30AM</t>
  </si>
  <si>
    <t>Redrouthu, Kiran Kumar</t>
  </si>
  <si>
    <t xml:space="preserve">Jayakumar, Reubon </t>
  </si>
  <si>
    <t>shahid Khan</t>
  </si>
  <si>
    <t>Comp-off</t>
  </si>
  <si>
    <t>Arjun Bedarakota</t>
  </si>
  <si>
    <t>Mukunthan</t>
  </si>
  <si>
    <t>Lakshman</t>
  </si>
  <si>
    <t>Phani</t>
  </si>
  <si>
    <t>Rajender</t>
  </si>
  <si>
    <t>Chandra Udhaya</t>
  </si>
  <si>
    <t>Comp-OFF</t>
  </si>
  <si>
    <t>Travel</t>
  </si>
  <si>
    <t>Comp off</t>
  </si>
  <si>
    <t>Meenakshi</t>
  </si>
  <si>
    <t>10:30 PM CST-6:30 AM CST ( IST general shift)</t>
  </si>
  <si>
    <t>US Early morning shift(US EM)</t>
  </si>
  <si>
    <t>4:00 AM CST-1:00 PM CST (IST afternoon shift)</t>
  </si>
  <si>
    <t>US Day Shift (US DS)</t>
  </si>
  <si>
    <t>US EM</t>
  </si>
  <si>
    <t>US DS</t>
  </si>
  <si>
    <t>US Night Shift(\US DS)</t>
  </si>
  <si>
    <t>US NS</t>
  </si>
  <si>
    <t>&gt;&gt;&gt;&gt;&gt;&gt;</t>
  </si>
  <si>
    <t>Total</t>
  </si>
  <si>
    <t xml:space="preserve">Planned </t>
  </si>
  <si>
    <t>Actual</t>
  </si>
  <si>
    <t>Weekly %</t>
  </si>
  <si>
    <t>Planned Leaves</t>
  </si>
  <si>
    <t>Unplanned Leaves</t>
  </si>
  <si>
    <t>MOHD ABDUL BASSER</t>
  </si>
  <si>
    <t xml:space="preserve"> </t>
  </si>
  <si>
    <t>Holiday</t>
  </si>
  <si>
    <t>Arjun Bedarakota*</t>
  </si>
  <si>
    <t>Rajender Venkat *</t>
  </si>
  <si>
    <t>Billability</t>
  </si>
  <si>
    <t>Core Team</t>
  </si>
  <si>
    <t>Release and Deployment team</t>
  </si>
  <si>
    <t>Resource</t>
  </si>
  <si>
    <t>Employee Id</t>
  </si>
  <si>
    <t>JANUARY</t>
  </si>
  <si>
    <t>FEBRUARY</t>
  </si>
  <si>
    <t>August</t>
  </si>
  <si>
    <t>September</t>
  </si>
  <si>
    <t>October</t>
  </si>
  <si>
    <t>Maintaining 
employee KT attendants</t>
  </si>
  <si>
    <t>w1</t>
  </si>
  <si>
    <t>w2</t>
  </si>
  <si>
    <t>w3</t>
  </si>
  <si>
    <t>w4</t>
  </si>
  <si>
    <t>w5</t>
  </si>
  <si>
    <t>X</t>
  </si>
  <si>
    <t>DV</t>
  </si>
  <si>
    <t>T</t>
  </si>
  <si>
    <t>R3 24.1</t>
  </si>
  <si>
    <t>A</t>
  </si>
  <si>
    <t>ELS</t>
  </si>
  <si>
    <t>R3 25.1</t>
  </si>
  <si>
    <t>Mukunthan Doraiswamy</t>
  </si>
  <si>
    <t>Balaji Seethapathi</t>
  </si>
  <si>
    <t>PavanKumar Gattu</t>
  </si>
  <si>
    <t>Rajnish,Gupta</t>
  </si>
  <si>
    <t>Notations</t>
  </si>
  <si>
    <t>Present</t>
  </si>
  <si>
    <t>Absent ( Not attended the KT)</t>
  </si>
  <si>
    <t>Planned Leave</t>
  </si>
  <si>
    <t>Weekends</t>
  </si>
  <si>
    <t>Holidays</t>
  </si>
  <si>
    <t>ESI - Attendance</t>
  </si>
  <si>
    <t xml:space="preserve">Lakshmi Narayanan, Vathsala </t>
  </si>
  <si>
    <t>Sureshbabu, Divya</t>
  </si>
  <si>
    <t>Annadurai, Kesavaraj</t>
  </si>
  <si>
    <t>Shanmuga Sundaram, Rajarajeswaran</t>
  </si>
  <si>
    <t xml:space="preserve">Prasanna Bhola, SANKAR BHOLA </t>
  </si>
  <si>
    <t>Balakrishnan, Nathiya (Cognizant)</t>
  </si>
  <si>
    <t>Flexi</t>
  </si>
  <si>
    <t>Arun V</t>
  </si>
  <si>
    <t>Laxman</t>
  </si>
  <si>
    <t>Nathiya</t>
  </si>
  <si>
    <t>RM Sub Team #3</t>
  </si>
  <si>
    <t>RM Sub Team #2</t>
  </si>
  <si>
    <t>RM Sub Team #1</t>
  </si>
  <si>
    <t>US Evening Shift(US EV)</t>
  </si>
  <si>
    <t>6:30 PM CST-3:30 AM CST ( IST early morning shift)</t>
  </si>
  <si>
    <t>10:30 PM CST-7:30 AM CST ( IST general shift)</t>
  </si>
  <si>
    <t>US EV</t>
  </si>
  <si>
    <t>Vengadasubramanian Krishnan</t>
  </si>
  <si>
    <t>M, Siddhartha</t>
  </si>
  <si>
    <t>M, Ramasubramanian</t>
  </si>
  <si>
    <t>FM</t>
  </si>
  <si>
    <t>Number of leaves availed</t>
  </si>
  <si>
    <t>M, Satish</t>
  </si>
  <si>
    <t>Sumathy</t>
  </si>
  <si>
    <t>NA</t>
  </si>
  <si>
    <t>29/02/2015</t>
  </si>
  <si>
    <t>Sajith Menon K</t>
  </si>
  <si>
    <t>Associate Id</t>
  </si>
  <si>
    <t>Kush Narula B</t>
  </si>
  <si>
    <t>Group</t>
  </si>
  <si>
    <t>Training</t>
  </si>
  <si>
    <t>US NS-Backup</t>
  </si>
  <si>
    <t>N/A</t>
  </si>
  <si>
    <t>Comp-off (Pongal)</t>
  </si>
  <si>
    <t>Election in Hyderabad</t>
  </si>
  <si>
    <t>DM1 - Speciality ,Home Delivery ,Technology Track</t>
  </si>
  <si>
    <t>Floor managers</t>
  </si>
  <si>
    <t>RM-Buffers</t>
  </si>
  <si>
    <t>DM2-Corporate services &amp; Data</t>
  </si>
  <si>
    <t>DM3 -(Speciality ,PBM)</t>
  </si>
  <si>
    <t>DM4 -Home Delivery ,Digital assets,ESD,Web portals)</t>
  </si>
  <si>
    <t>DM5 -Mainframe Track</t>
  </si>
  <si>
    <t> OFF</t>
  </si>
  <si>
    <t>BOB</t>
  </si>
  <si>
    <t>Emp ID</t>
  </si>
  <si>
    <t>Mobile Number</t>
  </si>
  <si>
    <t>Chennai</t>
  </si>
  <si>
    <t>Jaya Shankar</t>
  </si>
  <si>
    <t xml:space="preserve">Gattu, PavanKumar </t>
  </si>
  <si>
    <t>1 - 201- 464 - 6856</t>
  </si>
  <si>
    <t xml:space="preserve">Kaushikh, Ramaswamy </t>
  </si>
  <si>
    <t xml:space="preserve">Sanga, Mohan Sarma </t>
  </si>
  <si>
    <t xml:space="preserve">Seethapathi, Balaji </t>
  </si>
  <si>
    <t>1 - 218 - 202 - 0116</t>
  </si>
  <si>
    <t>R, Meenakshi</t>
  </si>
  <si>
    <t>1 - 314 - 665 - 7736</t>
  </si>
  <si>
    <t>Kaliyaperumal, Jayashankar</t>
  </si>
  <si>
    <t>Onshore</t>
  </si>
  <si>
    <t>US Night Shift(\US NS)</t>
  </si>
  <si>
    <t>8:00 AM CST-5:00 AM CST ( IST Night shift)</t>
  </si>
  <si>
    <t>DOB</t>
  </si>
  <si>
    <t>Natva, Vijaykiran</t>
  </si>
  <si>
    <t>Joined RM team on 3/8 in offshore</t>
  </si>
  <si>
    <t>Ganesan Thiyagarajan</t>
  </si>
  <si>
    <t>Thibaharan, Ruben James</t>
  </si>
  <si>
    <r>
      <t>Comp off (5</t>
    </r>
    <r>
      <rPr>
        <vertAlign val="superscript"/>
        <sz val="9"/>
        <color rgb="FF000000"/>
        <rFont val="Calibri"/>
        <family val="2"/>
      </rPr>
      <t>th</t>
    </r>
    <r>
      <rPr>
        <sz val="9"/>
        <color rgb="FF000000"/>
        <rFont val="Calibri"/>
        <family val="2"/>
      </rPr>
      <t xml:space="preserve"> Mar</t>
    </r>
  </si>
  <si>
    <t>TN Elections</t>
  </si>
  <si>
    <t>Half Day Leave</t>
  </si>
  <si>
    <t xml:space="preserve">K, Geethanjali </t>
  </si>
  <si>
    <t>Post prod Weekend Support</t>
  </si>
  <si>
    <t>Nelson, Maxwell Jaison</t>
  </si>
  <si>
    <t>US NS Backup</t>
  </si>
  <si>
    <t>Date</t>
  </si>
  <si>
    <t>Pongal/Sankranthi</t>
  </si>
  <si>
    <t>Yes</t>
  </si>
  <si>
    <t>Ayudha Pooja ( Dussera)</t>
  </si>
  <si>
    <t>New Year</t>
  </si>
  <si>
    <t xml:space="preserve">Memorial day </t>
  </si>
  <si>
    <t>Independence Day</t>
  </si>
  <si>
    <t>Thanksgiving</t>
  </si>
  <si>
    <t>Christmas</t>
  </si>
  <si>
    <t>MF Team</t>
  </si>
  <si>
    <t>HYD</t>
  </si>
  <si>
    <t>CHN</t>
  </si>
  <si>
    <t>KOL</t>
  </si>
  <si>
    <t>Comments</t>
  </si>
  <si>
    <t>COMP OFF</t>
  </si>
  <si>
    <t>Lakshmanan</t>
  </si>
  <si>
    <t>1-302-415-5334</t>
  </si>
  <si>
    <t>Gangopadhyay Sayan</t>
  </si>
  <si>
    <t>Kulkarni,Aditi A</t>
  </si>
  <si>
    <t>1-410-302-5519</t>
  </si>
  <si>
    <t>Holiday - US - Independence day</t>
  </si>
  <si>
    <t>Bakrid or Ramjan</t>
  </si>
  <si>
    <t>Ganesh Chaturthi</t>
  </si>
  <si>
    <t>Holiday - US - Labour day</t>
  </si>
  <si>
    <t>Shahid Khan</t>
  </si>
  <si>
    <t>Moorthy,Dillibabu</t>
  </si>
  <si>
    <t>R,Ashwini</t>
  </si>
  <si>
    <t>Gopinath,Janani</t>
  </si>
  <si>
    <t>Infra structure team</t>
  </si>
  <si>
    <t>No releases planeed on the weekend</t>
  </si>
  <si>
    <t>Alternate Contact</t>
  </si>
  <si>
    <t>9841124966 &amp; 9952951938 </t>
  </si>
  <si>
    <t>91766 73803</t>
  </si>
  <si>
    <t>Maxwell Jaison</t>
  </si>
  <si>
    <t>Geethanjali K</t>
  </si>
  <si>
    <t>Ganesan, Thiyagarajan</t>
  </si>
  <si>
    <t>Designation</t>
  </si>
  <si>
    <t>Labor day</t>
  </si>
  <si>
    <t>Diwali</t>
  </si>
  <si>
    <t>No changes</t>
  </si>
  <si>
    <t>`</t>
  </si>
  <si>
    <t>Senior Associate </t>
  </si>
  <si>
    <t>re</t>
  </si>
  <si>
    <r>
      <t xml:space="preserve">Depends upon the volume of the changes the leave will be given to the associates and each track owner should give a heads up to Sundar and Kaushikh.Minimum of 70%  support is required during Indian holidays. 
</t>
    </r>
    <r>
      <rPr>
        <b/>
        <sz val="9"/>
        <color theme="1"/>
        <rFont val="Calibri"/>
        <family val="2"/>
        <scheme val="minor"/>
      </rPr>
      <t>Note</t>
    </r>
    <r>
      <rPr>
        <sz val="9"/>
        <color theme="1"/>
        <rFont val="Calibri"/>
        <family val="2"/>
        <scheme val="minor"/>
      </rPr>
      <t xml:space="preserve"> : US day shift should not be impacted. Minimum level of support required for deployment release depends upon the changes. </t>
    </r>
  </si>
  <si>
    <t>Thanks Giving Day</t>
  </si>
  <si>
    <t>Holiday - US - Thanksgiving</t>
  </si>
  <si>
    <t>8:00 PM CST-5:00 AM CST ( IST early morning shift)</t>
  </si>
  <si>
    <t>Weekend support cancelled</t>
  </si>
  <si>
    <t>No releases</t>
  </si>
  <si>
    <t>Rahimuddin, Mohammed</t>
  </si>
  <si>
    <t>Jaganathan, Mathiamuthan</t>
  </si>
  <si>
    <t>Musthafa Mohamed</t>
  </si>
  <si>
    <t>ESI Holiday</t>
  </si>
  <si>
    <t xml:space="preserve">RamaKrishna Allavarapu </t>
  </si>
  <si>
    <t>Manivannan, PraveenKumar</t>
  </si>
  <si>
    <t>Katukala ,Pavan Rathnam</t>
  </si>
  <si>
    <t>Associate</t>
  </si>
  <si>
    <t>Mathiamuthan</t>
  </si>
  <si>
    <t>Manager operations</t>
  </si>
  <si>
    <t>Senior Manager</t>
  </si>
  <si>
    <t>PA</t>
  </si>
  <si>
    <t>No changes scheduled</t>
  </si>
  <si>
    <t>Weekend Support</t>
  </si>
  <si>
    <t>RM Sub Team #4</t>
  </si>
  <si>
    <t>RM Sub Team #5</t>
  </si>
  <si>
    <t>Ramanujam, Shobana</t>
  </si>
  <si>
    <t>Natarajan Murugan</t>
  </si>
  <si>
    <t>Naha, Prasanjit</t>
  </si>
  <si>
    <t>Santhakumar Sangeetha</t>
  </si>
  <si>
    <t>DURAISAMY VINAYAGAM, Prasath</t>
  </si>
  <si>
    <t>Buffer</t>
  </si>
  <si>
    <t>SA</t>
  </si>
  <si>
    <t>type</t>
  </si>
  <si>
    <t>Anbarasan Rajendran</t>
  </si>
  <si>
    <t>Gowtham Vivek</t>
  </si>
  <si>
    <t>Leaves</t>
  </si>
  <si>
    <t>comp-off</t>
  </si>
  <si>
    <t>Night shifts count</t>
  </si>
  <si>
    <t>Weekend Support cancelled</t>
  </si>
  <si>
    <t>PRAKASH I J, Dinive</t>
  </si>
  <si>
    <t>1-314-852-9422</t>
  </si>
  <si>
    <t>Venkatachari, Ashwin</t>
  </si>
  <si>
    <t>L, Pratheebha</t>
  </si>
  <si>
    <t>Ganesan, Gowtham</t>
  </si>
  <si>
    <t>EW</t>
  </si>
  <si>
    <t>1 - 908-340-8815</t>
  </si>
  <si>
    <t>M</t>
  </si>
  <si>
    <t>Number of hours</t>
  </si>
  <si>
    <t>Number of days</t>
  </si>
  <si>
    <t>1-314-682-8145</t>
  </si>
  <si>
    <t>Home Delivery</t>
  </si>
  <si>
    <t>PBM</t>
  </si>
  <si>
    <t>CSD</t>
  </si>
  <si>
    <t>Specialty</t>
  </si>
  <si>
    <t>Technology</t>
  </si>
  <si>
    <t>Pillar</t>
  </si>
  <si>
    <t>Onshore/Offshore</t>
  </si>
  <si>
    <t>Seethapathi, Balaji</t>
  </si>
  <si>
    <t>Vaidiyanathan, Narayanan</t>
  </si>
  <si>
    <t xml:space="preserve">Kulkarni, Aditi </t>
  </si>
  <si>
    <t>Ramakrishnan, Meenakshi</t>
  </si>
  <si>
    <t>Gangopadhyay, Sayan</t>
  </si>
  <si>
    <t>Kaushikh, Ramaswamy</t>
  </si>
  <si>
    <t>Rangan, Sundararajan</t>
  </si>
  <si>
    <t>Gattu, PavanKumar</t>
  </si>
  <si>
    <t>Sanga, Mohan Sarma</t>
  </si>
  <si>
    <t>No.of hours</t>
  </si>
  <si>
    <t>SM</t>
  </si>
  <si>
    <t>Harsha</t>
  </si>
  <si>
    <t>A&amp; below</t>
  </si>
  <si>
    <t>SA &amp; Above</t>
  </si>
  <si>
    <t>Day light saving time (Clock Backward) - 5th Nov shift starts at 10 AM in IST morning and 7:30 PM at IST night</t>
  </si>
  <si>
    <t>No of days</t>
  </si>
  <si>
    <t>2018 - Indian Holiday details</t>
  </si>
  <si>
    <t>2018 - ESI Leave details</t>
  </si>
  <si>
    <t>US - ESI Holidays</t>
  </si>
  <si>
    <t xml:space="preserve">Location </t>
  </si>
  <si>
    <t>Facility</t>
  </si>
  <si>
    <t>Start Date</t>
  </si>
  <si>
    <t>End Date</t>
  </si>
  <si>
    <t>CRC</t>
  </si>
  <si>
    <t>Saturday, March 24, 2018</t>
  </si>
  <si>
    <t>Bangalore</t>
  </si>
  <si>
    <t>MBP G4</t>
  </si>
  <si>
    <t>Saturday, August 25, 2018</t>
  </si>
  <si>
    <t>Hyderabad</t>
  </si>
  <si>
    <t>HYD-SEZ DLF II</t>
  </si>
  <si>
    <t>Saturday, January 27, 2018</t>
  </si>
  <si>
    <t>US NS-WE</t>
  </si>
  <si>
    <t>US NS Bup</t>
  </si>
  <si>
    <t>Wk end support</t>
  </si>
  <si>
    <t xml:space="preserve">I. Ansalon Irudaya Kumar </t>
  </si>
  <si>
    <t>Tech Lead</t>
  </si>
  <si>
    <t>R. Rahul</t>
  </si>
  <si>
    <t>S.K Karthik</t>
  </si>
  <si>
    <t>Sr. Systems Engineer</t>
  </si>
  <si>
    <t>P.V Vineeth</t>
  </si>
  <si>
    <t>L.Shruthi</t>
  </si>
  <si>
    <t>Sun</t>
  </si>
  <si>
    <t>Mon</t>
  </si>
  <si>
    <t>Tue</t>
  </si>
  <si>
    <t>Wed</t>
  </si>
  <si>
    <t>Thu</t>
  </si>
  <si>
    <t>Fri</t>
  </si>
  <si>
    <t>Sat</t>
  </si>
  <si>
    <t>Raju kartik</t>
  </si>
  <si>
    <t>Technology &amp; PBM</t>
  </si>
  <si>
    <t>Santhosha Raj, John Samuel</t>
  </si>
  <si>
    <t>No.US NS shifts</t>
  </si>
  <si>
    <t>Kumar, Ajith</t>
  </si>
  <si>
    <t>Vallabhaneni, Naga Siva Kumar</t>
  </si>
  <si>
    <t>Ajit Kumar</t>
  </si>
  <si>
    <t>Morning Shift IST</t>
  </si>
  <si>
    <t>Afternoon Shift IST</t>
  </si>
  <si>
    <t>Night Shift IST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</si>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</sst>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42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 Light"/>
      <family val="2"/>
    </font>
    <font>
      <b/>
      <sz val="12"/>
      <name val="Calibri Light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6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</font>
    <font>
      <vertAlign val="superscript"/>
      <sz val="9"/>
      <color rgb="FF000000"/>
      <name val="Calibri"/>
      <family val="2"/>
    </font>
    <font>
      <sz val="8"/>
      <color rgb="FF000000"/>
      <name val="Calibri"/>
      <family val="2"/>
      <scheme val="minor"/>
    </font>
    <font>
      <u/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8"/>
      <color rgb="FF000000"/>
      <name val="Calibri"/>
      <family val="2"/>
      <scheme val="minor"/>
    </font>
    <font>
      <b/>
      <sz val="9"/>
      <color theme="1"/>
      <name val="Calibri"/>
      <family val="2"/>
    </font>
    <font>
      <sz val="9"/>
      <color rgb="FF1F497D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0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CF2D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CC48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13" fillId="23" borderId="15" applyNumberFormat="0" applyAlignment="0" applyProtection="0"/>
    <xf numFmtId="0" fontId="12" fillId="24" borderId="16" applyNumberFormat="0" applyFont="0" applyAlignment="0" applyProtection="0"/>
    <xf numFmtId="0" fontId="12" fillId="25" borderId="0" applyNumberFormat="0" applyBorder="0" applyAlignment="0" applyProtection="0"/>
  </cellStyleXfs>
  <cellXfs count="520">
    <xf numFmtId="0" fontId="0" fillId="0" borderId="0" xfId="0"/>
    <xf numFmtId="0" fontId="4" fillId="0" borderId="1" xfId="0" applyFont="1" applyBorder="1"/>
    <xf numFmtId="0" fontId="5" fillId="0" borderId="1" xfId="0" applyFont="1" applyBorder="1" applyAlignment="1">
      <alignment vertical="center"/>
    </xf>
    <xf numFmtId="0" fontId="3" fillId="0" borderId="1" xfId="0" applyFont="1" applyBorder="1"/>
    <xf numFmtId="0" fontId="5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4" fillId="10" borderId="1" xfId="0" applyFont="1" applyFill="1" applyBorder="1"/>
    <xf numFmtId="0" fontId="5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0" borderId="1" xfId="0" applyBorder="1"/>
    <xf numFmtId="0" fontId="3" fillId="4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12" borderId="1" xfId="0" applyFill="1" applyBorder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 wrapText="1" readingOrder="1"/>
    </xf>
    <xf numFmtId="0" fontId="9" fillId="17" borderId="4" xfId="0" applyFont="1" applyFill="1" applyBorder="1" applyAlignment="1">
      <alignment horizontal="center" wrapText="1" readingOrder="1"/>
    </xf>
    <xf numFmtId="0" fontId="9" fillId="6" borderId="3" xfId="0" applyFont="1" applyFill="1" applyBorder="1" applyAlignment="1">
      <alignment horizontal="center" wrapText="1" readingOrder="1"/>
    </xf>
    <xf numFmtId="0" fontId="9" fillId="4" borderId="3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5" fillId="27" borderId="7" xfId="0" applyFont="1" applyFill="1" applyBorder="1" applyAlignment="1">
      <alignment horizontal="center"/>
    </xf>
    <xf numFmtId="0" fontId="16" fillId="27" borderId="7" xfId="0" applyFont="1" applyFill="1" applyBorder="1" applyAlignment="1">
      <alignment horizontal="center"/>
    </xf>
    <xf numFmtId="0" fontId="13" fillId="23" borderId="24" xfId="1" applyBorder="1" applyAlignment="1">
      <alignment horizontal="center"/>
    </xf>
    <xf numFmtId="15" fontId="3" fillId="25" borderId="14" xfId="3" applyNumberFormat="1" applyFont="1" applyBorder="1" applyAlignment="1">
      <alignment textRotation="90"/>
    </xf>
    <xf numFmtId="0" fontId="12" fillId="24" borderId="1" xfId="2" applyFont="1" applyBorder="1"/>
    <xf numFmtId="0" fontId="12" fillId="12" borderId="1" xfId="2" applyFont="1" applyFill="1" applyBorder="1"/>
    <xf numFmtId="0" fontId="17" fillId="29" borderId="1" xfId="2" applyFont="1" applyFill="1" applyBorder="1"/>
    <xf numFmtId="0" fontId="12" fillId="14" borderId="1" xfId="2" applyFont="1" applyFill="1" applyBorder="1"/>
    <xf numFmtId="0" fontId="12" fillId="14" borderId="17" xfId="2" applyFont="1" applyFill="1" applyBorder="1"/>
    <xf numFmtId="0" fontId="12" fillId="14" borderId="1" xfId="2" applyFont="1" applyFill="1" applyBorder="1" applyAlignment="1"/>
    <xf numFmtId="0" fontId="12" fillId="24" borderId="1" xfId="2" applyFont="1" applyBorder="1" applyAlignment="1"/>
    <xf numFmtId="0" fontId="12" fillId="30" borderId="1" xfId="2" applyFont="1" applyFill="1" applyBorder="1"/>
    <xf numFmtId="0" fontId="4" fillId="0" borderId="6" xfId="0" applyFont="1" applyBorder="1"/>
    <xf numFmtId="0" fontId="17" fillId="15" borderId="1" xfId="2" applyFont="1" applyFill="1" applyBorder="1"/>
    <xf numFmtId="0" fontId="17" fillId="31" borderId="1" xfId="2" applyFont="1" applyFill="1" applyBorder="1"/>
    <xf numFmtId="0" fontId="18" fillId="26" borderId="1" xfId="2" applyFont="1" applyFill="1" applyBorder="1"/>
    <xf numFmtId="0" fontId="12" fillId="29" borderId="1" xfId="2" applyFont="1" applyFill="1" applyBorder="1"/>
    <xf numFmtId="0" fontId="12" fillId="24" borderId="6" xfId="2" applyFont="1" applyBorder="1" applyAlignment="1"/>
    <xf numFmtId="0" fontId="4" fillId="0" borderId="0" xfId="0" applyFont="1" applyBorder="1"/>
    <xf numFmtId="0" fontId="12" fillId="24" borderId="0" xfId="2" applyFont="1" applyBorder="1"/>
    <xf numFmtId="0" fontId="12" fillId="12" borderId="0" xfId="2" applyFont="1" applyFill="1" applyBorder="1"/>
    <xf numFmtId="0" fontId="12" fillId="24" borderId="17" xfId="2" applyFont="1" applyBorder="1"/>
    <xf numFmtId="0" fontId="12" fillId="24" borderId="0" xfId="2" applyFont="1" applyBorder="1" applyAlignment="1"/>
    <xf numFmtId="0" fontId="12" fillId="11" borderId="1" xfId="2" applyFont="1" applyFill="1" applyBorder="1"/>
    <xf numFmtId="0" fontId="12" fillId="11" borderId="1" xfId="2" applyFont="1" applyFill="1" applyBorder="1" applyAlignment="1"/>
    <xf numFmtId="0" fontId="19" fillId="26" borderId="30" xfId="0" applyFont="1" applyFill="1" applyBorder="1" applyAlignment="1"/>
    <xf numFmtId="0" fontId="19" fillId="26" borderId="31" xfId="0" applyFont="1" applyFill="1" applyBorder="1" applyAlignment="1"/>
    <xf numFmtId="0" fontId="19" fillId="26" borderId="32" xfId="0" applyFont="1" applyFill="1" applyBorder="1" applyAlignment="1"/>
    <xf numFmtId="0" fontId="20" fillId="14" borderId="1" xfId="2" applyFont="1" applyFill="1" applyBorder="1"/>
    <xf numFmtId="0" fontId="17" fillId="0" borderId="1" xfId="0" applyFont="1" applyBorder="1"/>
    <xf numFmtId="0" fontId="21" fillId="30" borderId="1" xfId="2" applyFont="1" applyFill="1" applyBorder="1" applyAlignment="1"/>
    <xf numFmtId="0" fontId="17" fillId="0" borderId="1" xfId="0" applyFont="1" applyBorder="1" applyAlignment="1">
      <alignment wrapText="1"/>
    </xf>
    <xf numFmtId="0" fontId="0" fillId="29" borderId="1" xfId="0" applyFill="1" applyBorder="1"/>
    <xf numFmtId="0" fontId="0" fillId="13" borderId="0" xfId="0" applyFill="1"/>
    <xf numFmtId="0" fontId="0" fillId="11" borderId="0" xfId="0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0" fillId="11" borderId="0" xfId="0" applyFill="1"/>
    <xf numFmtId="0" fontId="3" fillId="22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4" fillId="17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center"/>
    </xf>
    <xf numFmtId="16" fontId="25" fillId="3" borderId="33" xfId="0" applyNumberFormat="1" applyFont="1" applyFill="1" applyBorder="1" applyAlignment="1">
      <alignment horizontal="center" vertical="center"/>
    </xf>
    <xf numFmtId="16" fontId="1" fillId="3" borderId="5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30" borderId="1" xfId="0" applyFont="1" applyFill="1" applyBorder="1"/>
    <xf numFmtId="0" fontId="5" fillId="35" borderId="1" xfId="0" applyFont="1" applyFill="1" applyBorder="1" applyAlignment="1">
      <alignment horizontal="center" vertical="center"/>
    </xf>
    <xf numFmtId="16" fontId="25" fillId="3" borderId="34" xfId="0" applyNumberFormat="1" applyFont="1" applyFill="1" applyBorder="1" applyAlignment="1">
      <alignment horizontal="center" vertical="center"/>
    </xf>
    <xf numFmtId="16" fontId="25" fillId="3" borderId="1" xfId="0" applyNumberFormat="1" applyFont="1" applyFill="1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/>
    </xf>
    <xf numFmtId="0" fontId="11" fillId="17" borderId="5" xfId="0" applyFont="1" applyFill="1" applyBorder="1" applyAlignment="1">
      <alignment horizontal="center"/>
    </xf>
    <xf numFmtId="0" fontId="5" fillId="3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6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21" borderId="7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wrapText="1" readingOrder="1"/>
    </xf>
    <xf numFmtId="0" fontId="9" fillId="6" borderId="1" xfId="0" applyFont="1" applyFill="1" applyBorder="1" applyAlignment="1">
      <alignment horizontal="center" wrapText="1" readingOrder="1"/>
    </xf>
    <xf numFmtId="0" fontId="9" fillId="4" borderId="1" xfId="0" applyFont="1" applyFill="1" applyBorder="1" applyAlignment="1">
      <alignment horizontal="center" wrapText="1" readingOrder="1"/>
    </xf>
    <xf numFmtId="0" fontId="9" fillId="15" borderId="1" xfId="0" applyFont="1" applyFill="1" applyBorder="1" applyAlignment="1">
      <alignment horizontal="center" wrapText="1" readingOrder="1"/>
    </xf>
    <xf numFmtId="0" fontId="5" fillId="15" borderId="1" xfId="0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/>
    </xf>
    <xf numFmtId="0" fontId="11" fillId="17" borderId="7" xfId="0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17" fontId="0" fillId="0" borderId="0" xfId="0" applyNumberFormat="1"/>
    <xf numFmtId="0" fontId="8" fillId="11" borderId="1" xfId="0" applyFont="1" applyFill="1" applyBorder="1" applyAlignment="1"/>
    <xf numFmtId="0" fontId="4" fillId="11" borderId="1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9" fillId="11" borderId="1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 applyAlignment="1">
      <alignment horizontal="center" vertical="center"/>
    </xf>
    <xf numFmtId="0" fontId="11" fillId="38" borderId="7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3" fillId="11" borderId="0" xfId="0" applyFont="1" applyFill="1" applyBorder="1"/>
    <xf numFmtId="0" fontId="0" fillId="11" borderId="7" xfId="0" applyFill="1" applyBorder="1"/>
    <xf numFmtId="0" fontId="4" fillId="11" borderId="7" xfId="0" applyFont="1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5" fillId="19" borderId="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" fontId="25" fillId="3" borderId="1" xfId="0" applyNumberFormat="1" applyFont="1" applyFill="1" applyBorder="1" applyAlignment="1">
      <alignment horizontal="center" vertical="center" wrapText="1"/>
    </xf>
    <xf numFmtId="0" fontId="11" fillId="17" borderId="7" xfId="0" applyFont="1" applyFill="1" applyBorder="1" applyAlignment="1">
      <alignment horizontal="center" wrapText="1"/>
    </xf>
    <xf numFmtId="0" fontId="11" fillId="20" borderId="7" xfId="0" applyFont="1" applyFill="1" applyBorder="1" applyAlignment="1">
      <alignment horizontal="center" wrapText="1"/>
    </xf>
    <xf numFmtId="0" fontId="0" fillId="14" borderId="0" xfId="0" applyFill="1" applyAlignment="1">
      <alignment horizontal="center" wrapText="1"/>
    </xf>
    <xf numFmtId="0" fontId="5" fillId="37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11" fillId="20" borderId="8" xfId="0" applyFont="1" applyFill="1" applyBorder="1" applyAlignment="1">
      <alignment horizontal="center"/>
    </xf>
    <xf numFmtId="0" fontId="5" fillId="19" borderId="7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center" wrapText="1"/>
    </xf>
    <xf numFmtId="0" fontId="11" fillId="19" borderId="1" xfId="0" applyFont="1" applyFill="1" applyBorder="1" applyAlignment="1">
      <alignment horizontal="center"/>
    </xf>
    <xf numFmtId="0" fontId="31" fillId="37" borderId="1" xfId="0" applyFont="1" applyFill="1" applyBorder="1" applyAlignment="1">
      <alignment horizontal="center"/>
    </xf>
    <xf numFmtId="0" fontId="11" fillId="37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 vertical="center"/>
    </xf>
    <xf numFmtId="0" fontId="0" fillId="32" borderId="0" xfId="0" applyFill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9" fillId="17" borderId="7" xfId="0" applyFont="1" applyFill="1" applyBorder="1" applyAlignment="1">
      <alignment horizontal="center" wrapText="1" readingOrder="1"/>
    </xf>
    <xf numFmtId="0" fontId="11" fillId="20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center" wrapText="1" readingOrder="1"/>
    </xf>
    <xf numFmtId="0" fontId="9" fillId="6" borderId="0" xfId="0" applyFont="1" applyFill="1" applyBorder="1" applyAlignment="1">
      <alignment horizontal="center" wrapText="1" readingOrder="1"/>
    </xf>
    <xf numFmtId="0" fontId="9" fillId="4" borderId="0" xfId="0" applyFont="1" applyFill="1" applyBorder="1" applyAlignment="1">
      <alignment horizontal="center" wrapText="1" readingOrder="1"/>
    </xf>
    <xf numFmtId="0" fontId="9" fillId="15" borderId="0" xfId="0" applyFont="1" applyFill="1" applyBorder="1" applyAlignment="1">
      <alignment horizontal="center" wrapText="1" readingOrder="1"/>
    </xf>
    <xf numFmtId="0" fontId="3" fillId="32" borderId="0" xfId="0" applyFont="1" applyFill="1" applyAlignment="1">
      <alignment horizontal="center"/>
    </xf>
    <xf numFmtId="0" fontId="3" fillId="32" borderId="0" xfId="0" applyFont="1" applyFill="1" applyAlignment="1">
      <alignment horizontal="center" wrapText="1"/>
    </xf>
    <xf numFmtId="0" fontId="5" fillId="6" borderId="5" xfId="0" applyFont="1" applyFill="1" applyBorder="1" applyAlignment="1">
      <alignment horizontal="center" vertical="center"/>
    </xf>
    <xf numFmtId="0" fontId="5" fillId="37" borderId="5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37" borderId="5" xfId="0" applyFont="1" applyFill="1" applyBorder="1" applyAlignment="1">
      <alignment horizontal="center" vertical="center" wrapText="1"/>
    </xf>
    <xf numFmtId="16" fontId="0" fillId="0" borderId="0" xfId="0" applyNumberFormat="1"/>
    <xf numFmtId="16" fontId="3" fillId="18" borderId="1" xfId="0" applyNumberFormat="1" applyFont="1" applyFill="1" applyBorder="1"/>
    <xf numFmtId="0" fontId="3" fillId="35" borderId="1" xfId="0" applyFont="1" applyFill="1" applyBorder="1" applyAlignment="1">
      <alignment horizontal="center" vertical="center"/>
    </xf>
    <xf numFmtId="16" fontId="3" fillId="18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16" fontId="3" fillId="18" borderId="1" xfId="0" applyNumberFormat="1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center" wrapText="1"/>
    </xf>
    <xf numFmtId="0" fontId="11" fillId="14" borderId="7" xfId="0" applyFont="1" applyFill="1" applyBorder="1" applyAlignment="1">
      <alignment horizontal="center"/>
    </xf>
    <xf numFmtId="0" fontId="29" fillId="41" borderId="1" xfId="0" applyFont="1" applyFill="1" applyBorder="1" applyAlignment="1">
      <alignment horizontal="center" vertical="center"/>
    </xf>
    <xf numFmtId="0" fontId="29" fillId="41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vertical="center"/>
    </xf>
    <xf numFmtId="0" fontId="29" fillId="42" borderId="1" xfId="0" applyFont="1" applyFill="1" applyBorder="1" applyAlignment="1">
      <alignment horizontal="center" vertical="center"/>
    </xf>
    <xf numFmtId="0" fontId="29" fillId="42" borderId="1" xfId="0" applyFont="1" applyFill="1" applyBorder="1" applyAlignment="1">
      <alignment vertical="center"/>
    </xf>
    <xf numFmtId="0" fontId="11" fillId="0" borderId="1" xfId="0" applyFont="1" applyBorder="1"/>
    <xf numFmtId="16" fontId="11" fillId="0" borderId="1" xfId="0" applyNumberFormat="1" applyFont="1" applyBorder="1" applyAlignment="1">
      <alignment horizontal="right"/>
    </xf>
    <xf numFmtId="16" fontId="11" fillId="0" borderId="1" xfId="0" applyNumberFormat="1" applyFont="1" applyBorder="1" applyAlignment="1">
      <alignment horizontal="center"/>
    </xf>
    <xf numFmtId="0" fontId="11" fillId="32" borderId="1" xfId="0" applyFont="1" applyFill="1" applyBorder="1"/>
    <xf numFmtId="16" fontId="11" fillId="32" borderId="1" xfId="0" applyNumberFormat="1" applyFont="1" applyFill="1" applyBorder="1" applyAlignment="1">
      <alignment horizontal="right"/>
    </xf>
    <xf numFmtId="0" fontId="3" fillId="27" borderId="1" xfId="0" applyFont="1" applyFill="1" applyBorder="1" applyAlignment="1">
      <alignment horizontal="center" vertical="center"/>
    </xf>
    <xf numFmtId="0" fontId="3" fillId="27" borderId="7" xfId="0" applyFont="1" applyFill="1" applyBorder="1" applyAlignment="1">
      <alignment horizontal="center" vertical="center"/>
    </xf>
    <xf numFmtId="0" fontId="11" fillId="41" borderId="1" xfId="0" applyFont="1" applyFill="1" applyBorder="1"/>
    <xf numFmtId="0" fontId="11" fillId="41" borderId="1" xfId="0" applyFont="1" applyFill="1" applyBorder="1" applyAlignment="1">
      <alignment horizontal="center"/>
    </xf>
    <xf numFmtId="0" fontId="29" fillId="41" borderId="6" xfId="0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3" fillId="41" borderId="6" xfId="0" applyFont="1" applyFill="1" applyBorder="1" applyAlignment="1">
      <alignment horizontal="center"/>
    </xf>
    <xf numFmtId="0" fontId="29" fillId="42" borderId="6" xfId="0" applyFont="1" applyFill="1" applyBorder="1" applyAlignment="1">
      <alignment horizontal="center" vertical="center"/>
    </xf>
    <xf numFmtId="16" fontId="29" fillId="0" borderId="17" xfId="0" applyNumberFormat="1" applyFont="1" applyBorder="1" applyAlignment="1">
      <alignment horizontal="right"/>
    </xf>
    <xf numFmtId="0" fontId="28" fillId="16" borderId="8" xfId="0" applyFont="1" applyFill="1" applyBorder="1" applyAlignment="1">
      <alignment horizontal="center"/>
    </xf>
    <xf numFmtId="0" fontId="28" fillId="16" borderId="7" xfId="0" applyFont="1" applyFill="1" applyBorder="1" applyAlignment="1">
      <alignment horizontal="left"/>
    </xf>
    <xf numFmtId="0" fontId="28" fillId="16" borderId="7" xfId="0" applyFont="1" applyFill="1" applyBorder="1" applyAlignment="1">
      <alignment horizontal="center"/>
    </xf>
    <xf numFmtId="0" fontId="28" fillId="16" borderId="12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 vertical="center"/>
    </xf>
    <xf numFmtId="0" fontId="0" fillId="32" borderId="0" xfId="0" applyFill="1"/>
    <xf numFmtId="0" fontId="3" fillId="0" borderId="0" xfId="0" applyFont="1"/>
    <xf numFmtId="0" fontId="11" fillId="34" borderId="7" xfId="0" applyFont="1" applyFill="1" applyBorder="1" applyAlignment="1">
      <alignment horizontal="center"/>
    </xf>
    <xf numFmtId="0" fontId="8" fillId="35" borderId="2" xfId="0" applyFont="1" applyFill="1" applyBorder="1" applyAlignment="1">
      <alignment horizontal="center" vertical="center"/>
    </xf>
    <xf numFmtId="0" fontId="5" fillId="43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11" borderId="1" xfId="0" applyFont="1" applyFill="1" applyBorder="1"/>
    <xf numFmtId="16" fontId="11" fillId="11" borderId="1" xfId="0" applyNumberFormat="1" applyFont="1" applyFill="1" applyBorder="1" applyAlignment="1">
      <alignment horizontal="right"/>
    </xf>
    <xf numFmtId="0" fontId="8" fillId="35" borderId="1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/>
    </xf>
    <xf numFmtId="0" fontId="32" fillId="11" borderId="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29" fillId="11" borderId="5" xfId="0" applyFont="1" applyFill="1" applyBorder="1" applyAlignment="1">
      <alignment horizontal="left" vertical="center"/>
    </xf>
    <xf numFmtId="0" fontId="29" fillId="11" borderId="5" xfId="0" applyFont="1" applyFill="1" applyBorder="1" applyAlignment="1">
      <alignment horizontal="center" vertical="center"/>
    </xf>
    <xf numFmtId="0" fontId="29" fillId="11" borderId="5" xfId="0" applyFont="1" applyFill="1" applyBorder="1" applyAlignment="1">
      <alignment horizontal="center"/>
    </xf>
    <xf numFmtId="0" fontId="29" fillId="41" borderId="11" xfId="0" applyFont="1" applyFill="1" applyBorder="1" applyAlignment="1">
      <alignment horizontal="center" vertical="center"/>
    </xf>
    <xf numFmtId="0" fontId="29" fillId="41" borderId="5" xfId="0" applyFont="1" applyFill="1" applyBorder="1" applyAlignment="1">
      <alignment vertical="center"/>
    </xf>
    <xf numFmtId="0" fontId="29" fillId="41" borderId="5" xfId="0" applyFont="1" applyFill="1" applyBorder="1" applyAlignment="1">
      <alignment horizontal="center" vertical="center"/>
    </xf>
    <xf numFmtId="16" fontId="3" fillId="18" borderId="1" xfId="0" applyNumberFormat="1" applyFont="1" applyFill="1" applyBorder="1" applyAlignment="1">
      <alignment horizontal="center" vertical="center" wrapText="1"/>
    </xf>
    <xf numFmtId="0" fontId="17" fillId="15" borderId="0" xfId="0" applyFont="1" applyFill="1" applyAlignment="1">
      <alignment wrapText="1"/>
    </xf>
    <xf numFmtId="0" fontId="5" fillId="39" borderId="1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 wrapText="1"/>
    </xf>
    <xf numFmtId="0" fontId="8" fillId="35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8" fillId="3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16" fontId="29" fillId="0" borderId="9" xfId="0" applyNumberFormat="1" applyFont="1" applyBorder="1" applyAlignment="1">
      <alignment horizontal="right"/>
    </xf>
    <xf numFmtId="16" fontId="29" fillId="0" borderId="1" xfId="0" applyNumberFormat="1" applyFont="1" applyBorder="1" applyAlignment="1">
      <alignment horizontal="right"/>
    </xf>
    <xf numFmtId="0" fontId="5" fillId="4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1" fillId="45" borderId="7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46" borderId="7" xfId="0" applyFont="1" applyFill="1" applyBorder="1" applyAlignment="1">
      <alignment horizontal="center"/>
    </xf>
    <xf numFmtId="0" fontId="8" fillId="35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1" fillId="30" borderId="7" xfId="0" applyFont="1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35" borderId="5" xfId="0" applyFont="1" applyFill="1" applyBorder="1" applyAlignment="1">
      <alignment vertical="center"/>
    </xf>
    <xf numFmtId="0" fontId="8" fillId="35" borderId="2" xfId="0" applyFont="1" applyFill="1" applyBorder="1" applyAlignment="1">
      <alignment vertical="center"/>
    </xf>
    <xf numFmtId="0" fontId="8" fillId="35" borderId="7" xfId="0" applyFont="1" applyFill="1" applyBorder="1" applyAlignment="1">
      <alignment vertical="center"/>
    </xf>
    <xf numFmtId="0" fontId="33" fillId="11" borderId="11" xfId="0" applyFont="1" applyFill="1" applyBorder="1" applyAlignment="1">
      <alignment horizontal="center" vertical="center"/>
    </xf>
    <xf numFmtId="0" fontId="34" fillId="11" borderId="5" xfId="0" applyFont="1" applyFill="1" applyBorder="1" applyAlignment="1">
      <alignment horizontal="left" vertical="center"/>
    </xf>
    <xf numFmtId="0" fontId="34" fillId="11" borderId="5" xfId="0" applyFont="1" applyFill="1" applyBorder="1" applyAlignment="1">
      <alignment horizontal="center" vertical="center"/>
    </xf>
    <xf numFmtId="0" fontId="34" fillId="11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3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3" fillId="11" borderId="6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left" vertical="center"/>
    </xf>
    <xf numFmtId="0" fontId="34" fillId="11" borderId="1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/>
    </xf>
    <xf numFmtId="16" fontId="34" fillId="0" borderId="9" xfId="0" applyNumberFormat="1" applyFont="1" applyBorder="1" applyAlignment="1">
      <alignment horizontal="right"/>
    </xf>
    <xf numFmtId="0" fontId="29" fillId="3" borderId="11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vertical="center"/>
    </xf>
    <xf numFmtId="0" fontId="35" fillId="11" borderId="5" xfId="0" applyFont="1" applyFill="1" applyBorder="1" applyAlignment="1">
      <alignment horizontal="left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/>
    </xf>
    <xf numFmtId="164" fontId="35" fillId="0" borderId="9" xfId="0" applyNumberFormat="1" applyFont="1" applyBorder="1" applyAlignment="1">
      <alignment horizontal="right"/>
    </xf>
    <xf numFmtId="0" fontId="11" fillId="47" borderId="7" xfId="0" applyFont="1" applyFill="1" applyBorder="1" applyAlignment="1">
      <alignment horizontal="center"/>
    </xf>
    <xf numFmtId="0" fontId="5" fillId="44" borderId="7" xfId="0" applyFont="1" applyFill="1" applyBorder="1" applyAlignment="1">
      <alignment horizontal="center" vertical="center"/>
    </xf>
    <xf numFmtId="0" fontId="5" fillId="34" borderId="7" xfId="0" applyFont="1" applyFill="1" applyBorder="1" applyAlignment="1">
      <alignment horizontal="center" vertical="center"/>
    </xf>
    <xf numFmtId="0" fontId="5" fillId="48" borderId="1" xfId="0" applyFont="1" applyFill="1" applyBorder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36" fillId="11" borderId="1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34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7" fillId="15" borderId="1" xfId="0" applyFont="1" applyFill="1" applyBorder="1"/>
    <xf numFmtId="0" fontId="3" fillId="0" borderId="7" xfId="0" applyFont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/>
    </xf>
    <xf numFmtId="0" fontId="9" fillId="41" borderId="36" xfId="0" applyFont="1" applyFill="1" applyBorder="1" applyAlignment="1">
      <alignment horizontal="right" vertical="center"/>
    </xf>
    <xf numFmtId="0" fontId="2" fillId="0" borderId="0" xfId="0" applyFont="1"/>
    <xf numFmtId="0" fontId="3" fillId="11" borderId="13" xfId="0" applyFont="1" applyFill="1" applyBorder="1" applyAlignment="1">
      <alignment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11" fillId="54" borderId="7" xfId="0" applyFont="1" applyFill="1" applyBorder="1" applyAlignment="1">
      <alignment horizontal="center"/>
    </xf>
    <xf numFmtId="0" fontId="5" fillId="45" borderId="1" xfId="0" applyFont="1" applyFill="1" applyBorder="1" applyAlignment="1">
      <alignment horizontal="center" vertical="center"/>
    </xf>
    <xf numFmtId="0" fontId="0" fillId="14" borderId="0" xfId="0" applyFill="1"/>
    <xf numFmtId="0" fontId="5" fillId="5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9" fillId="41" borderId="0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 wrapText="1"/>
    </xf>
    <xf numFmtId="0" fontId="5" fillId="50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16" fontId="3" fillId="21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/>
    <xf numFmtId="16" fontId="3" fillId="18" borderId="17" xfId="0" applyNumberFormat="1" applyFont="1" applyFill="1" applyBorder="1" applyAlignment="1">
      <alignment horizontal="center" vertical="center"/>
    </xf>
    <xf numFmtId="0" fontId="11" fillId="17" borderId="12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1" fillId="34" borderId="1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29" borderId="5" xfId="0" applyFont="1" applyFill="1" applyBorder="1"/>
    <xf numFmtId="0" fontId="3" fillId="14" borderId="1" xfId="0" applyFont="1" applyFill="1" applyBorder="1"/>
    <xf numFmtId="0" fontId="11" fillId="20" borderId="12" xfId="0" applyFont="1" applyFill="1" applyBorder="1" applyAlignment="1">
      <alignment horizontal="center"/>
    </xf>
    <xf numFmtId="0" fontId="5" fillId="15" borderId="1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vertical="center"/>
    </xf>
    <xf numFmtId="0" fontId="39" fillId="41" borderId="1" xfId="0" applyFont="1" applyFill="1" applyBorder="1" applyAlignment="1">
      <alignment horizontal="center" vertical="center"/>
    </xf>
    <xf numFmtId="0" fontId="39" fillId="41" borderId="1" xfId="0" applyFont="1" applyFill="1" applyBorder="1" applyAlignment="1">
      <alignment vertical="center"/>
    </xf>
    <xf numFmtId="16" fontId="39" fillId="2" borderId="1" xfId="0" applyNumberFormat="1" applyFont="1" applyFill="1" applyBorder="1" applyAlignment="1">
      <alignment horizontal="right" vertical="center"/>
    </xf>
    <xf numFmtId="16" fontId="39" fillId="0" borderId="1" xfId="0" applyNumberFormat="1" applyFont="1" applyBorder="1" applyAlignment="1">
      <alignment horizontal="right" vertical="center"/>
    </xf>
    <xf numFmtId="0" fontId="11" fillId="56" borderId="7" xfId="0" applyFont="1" applyFill="1" applyBorder="1" applyAlignment="1">
      <alignment horizontal="center"/>
    </xf>
    <xf numFmtId="0" fontId="3" fillId="0" borderId="6" xfId="0" applyFont="1" applyBorder="1"/>
    <xf numFmtId="0" fontId="11" fillId="17" borderId="8" xfId="0" applyFont="1" applyFill="1" applyBorder="1" applyAlignment="1">
      <alignment horizontal="center"/>
    </xf>
    <xf numFmtId="0" fontId="11" fillId="34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3" fillId="57" borderId="1" xfId="0" applyFont="1" applyFill="1" applyBorder="1" applyAlignment="1">
      <alignment horizontal="center"/>
    </xf>
    <xf numFmtId="0" fontId="3" fillId="58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29" borderId="1" xfId="0" applyFont="1" applyFill="1" applyBorder="1"/>
    <xf numFmtId="0" fontId="3" fillId="0" borderId="7" xfId="0" applyFont="1" applyBorder="1" applyAlignment="1">
      <alignment horizontal="center" vertical="center"/>
    </xf>
    <xf numFmtId="0" fontId="28" fillId="41" borderId="1" xfId="0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0" fontId="28" fillId="4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1" fillId="59" borderId="7" xfId="0" applyFont="1" applyFill="1" applyBorder="1" applyAlignment="1">
      <alignment horizontal="center"/>
    </xf>
    <xf numFmtId="0" fontId="8" fillId="35" borderId="1" xfId="0" applyFont="1" applyFill="1" applyBorder="1" applyAlignment="1"/>
    <xf numFmtId="0" fontId="8" fillId="35" borderId="1" xfId="0" applyFont="1" applyFill="1" applyBorder="1" applyAlignment="1">
      <alignment horizontal="center" vertical="center"/>
    </xf>
    <xf numFmtId="0" fontId="3" fillId="20" borderId="5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/>
    </xf>
    <xf numFmtId="0" fontId="3" fillId="20" borderId="7" xfId="0" applyFont="1" applyFill="1" applyBorder="1" applyAlignment="1">
      <alignment horizontal="center" vertical="center"/>
    </xf>
    <xf numFmtId="0" fontId="14" fillId="26" borderId="17" xfId="0" applyFont="1" applyFill="1" applyBorder="1" applyAlignment="1">
      <alignment horizontal="center"/>
    </xf>
    <xf numFmtId="0" fontId="14" fillId="26" borderId="18" xfId="0" applyFont="1" applyFill="1" applyBorder="1" applyAlignment="1">
      <alignment horizontal="center"/>
    </xf>
    <xf numFmtId="0" fontId="14" fillId="26" borderId="10" xfId="0" applyFont="1" applyFill="1" applyBorder="1" applyAlignment="1">
      <alignment horizontal="center"/>
    </xf>
    <xf numFmtId="0" fontId="14" fillId="13" borderId="19" xfId="0" applyFont="1" applyFill="1" applyBorder="1" applyAlignment="1">
      <alignment horizontal="center"/>
    </xf>
    <xf numFmtId="0" fontId="14" fillId="13" borderId="20" xfId="0" applyFont="1" applyFill="1" applyBorder="1" applyAlignment="1">
      <alignment horizontal="center"/>
    </xf>
    <xf numFmtId="0" fontId="14" fillId="13" borderId="21" xfId="0" applyFont="1" applyFill="1" applyBorder="1" applyAlignment="1">
      <alignment horizontal="center"/>
    </xf>
    <xf numFmtId="0" fontId="14" fillId="13" borderId="9" xfId="0" applyFont="1" applyFill="1" applyBorder="1" applyAlignment="1">
      <alignment horizontal="center"/>
    </xf>
    <xf numFmtId="0" fontId="14" fillId="13" borderId="10" xfId="0" applyFont="1" applyFill="1" applyBorder="1" applyAlignment="1">
      <alignment horizontal="center"/>
    </xf>
    <xf numFmtId="0" fontId="14" fillId="13" borderId="17" xfId="0" applyFont="1" applyFill="1" applyBorder="1" applyAlignment="1">
      <alignment horizontal="center"/>
    </xf>
    <xf numFmtId="0" fontId="14" fillId="13" borderId="18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3" fillId="23" borderId="23" xfId="1" applyBorder="1" applyAlignment="1">
      <alignment horizontal="center"/>
    </xf>
    <xf numFmtId="0" fontId="13" fillId="23" borderId="24" xfId="1" applyBorder="1" applyAlignment="1">
      <alignment horizontal="center"/>
    </xf>
    <xf numFmtId="0" fontId="13" fillId="23" borderId="25" xfId="1" applyBorder="1" applyAlignment="1">
      <alignment horizontal="center"/>
    </xf>
    <xf numFmtId="0" fontId="13" fillId="28" borderId="1" xfId="0" applyFont="1" applyFill="1" applyBorder="1" applyAlignment="1">
      <alignment horizontal="center" wrapText="1"/>
    </xf>
    <xf numFmtId="0" fontId="13" fillId="28" borderId="22" xfId="0" applyFont="1" applyFill="1" applyBorder="1" applyAlignment="1">
      <alignment horizontal="center" wrapText="1"/>
    </xf>
    <xf numFmtId="0" fontId="13" fillId="23" borderId="15" xfId="1" applyAlignment="1">
      <alignment horizontal="center"/>
    </xf>
    <xf numFmtId="0" fontId="13" fillId="23" borderId="26" xfId="1" applyBorder="1" applyAlignment="1">
      <alignment horizontal="center"/>
    </xf>
    <xf numFmtId="0" fontId="13" fillId="23" borderId="27" xfId="1" applyBorder="1" applyAlignment="1">
      <alignment horizontal="center"/>
    </xf>
    <xf numFmtId="0" fontId="13" fillId="23" borderId="28" xfId="1" applyBorder="1" applyAlignment="1">
      <alignment horizontal="center"/>
    </xf>
    <xf numFmtId="0" fontId="13" fillId="23" borderId="29" xfId="1" applyBorder="1" applyAlignment="1">
      <alignment horizontal="center"/>
    </xf>
    <xf numFmtId="0" fontId="17" fillId="15" borderId="17" xfId="2" applyFont="1" applyFill="1" applyBorder="1" applyAlignment="1">
      <alignment horizontal="center"/>
    </xf>
    <xf numFmtId="0" fontId="17" fillId="15" borderId="18" xfId="2" applyFont="1" applyFill="1" applyBorder="1" applyAlignment="1">
      <alignment horizontal="center"/>
    </xf>
    <xf numFmtId="0" fontId="17" fillId="15" borderId="6" xfId="2" applyFont="1" applyFill="1" applyBorder="1" applyAlignment="1">
      <alignment horizontal="center"/>
    </xf>
    <xf numFmtId="0" fontId="17" fillId="31" borderId="17" xfId="2" applyFont="1" applyFill="1" applyBorder="1" applyAlignment="1">
      <alignment horizontal="center"/>
    </xf>
    <xf numFmtId="0" fontId="17" fillId="31" borderId="6" xfId="2" applyFont="1" applyFill="1" applyBorder="1" applyAlignment="1">
      <alignment horizontal="center"/>
    </xf>
    <xf numFmtId="0" fontId="17" fillId="32" borderId="17" xfId="2" applyFont="1" applyFill="1" applyBorder="1" applyAlignment="1">
      <alignment horizontal="center"/>
    </xf>
    <xf numFmtId="0" fontId="17" fillId="32" borderId="6" xfId="2" applyFont="1" applyFill="1" applyBorder="1" applyAlignment="1">
      <alignment horizontal="center"/>
    </xf>
    <xf numFmtId="0" fontId="17" fillId="33" borderId="17" xfId="2" applyFont="1" applyFill="1" applyBorder="1" applyAlignment="1">
      <alignment horizontal="center"/>
    </xf>
    <xf numFmtId="0" fontId="17" fillId="33" borderId="6" xfId="2" applyFont="1" applyFill="1" applyBorder="1" applyAlignment="1">
      <alignment horizontal="center"/>
    </xf>
    <xf numFmtId="0" fontId="13" fillId="23" borderId="1" xfId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0" fontId="0" fillId="18" borderId="1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18" borderId="1" xfId="0" applyNumberFormat="1" applyFont="1" applyFill="1" applyBorder="1" applyAlignment="1">
      <alignment horizontal="center"/>
    </xf>
    <xf numFmtId="10" fontId="10" fillId="18" borderId="1" xfId="0" applyNumberFormat="1" applyFont="1" applyFill="1" applyBorder="1" applyAlignment="1">
      <alignment horizontal="center"/>
    </xf>
    <xf numFmtId="0" fontId="27" fillId="35" borderId="5" xfId="0" applyFont="1" applyFill="1" applyBorder="1" applyAlignment="1">
      <alignment horizontal="center" vertical="center" wrapText="1"/>
    </xf>
    <xf numFmtId="0" fontId="27" fillId="35" borderId="7" xfId="0" applyFont="1" applyFill="1" applyBorder="1" applyAlignment="1">
      <alignment horizontal="center" vertical="center" wrapText="1"/>
    </xf>
    <xf numFmtId="0" fontId="3" fillId="35" borderId="5" xfId="0" applyFont="1" applyFill="1" applyBorder="1" applyAlignment="1">
      <alignment horizontal="center"/>
    </xf>
    <xf numFmtId="0" fontId="3" fillId="35" borderId="7" xfId="0" applyFont="1" applyFill="1" applyBorder="1" applyAlignment="1">
      <alignment horizontal="center"/>
    </xf>
    <xf numFmtId="0" fontId="27" fillId="35" borderId="2" xfId="0" applyFont="1" applyFill="1" applyBorder="1" applyAlignment="1">
      <alignment horizontal="center" vertical="center" wrapText="1"/>
    </xf>
    <xf numFmtId="0" fontId="3" fillId="35" borderId="5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3" fillId="35" borderId="7" xfId="0" applyFont="1" applyFill="1" applyBorder="1" applyAlignment="1">
      <alignment horizontal="center" vertical="center"/>
    </xf>
    <xf numFmtId="0" fontId="8" fillId="35" borderId="5" xfId="0" applyFont="1" applyFill="1" applyBorder="1" applyAlignment="1">
      <alignment horizontal="center" vertical="center"/>
    </xf>
    <xf numFmtId="0" fontId="8" fillId="35" borderId="2" xfId="0" applyFont="1" applyFill="1" applyBorder="1" applyAlignment="1">
      <alignment horizontal="center" vertical="center"/>
    </xf>
    <xf numFmtId="0" fontId="8" fillId="35" borderId="7" xfId="0" applyFont="1" applyFill="1" applyBorder="1" applyAlignment="1">
      <alignment horizontal="center" vertical="center"/>
    </xf>
    <xf numFmtId="0" fontId="8" fillId="35" borderId="11" xfId="0" applyFont="1" applyFill="1" applyBorder="1" applyAlignment="1">
      <alignment horizontal="center"/>
    </xf>
    <xf numFmtId="0" fontId="8" fillId="35" borderId="35" xfId="0" applyFont="1" applyFill="1" applyBorder="1" applyAlignment="1">
      <alignment horizontal="center"/>
    </xf>
    <xf numFmtId="0" fontId="8" fillId="35" borderId="8" xfId="0" applyFont="1" applyFill="1" applyBorder="1" applyAlignment="1">
      <alignment horizontal="center"/>
    </xf>
    <xf numFmtId="0" fontId="8" fillId="35" borderId="11" xfId="0" applyFont="1" applyFill="1" applyBorder="1" applyAlignment="1">
      <alignment horizontal="center" vertical="center"/>
    </xf>
    <xf numFmtId="0" fontId="8" fillId="35" borderId="35" xfId="0" applyFont="1" applyFill="1" applyBorder="1" applyAlignment="1">
      <alignment horizontal="center" vertical="center"/>
    </xf>
    <xf numFmtId="0" fontId="8" fillId="35" borderId="8" xfId="0" applyFont="1" applyFill="1" applyBorder="1" applyAlignment="1">
      <alignment horizontal="center" vertical="center"/>
    </xf>
    <xf numFmtId="0" fontId="3" fillId="32" borderId="13" xfId="0" applyFont="1" applyFill="1" applyBorder="1" applyAlignment="1">
      <alignment horizontal="center" vertical="center" wrapText="1"/>
    </xf>
    <xf numFmtId="0" fontId="3" fillId="30" borderId="13" xfId="0" applyFont="1" applyFill="1" applyBorder="1" applyAlignment="1">
      <alignment horizontal="center" vertical="center" wrapText="1"/>
    </xf>
    <xf numFmtId="0" fontId="3" fillId="32" borderId="1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vertical="center"/>
    </xf>
    <xf numFmtId="0" fontId="31" fillId="19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52" borderId="1" xfId="0" applyFont="1" applyFill="1" applyBorder="1" applyAlignment="1">
      <alignment horizontal="center" vertical="center"/>
    </xf>
    <xf numFmtId="0" fontId="31" fillId="53" borderId="1" xfId="0" applyFont="1" applyFill="1" applyBorder="1" applyAlignment="1">
      <alignment horizontal="center" vertical="center"/>
    </xf>
    <xf numFmtId="0" fontId="3" fillId="50" borderId="5" xfId="0" applyFont="1" applyFill="1" applyBorder="1" applyAlignment="1">
      <alignment horizontal="center" vertical="center"/>
    </xf>
    <xf numFmtId="0" fontId="3" fillId="50" borderId="2" xfId="0" applyFont="1" applyFill="1" applyBorder="1" applyAlignment="1">
      <alignment horizontal="center" vertical="center"/>
    </xf>
    <xf numFmtId="0" fontId="3" fillId="50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2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49" borderId="1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 wrapText="1"/>
    </xf>
    <xf numFmtId="0" fontId="3" fillId="50" borderId="11" xfId="0" applyFont="1" applyFill="1" applyBorder="1" applyAlignment="1">
      <alignment horizontal="center" vertical="center"/>
    </xf>
    <xf numFmtId="0" fontId="3" fillId="50" borderId="35" xfId="0" applyFont="1" applyFill="1" applyBorder="1" applyAlignment="1">
      <alignment horizontal="center" vertical="center"/>
    </xf>
    <xf numFmtId="0" fontId="3" fillId="50" borderId="8" xfId="0" applyFont="1" applyFill="1" applyBorder="1" applyAlignment="1">
      <alignment horizontal="center" vertical="center"/>
    </xf>
    <xf numFmtId="0" fontId="3" fillId="29" borderId="5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7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31" borderId="5" xfId="0" applyFont="1" applyFill="1" applyBorder="1" applyAlignment="1">
      <alignment horizontal="center" vertical="center"/>
    </xf>
    <xf numFmtId="0" fontId="3" fillId="31" borderId="2" xfId="0" applyFont="1" applyFill="1" applyBorder="1" applyAlignment="1">
      <alignment horizontal="center" vertical="center"/>
    </xf>
    <xf numFmtId="0" fontId="3" fillId="31" borderId="7" xfId="0" applyFont="1" applyFill="1" applyBorder="1" applyAlignment="1">
      <alignment horizontal="center" vertical="center"/>
    </xf>
    <xf numFmtId="0" fontId="3" fillId="49" borderId="11" xfId="0" applyFont="1" applyFill="1" applyBorder="1" applyAlignment="1">
      <alignment horizontal="center" vertical="center"/>
    </xf>
    <xf numFmtId="0" fontId="3" fillId="49" borderId="35" xfId="0" applyFont="1" applyFill="1" applyBorder="1" applyAlignment="1">
      <alignment horizontal="center" vertical="center"/>
    </xf>
    <xf numFmtId="0" fontId="3" fillId="49" borderId="8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0" fontId="38" fillId="6" borderId="7" xfId="0" applyFont="1" applyFill="1" applyBorder="1" applyAlignment="1">
      <alignment horizontal="center" vertical="center"/>
    </xf>
  </cellXfs>
  <cellStyles count="4">
    <cellStyle name="40% - Accent3" xfId="3" builtinId="39"/>
    <cellStyle name="Check Cell" xfId="1" builtinId="23"/>
    <cellStyle name="Normal" xfId="0" builtinId="0"/>
    <cellStyle name="Note" xfId="2" builtinId="1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dd\-mmm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BCC48A"/>
      <color rgb="FF7CF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24</xdr:row>
      <xdr:rowOff>28575</xdr:rowOff>
    </xdr:from>
    <xdr:to>
      <xdr:col>0</xdr:col>
      <xdr:colOff>495300</xdr:colOff>
      <xdr:row>27</xdr:row>
      <xdr:rowOff>71438</xdr:rowOff>
    </xdr:to>
    <xdr:pic>
      <xdr:nvPicPr>
        <xdr:cNvPr id="2" name="Picture 1" descr="MCj0434804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5343525"/>
          <a:ext cx="342900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28" totalsRowShown="0" headerRowDxfId="10" dataDxfId="8" headerRowBorderDxfId="9" tableBorderDxfId="7">
  <sortState ref="A2:H43">
    <sortCondition ref="H1:H43"/>
  </sortState>
  <tableColumns count="8">
    <tableColumn id="1" name="Emp ID" dataDxfId="6"/>
    <tableColumn id="2" name="Associate Name" dataDxfId="5"/>
    <tableColumn id="3" name="Mobile Number" dataDxfId="4"/>
    <tableColumn id="8" name="type"/>
    <tableColumn id="4" name="Alternate Contact" dataDxfId="3"/>
    <tableColumn id="5" name="Designation" dataDxfId="2"/>
    <tableColumn id="6" name="Location" dataDxfId="1"/>
    <tableColumn id="7" name="DOB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I35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C27" sqref="C27:C29"/>
    </sheetView>
  </sheetViews>
  <sheetFormatPr defaultRowHeight="15" x14ac:dyDescent="0.25"/>
  <cols>
    <col min="1" max="1" width="13.140625" bestFit="1" customWidth="1"/>
    <col min="3" max="3" width="31.140625" bestFit="1" customWidth="1"/>
    <col min="4" max="4" width="9.7109375" customWidth="1"/>
    <col min="5" max="8" width="9.140625" customWidth="1"/>
    <col min="9" max="10" width="11.42578125" customWidth="1"/>
    <col min="11" max="15" width="9.140625" customWidth="1"/>
    <col min="16" max="17" width="11.42578125" customWidth="1"/>
    <col min="18" max="22" width="9.140625" customWidth="1"/>
    <col min="23" max="24" width="11.42578125" customWidth="1"/>
    <col min="25" max="29" width="9.140625" customWidth="1"/>
    <col min="30" max="30" width="20.28515625" style="204" customWidth="1"/>
    <col min="31" max="31" width="11.42578125" bestFit="1" customWidth="1"/>
  </cols>
  <sheetData>
    <row r="1" spans="1:35" ht="36" customHeight="1" x14ac:dyDescent="0.25">
      <c r="U1" s="212" t="s">
        <v>144</v>
      </c>
      <c r="AD1" s="221" t="s">
        <v>170</v>
      </c>
    </row>
    <row r="2" spans="1:35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42156</v>
      </c>
      <c r="G2" s="149">
        <v>42157</v>
      </c>
      <c r="H2" s="149">
        <v>42158</v>
      </c>
      <c r="I2" s="149">
        <v>42159</v>
      </c>
      <c r="J2" s="149">
        <v>42160</v>
      </c>
      <c r="K2" s="149">
        <v>42161</v>
      </c>
      <c r="L2" s="149">
        <v>42162</v>
      </c>
      <c r="M2" s="149">
        <v>42163</v>
      </c>
      <c r="N2" s="149">
        <v>42164</v>
      </c>
      <c r="O2" s="149">
        <v>42165</v>
      </c>
      <c r="P2" s="149">
        <v>42166</v>
      </c>
      <c r="Q2" s="149">
        <v>42167</v>
      </c>
      <c r="R2" s="149">
        <v>42168</v>
      </c>
      <c r="S2" s="149">
        <v>42169</v>
      </c>
      <c r="T2" s="149">
        <v>42170</v>
      </c>
      <c r="U2" s="149">
        <v>42171</v>
      </c>
      <c r="V2" s="149">
        <v>42172</v>
      </c>
      <c r="W2" s="149">
        <v>42173</v>
      </c>
      <c r="X2" s="149">
        <v>42174</v>
      </c>
      <c r="Y2" s="149">
        <v>42175</v>
      </c>
      <c r="Z2" s="149">
        <v>42176</v>
      </c>
      <c r="AA2" s="149">
        <v>42177</v>
      </c>
      <c r="AB2" s="149">
        <v>42178</v>
      </c>
      <c r="AC2" s="149">
        <v>42179</v>
      </c>
      <c r="AD2" s="205">
        <v>42180</v>
      </c>
      <c r="AE2" s="149">
        <v>42181</v>
      </c>
      <c r="AF2" s="149">
        <v>42182</v>
      </c>
      <c r="AG2" s="149">
        <v>42183</v>
      </c>
      <c r="AH2" s="149">
        <v>42184</v>
      </c>
      <c r="AI2" s="149">
        <v>42185</v>
      </c>
    </row>
    <row r="3" spans="1:35" x14ac:dyDescent="0.25">
      <c r="A3" s="30"/>
      <c r="B3" s="47">
        <v>425677</v>
      </c>
      <c r="C3" s="159" t="s">
        <v>18</v>
      </c>
      <c r="D3" s="159" t="s">
        <v>183</v>
      </c>
      <c r="E3" s="161" t="s">
        <v>26</v>
      </c>
      <c r="F3" s="67" t="s">
        <v>52</v>
      </c>
      <c r="G3" s="67" t="s">
        <v>52</v>
      </c>
      <c r="H3" s="67" t="s">
        <v>52</v>
      </c>
      <c r="I3" s="200" t="s">
        <v>6</v>
      </c>
      <c r="J3" s="176" t="s">
        <v>54</v>
      </c>
      <c r="K3" s="194" t="s">
        <v>45</v>
      </c>
      <c r="L3" s="68" t="s">
        <v>31</v>
      </c>
      <c r="M3" s="176" t="s">
        <v>54</v>
      </c>
      <c r="N3" s="176" t="s">
        <v>54</v>
      </c>
      <c r="O3" s="176" t="s">
        <v>54</v>
      </c>
      <c r="P3" s="200" t="s">
        <v>6</v>
      </c>
      <c r="Q3" s="200" t="s">
        <v>6</v>
      </c>
      <c r="R3" s="176" t="s">
        <v>54</v>
      </c>
      <c r="S3" s="176" t="s">
        <v>54</v>
      </c>
      <c r="T3" s="176" t="s">
        <v>54</v>
      </c>
      <c r="U3" s="176" t="s">
        <v>54</v>
      </c>
      <c r="V3" s="176" t="s">
        <v>54</v>
      </c>
      <c r="W3" s="200" t="s">
        <v>6</v>
      </c>
      <c r="X3" s="200" t="s">
        <v>6</v>
      </c>
      <c r="Y3" s="68" t="s">
        <v>31</v>
      </c>
      <c r="Z3" s="68" t="s">
        <v>31</v>
      </c>
      <c r="AA3" s="176" t="s">
        <v>54</v>
      </c>
      <c r="AB3" s="176" t="s">
        <v>54</v>
      </c>
      <c r="AC3" s="176" t="s">
        <v>54</v>
      </c>
      <c r="AD3" s="176" t="s">
        <v>172</v>
      </c>
      <c r="AE3" s="200" t="s">
        <v>6</v>
      </c>
      <c r="AF3" s="176" t="s">
        <v>54</v>
      </c>
      <c r="AG3" s="176" t="s">
        <v>54</v>
      </c>
      <c r="AH3" s="176" t="s">
        <v>54</v>
      </c>
      <c r="AI3" s="176" t="s">
        <v>54</v>
      </c>
    </row>
    <row r="4" spans="1:35" x14ac:dyDescent="0.25">
      <c r="A4" s="30"/>
      <c r="B4" s="47">
        <v>354620</v>
      </c>
      <c r="C4" s="159" t="s">
        <v>105</v>
      </c>
      <c r="D4" s="159" t="s">
        <v>184</v>
      </c>
      <c r="E4" s="161" t="s">
        <v>26</v>
      </c>
      <c r="F4" s="176" t="s">
        <v>54</v>
      </c>
      <c r="G4" s="176" t="s">
        <v>54</v>
      </c>
      <c r="H4" s="176" t="s">
        <v>54</v>
      </c>
      <c r="I4" s="200" t="s">
        <v>6</v>
      </c>
      <c r="J4" s="200" t="s">
        <v>6</v>
      </c>
      <c r="K4" s="67" t="s">
        <v>52</v>
      </c>
      <c r="L4" s="67" t="s">
        <v>52</v>
      </c>
      <c r="M4" s="67" t="s">
        <v>52</v>
      </c>
      <c r="N4" s="67" t="s">
        <v>52</v>
      </c>
      <c r="O4" s="67" t="s">
        <v>52</v>
      </c>
      <c r="P4" s="200" t="s">
        <v>6</v>
      </c>
      <c r="Q4" s="200" t="s">
        <v>6</v>
      </c>
      <c r="R4" s="67" t="s">
        <v>52</v>
      </c>
      <c r="S4" s="67" t="s">
        <v>52</v>
      </c>
      <c r="T4" s="69" t="s">
        <v>51</v>
      </c>
      <c r="U4" s="176" t="s">
        <v>54</v>
      </c>
      <c r="V4" s="67" t="s">
        <v>52</v>
      </c>
      <c r="W4" s="200" t="s">
        <v>6</v>
      </c>
      <c r="X4" s="200" t="s">
        <v>6</v>
      </c>
      <c r="Y4" s="67" t="s">
        <v>52</v>
      </c>
      <c r="Z4" s="67" t="s">
        <v>52</v>
      </c>
      <c r="AA4" s="67" t="s">
        <v>52</v>
      </c>
      <c r="AB4" s="67" t="s">
        <v>52</v>
      </c>
      <c r="AC4" s="67" t="s">
        <v>52</v>
      </c>
      <c r="AD4" s="207" t="s">
        <v>6</v>
      </c>
      <c r="AE4" s="176" t="s">
        <v>54</v>
      </c>
      <c r="AF4" s="67" t="s">
        <v>52</v>
      </c>
      <c r="AG4" s="67" t="s">
        <v>52</v>
      </c>
      <c r="AH4" s="67" t="s">
        <v>52</v>
      </c>
      <c r="AI4" s="67" t="s">
        <v>52</v>
      </c>
    </row>
    <row r="5" spans="1:35" x14ac:dyDescent="0.25">
      <c r="A5" s="30"/>
      <c r="B5" s="47">
        <v>273167</v>
      </c>
      <c r="C5" s="159" t="s">
        <v>103</v>
      </c>
      <c r="D5" s="159" t="s">
        <v>184</v>
      </c>
      <c r="E5" s="161" t="s">
        <v>26</v>
      </c>
      <c r="F5" s="67" t="s">
        <v>52</v>
      </c>
      <c r="G5" s="67" t="s">
        <v>52</v>
      </c>
      <c r="H5" s="67" t="s">
        <v>52</v>
      </c>
      <c r="I5" s="200" t="s">
        <v>6</v>
      </c>
      <c r="J5" s="200" t="s">
        <v>6</v>
      </c>
      <c r="K5" s="176" t="s">
        <v>54</v>
      </c>
      <c r="L5" s="176" t="s">
        <v>54</v>
      </c>
      <c r="M5" s="176" t="s">
        <v>54</v>
      </c>
      <c r="N5" s="176" t="s">
        <v>54</v>
      </c>
      <c r="O5" s="176" t="s">
        <v>54</v>
      </c>
      <c r="P5" s="176" t="s">
        <v>54</v>
      </c>
      <c r="Q5" s="200" t="s">
        <v>6</v>
      </c>
      <c r="R5" s="194" t="s">
        <v>45</v>
      </c>
      <c r="S5" s="176" t="s">
        <v>54</v>
      </c>
      <c r="T5" s="176" t="s">
        <v>54</v>
      </c>
      <c r="U5" s="176" t="s">
        <v>54</v>
      </c>
      <c r="V5" s="68" t="s">
        <v>31</v>
      </c>
      <c r="W5" s="200" t="s">
        <v>6</v>
      </c>
      <c r="X5" s="200" t="s">
        <v>6</v>
      </c>
      <c r="Y5" s="67" t="s">
        <v>52</v>
      </c>
      <c r="Z5" s="67" t="s">
        <v>52</v>
      </c>
      <c r="AA5" s="67" t="s">
        <v>52</v>
      </c>
      <c r="AB5" s="67" t="s">
        <v>52</v>
      </c>
      <c r="AC5" s="67" t="s">
        <v>52</v>
      </c>
      <c r="AD5" s="207" t="s">
        <v>6</v>
      </c>
      <c r="AE5" s="200" t="s">
        <v>6</v>
      </c>
      <c r="AF5" s="67" t="s">
        <v>52</v>
      </c>
      <c r="AG5" s="67" t="s">
        <v>52</v>
      </c>
      <c r="AH5" s="67" t="s">
        <v>52</v>
      </c>
      <c r="AI5" s="67" t="s">
        <v>52</v>
      </c>
    </row>
    <row r="6" spans="1:35" x14ac:dyDescent="0.25">
      <c r="A6" s="30"/>
      <c r="B6" s="47">
        <v>503031</v>
      </c>
      <c r="C6" s="159" t="s">
        <v>101</v>
      </c>
      <c r="D6" s="159" t="s">
        <v>184</v>
      </c>
      <c r="E6" s="161" t="s">
        <v>26</v>
      </c>
      <c r="F6" s="176" t="s">
        <v>54</v>
      </c>
      <c r="G6" s="176" t="s">
        <v>54</v>
      </c>
      <c r="H6" s="176" t="s">
        <v>54</v>
      </c>
      <c r="I6" s="200" t="s">
        <v>6</v>
      </c>
      <c r="J6" s="200" t="s">
        <v>6</v>
      </c>
      <c r="K6" s="67" t="s">
        <v>52</v>
      </c>
      <c r="L6" s="67" t="s">
        <v>52</v>
      </c>
      <c r="M6" s="67" t="s">
        <v>52</v>
      </c>
      <c r="N6" s="67" t="s">
        <v>52</v>
      </c>
      <c r="O6" s="67" t="s">
        <v>52</v>
      </c>
      <c r="P6" s="200" t="s">
        <v>6</v>
      </c>
      <c r="Q6" s="200" t="s">
        <v>6</v>
      </c>
      <c r="R6" s="67" t="s">
        <v>52</v>
      </c>
      <c r="S6" s="67" t="s">
        <v>52</v>
      </c>
      <c r="T6" s="68" t="s">
        <v>31</v>
      </c>
      <c r="U6" s="176" t="s">
        <v>54</v>
      </c>
      <c r="V6" s="67" t="s">
        <v>52</v>
      </c>
      <c r="W6" s="200" t="s">
        <v>6</v>
      </c>
      <c r="X6" s="200" t="s">
        <v>6</v>
      </c>
      <c r="Y6" s="176" t="s">
        <v>54</v>
      </c>
      <c r="Z6" s="176" t="s">
        <v>54</v>
      </c>
      <c r="AA6" s="176" t="s">
        <v>54</v>
      </c>
      <c r="AB6" s="176" t="s">
        <v>54</v>
      </c>
      <c r="AC6" s="176" t="s">
        <v>54</v>
      </c>
      <c r="AD6" s="206" t="s">
        <v>54</v>
      </c>
      <c r="AE6" s="200" t="s">
        <v>6</v>
      </c>
      <c r="AF6" s="176" t="s">
        <v>54</v>
      </c>
      <c r="AG6" s="176" t="s">
        <v>54</v>
      </c>
      <c r="AH6" s="176" t="s">
        <v>54</v>
      </c>
      <c r="AI6" s="176" t="s">
        <v>54</v>
      </c>
    </row>
    <row r="7" spans="1:35" x14ac:dyDescent="0.25">
      <c r="A7" s="30"/>
      <c r="B7" s="47">
        <v>379070</v>
      </c>
      <c r="C7" s="130" t="s">
        <v>123</v>
      </c>
      <c r="D7" s="159" t="s">
        <v>184</v>
      </c>
      <c r="E7" s="72" t="s">
        <v>26</v>
      </c>
      <c r="F7" s="67" t="s">
        <v>52</v>
      </c>
      <c r="G7" s="67" t="s">
        <v>52</v>
      </c>
      <c r="H7" s="67" t="s">
        <v>52</v>
      </c>
      <c r="I7" s="200" t="s">
        <v>6</v>
      </c>
      <c r="J7" s="200" t="s">
        <v>6</v>
      </c>
      <c r="K7" s="176" t="s">
        <v>54</v>
      </c>
      <c r="L7" s="176" t="s">
        <v>54</v>
      </c>
      <c r="M7" s="176" t="s">
        <v>54</v>
      </c>
      <c r="N7" s="176" t="s">
        <v>54</v>
      </c>
      <c r="O7" s="176" t="s">
        <v>54</v>
      </c>
      <c r="P7" s="200" t="s">
        <v>6</v>
      </c>
      <c r="Q7" s="200" t="s">
        <v>6</v>
      </c>
      <c r="R7" s="176" t="s">
        <v>54</v>
      </c>
      <c r="S7" s="176" t="s">
        <v>54</v>
      </c>
      <c r="T7" s="176" t="s">
        <v>54</v>
      </c>
      <c r="U7" s="176" t="s">
        <v>54</v>
      </c>
      <c r="V7" s="176" t="s">
        <v>54</v>
      </c>
      <c r="W7" s="176" t="s">
        <v>172</v>
      </c>
      <c r="X7" s="200" t="s">
        <v>6</v>
      </c>
      <c r="Y7" s="67" t="s">
        <v>52</v>
      </c>
      <c r="Z7" s="67" t="s">
        <v>52</v>
      </c>
      <c r="AA7" s="69" t="s">
        <v>51</v>
      </c>
      <c r="AB7" s="176" t="s">
        <v>54</v>
      </c>
      <c r="AC7" s="67" t="s">
        <v>52</v>
      </c>
      <c r="AD7" s="207" t="s">
        <v>6</v>
      </c>
      <c r="AE7" s="200" t="s">
        <v>6</v>
      </c>
      <c r="AF7" s="67" t="s">
        <v>52</v>
      </c>
      <c r="AG7" s="67" t="s">
        <v>52</v>
      </c>
      <c r="AH7" s="67" t="s">
        <v>52</v>
      </c>
      <c r="AI7" s="67" t="s">
        <v>52</v>
      </c>
    </row>
    <row r="8" spans="1:35" x14ac:dyDescent="0.25">
      <c r="A8" s="30"/>
      <c r="B8" s="47">
        <v>400623</v>
      </c>
      <c r="C8" s="159" t="s">
        <v>33</v>
      </c>
      <c r="D8" s="159" t="s">
        <v>183</v>
      </c>
      <c r="E8" s="161" t="s">
        <v>26</v>
      </c>
      <c r="F8" s="194" t="s">
        <v>45</v>
      </c>
      <c r="G8" s="176" t="s">
        <v>54</v>
      </c>
      <c r="H8" s="176" t="s">
        <v>54</v>
      </c>
      <c r="I8" s="176" t="s">
        <v>54</v>
      </c>
      <c r="J8" s="200" t="s">
        <v>6</v>
      </c>
      <c r="K8" s="176" t="s">
        <v>54</v>
      </c>
      <c r="L8" s="176" t="s">
        <v>54</v>
      </c>
      <c r="M8" s="176" t="s">
        <v>54</v>
      </c>
      <c r="N8" s="176" t="s">
        <v>54</v>
      </c>
      <c r="O8" s="176" t="s">
        <v>54</v>
      </c>
      <c r="P8" s="176" t="s">
        <v>172</v>
      </c>
      <c r="Q8" s="200" t="s">
        <v>6</v>
      </c>
      <c r="R8" s="176" t="s">
        <v>54</v>
      </c>
      <c r="S8" s="176" t="s">
        <v>54</v>
      </c>
      <c r="T8" s="176" t="s">
        <v>54</v>
      </c>
      <c r="U8" s="68" t="s">
        <v>31</v>
      </c>
      <c r="V8" s="176" t="s">
        <v>54</v>
      </c>
      <c r="W8" s="200" t="s">
        <v>6</v>
      </c>
      <c r="X8" s="200" t="s">
        <v>6</v>
      </c>
      <c r="Y8" s="176" t="s">
        <v>54</v>
      </c>
      <c r="Z8" s="176" t="s">
        <v>54</v>
      </c>
      <c r="AA8" s="176" t="s">
        <v>54</v>
      </c>
      <c r="AB8" s="176" t="s">
        <v>54</v>
      </c>
      <c r="AC8" s="176" t="s">
        <v>54</v>
      </c>
      <c r="AD8" s="176" t="s">
        <v>54</v>
      </c>
      <c r="AE8" s="200" t="s">
        <v>6</v>
      </c>
      <c r="AF8" s="176" t="s">
        <v>54</v>
      </c>
      <c r="AG8" s="176" t="s">
        <v>54</v>
      </c>
      <c r="AH8" s="176" t="s">
        <v>54</v>
      </c>
      <c r="AI8" s="176" t="s">
        <v>54</v>
      </c>
    </row>
    <row r="9" spans="1:35" x14ac:dyDescent="0.25">
      <c r="A9" s="30"/>
      <c r="B9" s="47">
        <v>444567</v>
      </c>
      <c r="C9" s="159" t="s">
        <v>19</v>
      </c>
      <c r="D9" s="159" t="s">
        <v>184</v>
      </c>
      <c r="E9" s="161" t="s">
        <v>26</v>
      </c>
      <c r="F9" s="67" t="s">
        <v>52</v>
      </c>
      <c r="G9" s="67" t="s">
        <v>52</v>
      </c>
      <c r="H9" s="67" t="s">
        <v>52</v>
      </c>
      <c r="I9" s="200" t="s">
        <v>6</v>
      </c>
      <c r="J9" s="200" t="s">
        <v>6</v>
      </c>
      <c r="K9" s="176" t="s">
        <v>54</v>
      </c>
      <c r="L9" s="176" t="s">
        <v>54</v>
      </c>
      <c r="M9" s="176" t="s">
        <v>54</v>
      </c>
      <c r="N9" s="176" t="s">
        <v>54</v>
      </c>
      <c r="O9" s="176" t="s">
        <v>54</v>
      </c>
      <c r="P9" s="200" t="s">
        <v>6</v>
      </c>
      <c r="Q9" s="200" t="s">
        <v>6</v>
      </c>
      <c r="R9" s="68" t="s">
        <v>31</v>
      </c>
      <c r="S9" s="176" t="s">
        <v>54</v>
      </c>
      <c r="T9" s="176" t="s">
        <v>54</v>
      </c>
      <c r="U9" s="176" t="s">
        <v>54</v>
      </c>
      <c r="V9" s="176" t="s">
        <v>54</v>
      </c>
      <c r="W9" s="176" t="s">
        <v>54</v>
      </c>
      <c r="X9" s="200" t="s">
        <v>6</v>
      </c>
      <c r="Y9" s="68" t="s">
        <v>31</v>
      </c>
      <c r="Z9" s="67" t="s">
        <v>52</v>
      </c>
      <c r="AA9" s="67" t="s">
        <v>52</v>
      </c>
      <c r="AB9" s="194" t="s">
        <v>45</v>
      </c>
      <c r="AC9" s="68" t="s">
        <v>31</v>
      </c>
      <c r="AD9" s="207" t="s">
        <v>6</v>
      </c>
      <c r="AE9" s="200" t="s">
        <v>6</v>
      </c>
      <c r="AF9" s="68" t="s">
        <v>31</v>
      </c>
      <c r="AG9" s="67" t="s">
        <v>52</v>
      </c>
      <c r="AH9" s="67" t="s">
        <v>52</v>
      </c>
      <c r="AI9" s="67" t="s">
        <v>52</v>
      </c>
    </row>
    <row r="10" spans="1:35" x14ac:dyDescent="0.25">
      <c r="A10" s="30"/>
      <c r="B10" s="47">
        <v>522792</v>
      </c>
      <c r="C10" s="130" t="s">
        <v>118</v>
      </c>
      <c r="D10" s="159" t="s">
        <v>184</v>
      </c>
      <c r="E10" s="161" t="s">
        <v>26</v>
      </c>
      <c r="F10" s="67" t="s">
        <v>52</v>
      </c>
      <c r="G10" s="67" t="s">
        <v>52</v>
      </c>
      <c r="H10" s="67" t="s">
        <v>52</v>
      </c>
      <c r="I10" s="200" t="s">
        <v>6</v>
      </c>
      <c r="J10" s="200" t="s">
        <v>6</v>
      </c>
      <c r="K10" s="67" t="s">
        <v>52</v>
      </c>
      <c r="L10" s="67" t="s">
        <v>52</v>
      </c>
      <c r="M10" s="67" t="s">
        <v>52</v>
      </c>
      <c r="N10" s="69" t="s">
        <v>51</v>
      </c>
      <c r="O10" s="176" t="s">
        <v>54</v>
      </c>
      <c r="P10" s="200" t="s">
        <v>6</v>
      </c>
      <c r="Q10" s="200" t="s">
        <v>6</v>
      </c>
      <c r="R10" s="176" t="s">
        <v>54</v>
      </c>
      <c r="S10" s="176" t="s">
        <v>54</v>
      </c>
      <c r="T10" s="176" t="s">
        <v>54</v>
      </c>
      <c r="U10" s="184"/>
      <c r="V10" s="184"/>
      <c r="W10" s="200" t="s">
        <v>6</v>
      </c>
      <c r="X10" s="200" t="s">
        <v>6</v>
      </c>
      <c r="Y10" s="184"/>
      <c r="Z10" s="184"/>
      <c r="AA10" s="184"/>
      <c r="AB10" s="184"/>
      <c r="AC10" s="184"/>
      <c r="AD10" s="207" t="s">
        <v>6</v>
      </c>
      <c r="AE10" s="200" t="s">
        <v>6</v>
      </c>
      <c r="AF10" s="184"/>
      <c r="AG10" s="184"/>
      <c r="AH10" s="184"/>
      <c r="AI10" s="184"/>
    </row>
    <row r="11" spans="1:35" x14ac:dyDescent="0.25">
      <c r="A11" s="30"/>
      <c r="B11" s="47">
        <v>552406</v>
      </c>
      <c r="C11" s="130" t="s">
        <v>164</v>
      </c>
      <c r="D11" s="159" t="s">
        <v>184</v>
      </c>
      <c r="E11" s="161" t="s">
        <v>26</v>
      </c>
      <c r="F11" s="176" t="s">
        <v>54</v>
      </c>
      <c r="G11" s="176" t="s">
        <v>54</v>
      </c>
      <c r="H11" s="176" t="s">
        <v>54</v>
      </c>
      <c r="I11" s="200" t="s">
        <v>6</v>
      </c>
      <c r="J11" s="200" t="s">
        <v>6</v>
      </c>
      <c r="K11" s="67" t="s">
        <v>52</v>
      </c>
      <c r="L11" s="67" t="s">
        <v>52</v>
      </c>
      <c r="M11" s="67" t="s">
        <v>52</v>
      </c>
      <c r="N11" s="67" t="s">
        <v>52</v>
      </c>
      <c r="O11" s="67" t="s">
        <v>52</v>
      </c>
      <c r="P11" s="200" t="s">
        <v>6</v>
      </c>
      <c r="Q11" s="176" t="s">
        <v>172</v>
      </c>
      <c r="R11" s="67" t="s">
        <v>52</v>
      </c>
      <c r="S11" s="67" t="s">
        <v>52</v>
      </c>
      <c r="T11" s="67" t="s">
        <v>52</v>
      </c>
      <c r="U11" s="67" t="s">
        <v>52</v>
      </c>
      <c r="V11" s="67" t="s">
        <v>52</v>
      </c>
      <c r="W11" s="200" t="s">
        <v>6</v>
      </c>
      <c r="X11" s="200" t="s">
        <v>6</v>
      </c>
      <c r="Y11" s="176" t="s">
        <v>54</v>
      </c>
      <c r="Z11" s="176" t="s">
        <v>54</v>
      </c>
      <c r="AA11" s="69" t="s">
        <v>51</v>
      </c>
      <c r="AB11" s="67" t="s">
        <v>52</v>
      </c>
      <c r="AC11" s="67" t="s">
        <v>52</v>
      </c>
      <c r="AD11" s="207" t="s">
        <v>6</v>
      </c>
      <c r="AE11" s="176" t="s">
        <v>172</v>
      </c>
      <c r="AF11" s="68" t="s">
        <v>31</v>
      </c>
      <c r="AG11" s="176" t="s">
        <v>54</v>
      </c>
      <c r="AH11" s="176" t="s">
        <v>54</v>
      </c>
      <c r="AI11" s="176" t="s">
        <v>54</v>
      </c>
    </row>
    <row r="12" spans="1:35" x14ac:dyDescent="0.25">
      <c r="A12" s="30"/>
      <c r="B12" s="47">
        <v>252816</v>
      </c>
      <c r="C12" s="159" t="s">
        <v>23</v>
      </c>
      <c r="D12" s="159" t="s">
        <v>184</v>
      </c>
      <c r="E12" s="161" t="s">
        <v>26</v>
      </c>
      <c r="F12" s="67" t="s">
        <v>52</v>
      </c>
      <c r="G12" s="67" t="s">
        <v>52</v>
      </c>
      <c r="H12" s="67" t="s">
        <v>52</v>
      </c>
      <c r="I12" s="200" t="s">
        <v>6</v>
      </c>
      <c r="J12" s="200" t="s">
        <v>6</v>
      </c>
      <c r="K12" s="176" t="s">
        <v>54</v>
      </c>
      <c r="L12" s="194" t="s">
        <v>45</v>
      </c>
      <c r="M12" s="176" t="s">
        <v>54</v>
      </c>
      <c r="N12" s="176" t="s">
        <v>54</v>
      </c>
      <c r="O12" s="176" t="s">
        <v>54</v>
      </c>
      <c r="P12" s="200" t="s">
        <v>6</v>
      </c>
      <c r="Q12" s="176" t="s">
        <v>54</v>
      </c>
      <c r="R12" s="176" t="s">
        <v>54</v>
      </c>
      <c r="S12" s="176" t="s">
        <v>54</v>
      </c>
      <c r="T12" s="176" t="s">
        <v>54</v>
      </c>
      <c r="U12" s="176" t="s">
        <v>54</v>
      </c>
      <c r="V12" s="194" t="s">
        <v>45</v>
      </c>
      <c r="W12" s="200" t="s">
        <v>6</v>
      </c>
      <c r="X12" s="200" t="s">
        <v>6</v>
      </c>
      <c r="Y12" s="67" t="s">
        <v>52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207" t="s">
        <v>6</v>
      </c>
      <c r="AE12" s="200" t="s">
        <v>6</v>
      </c>
      <c r="AF12" s="67" t="s">
        <v>52</v>
      </c>
      <c r="AG12" s="67" t="s">
        <v>52</v>
      </c>
      <c r="AH12" s="67" t="s">
        <v>52</v>
      </c>
      <c r="AI12" s="67" t="s">
        <v>52</v>
      </c>
    </row>
    <row r="13" spans="1:35" x14ac:dyDescent="0.25">
      <c r="A13" s="30"/>
      <c r="B13" s="47">
        <v>242826</v>
      </c>
      <c r="C13" s="159" t="s">
        <v>37</v>
      </c>
      <c r="D13" s="159" t="s">
        <v>183</v>
      </c>
      <c r="E13" s="161" t="s">
        <v>26</v>
      </c>
      <c r="F13" s="176" t="s">
        <v>54</v>
      </c>
      <c r="G13" s="176" t="s">
        <v>54</v>
      </c>
      <c r="H13" s="68" t="s">
        <v>31</v>
      </c>
      <c r="I13" s="200" t="s">
        <v>6</v>
      </c>
      <c r="J13" s="176" t="s">
        <v>172</v>
      </c>
      <c r="K13" s="67" t="s">
        <v>52</v>
      </c>
      <c r="L13" s="67" t="s">
        <v>52</v>
      </c>
      <c r="M13" s="67" t="s">
        <v>52</v>
      </c>
      <c r="N13" s="67" t="s">
        <v>52</v>
      </c>
      <c r="O13" s="67" t="s">
        <v>52</v>
      </c>
      <c r="P13" s="200" t="s">
        <v>6</v>
      </c>
      <c r="Q13" s="200" t="s">
        <v>6</v>
      </c>
      <c r="R13" s="67" t="s">
        <v>52</v>
      </c>
      <c r="S13" s="67" t="s">
        <v>52</v>
      </c>
      <c r="T13" s="68" t="s">
        <v>31</v>
      </c>
      <c r="U13" s="176" t="s">
        <v>54</v>
      </c>
      <c r="V13" s="67" t="s">
        <v>52</v>
      </c>
      <c r="W13" s="200" t="s">
        <v>6</v>
      </c>
      <c r="X13" s="176" t="s">
        <v>54</v>
      </c>
      <c r="Y13" s="194" t="s">
        <v>45</v>
      </c>
      <c r="Z13" s="176" t="s">
        <v>54</v>
      </c>
      <c r="AA13" s="176" t="s">
        <v>54</v>
      </c>
      <c r="AB13" s="176" t="s">
        <v>54</v>
      </c>
      <c r="AC13" s="176" t="s">
        <v>54</v>
      </c>
      <c r="AD13" s="207" t="s">
        <v>6</v>
      </c>
      <c r="AE13" s="200" t="s">
        <v>6</v>
      </c>
      <c r="AF13" s="68" t="s">
        <v>31</v>
      </c>
      <c r="AG13" s="68" t="s">
        <v>31</v>
      </c>
      <c r="AH13" s="176" t="s">
        <v>54</v>
      </c>
      <c r="AI13" s="176" t="s">
        <v>54</v>
      </c>
    </row>
    <row r="14" spans="1:35" x14ac:dyDescent="0.25">
      <c r="A14" s="415" t="s">
        <v>182</v>
      </c>
      <c r="B14" s="47">
        <v>518531</v>
      </c>
      <c r="C14" s="159" t="s">
        <v>188</v>
      </c>
      <c r="D14" s="159" t="s">
        <v>184</v>
      </c>
      <c r="E14" s="161" t="s">
        <v>26</v>
      </c>
      <c r="F14" s="67" t="s">
        <v>52</v>
      </c>
      <c r="G14" s="67" t="s">
        <v>52</v>
      </c>
      <c r="H14" s="67" t="s">
        <v>52</v>
      </c>
      <c r="I14" s="200" t="s">
        <v>6</v>
      </c>
      <c r="J14" s="200" t="s">
        <v>6</v>
      </c>
      <c r="K14" s="176" t="s">
        <v>54</v>
      </c>
      <c r="L14" s="176" t="s">
        <v>54</v>
      </c>
      <c r="M14" s="176" t="s">
        <v>54</v>
      </c>
      <c r="N14" s="176" t="s">
        <v>54</v>
      </c>
      <c r="O14" s="176" t="s">
        <v>54</v>
      </c>
      <c r="P14" s="200" t="s">
        <v>6</v>
      </c>
      <c r="Q14" s="200" t="s">
        <v>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200" t="s">
        <v>6</v>
      </c>
      <c r="X14" s="200" t="s">
        <v>6</v>
      </c>
      <c r="Y14" s="67" t="s">
        <v>52</v>
      </c>
      <c r="Z14" s="67" t="s">
        <v>52</v>
      </c>
      <c r="AA14" s="67" t="s">
        <v>52</v>
      </c>
      <c r="AB14" s="67" t="s">
        <v>52</v>
      </c>
      <c r="AC14" s="67" t="s">
        <v>52</v>
      </c>
      <c r="AD14" s="207" t="s">
        <v>6</v>
      </c>
      <c r="AE14" s="200" t="s">
        <v>6</v>
      </c>
      <c r="AF14" s="67" t="s">
        <v>52</v>
      </c>
      <c r="AG14" s="67" t="s">
        <v>52</v>
      </c>
      <c r="AH14" s="67" t="s">
        <v>52</v>
      </c>
      <c r="AI14" s="67" t="s">
        <v>52</v>
      </c>
    </row>
    <row r="15" spans="1:35" x14ac:dyDescent="0.25">
      <c r="A15" s="416"/>
      <c r="B15" s="47">
        <v>501285</v>
      </c>
      <c r="C15" s="159" t="s">
        <v>102</v>
      </c>
      <c r="D15" s="159" t="s">
        <v>184</v>
      </c>
      <c r="E15" s="161" t="s">
        <v>26</v>
      </c>
      <c r="F15" s="176" t="s">
        <v>54</v>
      </c>
      <c r="G15" s="176" t="s">
        <v>54</v>
      </c>
      <c r="H15" s="176" t="s">
        <v>54</v>
      </c>
      <c r="I15" s="200" t="s">
        <v>6</v>
      </c>
      <c r="J15" s="200" t="s">
        <v>6</v>
      </c>
      <c r="K15" s="67" t="s">
        <v>52</v>
      </c>
      <c r="L15" s="67" t="s">
        <v>52</v>
      </c>
      <c r="M15" s="67" t="s">
        <v>52</v>
      </c>
      <c r="N15" s="67" t="s">
        <v>52</v>
      </c>
      <c r="O15" s="67" t="s">
        <v>52</v>
      </c>
      <c r="P15" s="200" t="s">
        <v>6</v>
      </c>
      <c r="Q15" s="200" t="s">
        <v>6</v>
      </c>
      <c r="R15" s="67" t="s">
        <v>52</v>
      </c>
      <c r="S15" s="67" t="s">
        <v>52</v>
      </c>
      <c r="T15" s="67" t="s">
        <v>52</v>
      </c>
      <c r="U15" s="67" t="s">
        <v>52</v>
      </c>
      <c r="V15" s="67" t="s">
        <v>52</v>
      </c>
      <c r="W15" s="200" t="s">
        <v>6</v>
      </c>
      <c r="X15" s="200" t="s">
        <v>6</v>
      </c>
      <c r="Y15" s="176" t="s">
        <v>54</v>
      </c>
      <c r="Z15" s="176" t="s">
        <v>54</v>
      </c>
      <c r="AA15" s="176" t="s">
        <v>54</v>
      </c>
      <c r="AB15" s="176" t="s">
        <v>54</v>
      </c>
      <c r="AC15" s="68" t="s">
        <v>31</v>
      </c>
      <c r="AD15" s="207" t="s">
        <v>6</v>
      </c>
      <c r="AE15" s="200" t="s">
        <v>6</v>
      </c>
      <c r="AF15" s="176" t="s">
        <v>54</v>
      </c>
      <c r="AG15" s="176" t="s">
        <v>54</v>
      </c>
      <c r="AH15" s="176" t="s">
        <v>54</v>
      </c>
      <c r="AI15" s="176" t="s">
        <v>54</v>
      </c>
    </row>
    <row r="16" spans="1:35" x14ac:dyDescent="0.25">
      <c r="A16" s="417"/>
      <c r="B16" s="47">
        <v>497998</v>
      </c>
      <c r="C16" s="130" t="s">
        <v>165</v>
      </c>
      <c r="D16" s="130"/>
      <c r="E16" s="161" t="s">
        <v>26</v>
      </c>
      <c r="F16" s="67" t="s">
        <v>52</v>
      </c>
      <c r="G16" s="67" t="s">
        <v>52</v>
      </c>
      <c r="H16" s="67" t="s">
        <v>52</v>
      </c>
      <c r="I16" s="200" t="s">
        <v>6</v>
      </c>
      <c r="J16" s="200" t="s">
        <v>6</v>
      </c>
      <c r="K16" s="176" t="s">
        <v>54</v>
      </c>
      <c r="L16" s="176" t="s">
        <v>54</v>
      </c>
      <c r="M16" s="176" t="s">
        <v>54</v>
      </c>
      <c r="N16" s="68" t="s">
        <v>31</v>
      </c>
      <c r="O16" s="176" t="s">
        <v>54</v>
      </c>
      <c r="P16" s="200" t="s">
        <v>6</v>
      </c>
      <c r="Q16" s="200" t="s">
        <v>6</v>
      </c>
      <c r="R16" s="67" t="s">
        <v>52</v>
      </c>
      <c r="S16" s="67" t="s">
        <v>52</v>
      </c>
      <c r="T16" s="67" t="s">
        <v>52</v>
      </c>
      <c r="U16" s="67" t="s">
        <v>52</v>
      </c>
      <c r="V16" s="67" t="s">
        <v>52</v>
      </c>
      <c r="W16" s="200" t="s">
        <v>6</v>
      </c>
      <c r="X16" s="200" t="s">
        <v>6</v>
      </c>
      <c r="Y16" s="176" t="s">
        <v>54</v>
      </c>
      <c r="Z16" s="176" t="s">
        <v>54</v>
      </c>
      <c r="AA16" s="176" t="s">
        <v>54</v>
      </c>
      <c r="AB16" s="176" t="s">
        <v>54</v>
      </c>
      <c r="AC16" s="176" t="s">
        <v>54</v>
      </c>
      <c r="AD16" s="207" t="s">
        <v>6</v>
      </c>
      <c r="AE16" s="200" t="s">
        <v>6</v>
      </c>
      <c r="AF16" s="68" t="s">
        <v>31</v>
      </c>
      <c r="AG16" s="68" t="s">
        <v>31</v>
      </c>
      <c r="AH16" s="68" t="s">
        <v>31</v>
      </c>
      <c r="AI16" s="68" t="s">
        <v>31</v>
      </c>
    </row>
    <row r="17" spans="1:35" x14ac:dyDescent="0.25">
      <c r="A17" s="30"/>
      <c r="B17" s="47">
        <v>370711</v>
      </c>
      <c r="C17" s="130" t="s">
        <v>110</v>
      </c>
      <c r="D17" s="159" t="s">
        <v>184</v>
      </c>
      <c r="E17" s="161" t="s">
        <v>26</v>
      </c>
      <c r="F17" s="176" t="s">
        <v>54</v>
      </c>
      <c r="G17" s="176" t="s">
        <v>54</v>
      </c>
      <c r="H17" s="176" t="s">
        <v>54</v>
      </c>
      <c r="I17" s="176" t="s">
        <v>172</v>
      </c>
      <c r="J17" s="200" t="s">
        <v>6</v>
      </c>
      <c r="K17" s="176" t="s">
        <v>54</v>
      </c>
      <c r="L17" s="176" t="s">
        <v>54</v>
      </c>
      <c r="M17" s="68" t="s">
        <v>31</v>
      </c>
      <c r="N17" s="176" t="s">
        <v>54</v>
      </c>
      <c r="O17" s="176" t="s">
        <v>54</v>
      </c>
      <c r="P17" s="200" t="s">
        <v>6</v>
      </c>
      <c r="Q17" s="200" t="s">
        <v>6</v>
      </c>
      <c r="R17" s="176" t="s">
        <v>54</v>
      </c>
      <c r="S17" s="176" t="s">
        <v>54</v>
      </c>
      <c r="T17" s="176" t="s">
        <v>54</v>
      </c>
      <c r="U17" s="176" t="s">
        <v>54</v>
      </c>
      <c r="V17" s="176" t="s">
        <v>54</v>
      </c>
      <c r="W17" s="200" t="s">
        <v>6</v>
      </c>
      <c r="X17" s="200" t="s">
        <v>6</v>
      </c>
      <c r="Y17" s="176" t="s">
        <v>54</v>
      </c>
      <c r="Z17" s="176" t="s">
        <v>54</v>
      </c>
      <c r="AA17" s="176" t="s">
        <v>54</v>
      </c>
      <c r="AB17" s="176" t="s">
        <v>54</v>
      </c>
      <c r="AC17" s="176" t="s">
        <v>54</v>
      </c>
      <c r="AD17" s="176" t="s">
        <v>54</v>
      </c>
      <c r="AE17" s="200" t="s">
        <v>6</v>
      </c>
      <c r="AF17" s="176" t="s">
        <v>54</v>
      </c>
      <c r="AG17" s="176" t="s">
        <v>54</v>
      </c>
      <c r="AH17" s="176" t="s">
        <v>54</v>
      </c>
      <c r="AI17" s="176" t="s">
        <v>54</v>
      </c>
    </row>
    <row r="18" spans="1:35" x14ac:dyDescent="0.25">
      <c r="A18" s="413" t="s">
        <v>111</v>
      </c>
      <c r="B18" s="179">
        <v>509724</v>
      </c>
      <c r="C18" s="57" t="s">
        <v>21</v>
      </c>
      <c r="D18" s="159" t="s">
        <v>184</v>
      </c>
      <c r="E18" s="72" t="s">
        <v>25</v>
      </c>
      <c r="F18" s="67" t="s">
        <v>52</v>
      </c>
      <c r="G18" s="67" t="s">
        <v>52</v>
      </c>
      <c r="H18" s="67" t="s">
        <v>52</v>
      </c>
      <c r="I18" s="200" t="s">
        <v>6</v>
      </c>
      <c r="J18" s="200" t="s">
        <v>6</v>
      </c>
      <c r="K18" s="67" t="s">
        <v>52</v>
      </c>
      <c r="L18" s="67" t="s">
        <v>52</v>
      </c>
      <c r="M18" s="67" t="s">
        <v>52</v>
      </c>
      <c r="N18" s="67" t="s">
        <v>52</v>
      </c>
      <c r="O18" s="67" t="s">
        <v>52</v>
      </c>
      <c r="P18" s="200" t="s">
        <v>6</v>
      </c>
      <c r="Q18" s="200" t="s">
        <v>6</v>
      </c>
      <c r="R18" s="67" t="s">
        <v>52</v>
      </c>
      <c r="S18" s="67" t="s">
        <v>52</v>
      </c>
      <c r="T18" s="67" t="s">
        <v>52</v>
      </c>
      <c r="U18" s="67" t="s">
        <v>52</v>
      </c>
      <c r="V18" s="67" t="s">
        <v>52</v>
      </c>
      <c r="W18" s="200" t="s">
        <v>6</v>
      </c>
      <c r="X18" s="200" t="s">
        <v>6</v>
      </c>
      <c r="Y18" s="69" t="s">
        <v>51</v>
      </c>
      <c r="Z18" s="69" t="s">
        <v>51</v>
      </c>
      <c r="AA18" s="69" t="s">
        <v>51</v>
      </c>
      <c r="AB18" s="69" t="s">
        <v>51</v>
      </c>
      <c r="AC18" s="69" t="s">
        <v>51</v>
      </c>
      <c r="AD18" s="207" t="s">
        <v>6</v>
      </c>
      <c r="AE18" s="200" t="s">
        <v>6</v>
      </c>
      <c r="AF18" s="69" t="s">
        <v>51</v>
      </c>
      <c r="AG18" s="69" t="s">
        <v>51</v>
      </c>
      <c r="AH18" s="69" t="s">
        <v>51</v>
      </c>
      <c r="AI18" s="68" t="s">
        <v>31</v>
      </c>
    </row>
    <row r="19" spans="1:35" x14ac:dyDescent="0.25">
      <c r="A19" s="413"/>
      <c r="B19" s="179">
        <v>302172</v>
      </c>
      <c r="C19" s="57" t="s">
        <v>157</v>
      </c>
      <c r="D19" s="159" t="s">
        <v>184</v>
      </c>
      <c r="E19" s="72" t="s">
        <v>25</v>
      </c>
      <c r="F19" s="67" t="s">
        <v>52</v>
      </c>
      <c r="G19" s="67" t="s">
        <v>52</v>
      </c>
      <c r="H19" s="67" t="s">
        <v>52</v>
      </c>
      <c r="I19" s="200" t="s">
        <v>6</v>
      </c>
      <c r="J19" s="200" t="s">
        <v>6</v>
      </c>
      <c r="K19" s="68" t="s">
        <v>31</v>
      </c>
      <c r="L19" s="68" t="s">
        <v>31</v>
      </c>
      <c r="M19" s="69" t="s">
        <v>51</v>
      </c>
      <c r="N19" s="69" t="s">
        <v>51</v>
      </c>
      <c r="O19" s="69" t="s">
        <v>51</v>
      </c>
      <c r="P19" s="200" t="s">
        <v>6</v>
      </c>
      <c r="Q19" s="200" t="s">
        <v>6</v>
      </c>
      <c r="R19" s="67" t="s">
        <v>52</v>
      </c>
      <c r="S19" s="67" t="s">
        <v>52</v>
      </c>
      <c r="T19" s="67" t="s">
        <v>52</v>
      </c>
      <c r="U19" s="67" t="s">
        <v>52</v>
      </c>
      <c r="V19" s="67" t="s">
        <v>52</v>
      </c>
      <c r="W19" s="200" t="s">
        <v>6</v>
      </c>
      <c r="X19" s="200" t="s">
        <v>6</v>
      </c>
      <c r="Y19" s="67" t="s">
        <v>52</v>
      </c>
      <c r="Z19" s="67" t="s">
        <v>52</v>
      </c>
      <c r="AA19" s="67" t="s">
        <v>52</v>
      </c>
      <c r="AB19" s="67" t="s">
        <v>52</v>
      </c>
      <c r="AC19" s="67" t="s">
        <v>52</v>
      </c>
      <c r="AD19" s="207" t="s">
        <v>6</v>
      </c>
      <c r="AE19" s="200" t="s">
        <v>6</v>
      </c>
      <c r="AF19" s="67" t="s">
        <v>52</v>
      </c>
      <c r="AG19" s="67" t="s">
        <v>52</v>
      </c>
      <c r="AH19" s="67" t="s">
        <v>52</v>
      </c>
      <c r="AI19" s="67" t="s">
        <v>52</v>
      </c>
    </row>
    <row r="20" spans="1:35" x14ac:dyDescent="0.25">
      <c r="A20" s="413"/>
      <c r="B20" s="179">
        <v>516000</v>
      </c>
      <c r="C20" s="57" t="s">
        <v>35</v>
      </c>
      <c r="D20" s="159" t="s">
        <v>184</v>
      </c>
      <c r="E20" s="72" t="s">
        <v>25</v>
      </c>
      <c r="F20" s="69" t="s">
        <v>51</v>
      </c>
      <c r="G20" s="69" t="s">
        <v>51</v>
      </c>
      <c r="H20" s="69" t="s">
        <v>51</v>
      </c>
      <c r="I20" s="200" t="s">
        <v>6</v>
      </c>
      <c r="J20" s="200" t="s">
        <v>6</v>
      </c>
      <c r="K20" s="67" t="s">
        <v>52</v>
      </c>
      <c r="L20" s="67" t="s">
        <v>52</v>
      </c>
      <c r="M20" s="67" t="s">
        <v>52</v>
      </c>
      <c r="N20" s="67" t="s">
        <v>52</v>
      </c>
      <c r="O20" s="67" t="s">
        <v>52</v>
      </c>
      <c r="P20" s="200" t="s">
        <v>6</v>
      </c>
      <c r="Q20" s="200" t="s">
        <v>6</v>
      </c>
      <c r="R20" s="69" t="s">
        <v>51</v>
      </c>
      <c r="S20" s="69" t="s">
        <v>51</v>
      </c>
      <c r="T20" s="69" t="s">
        <v>51</v>
      </c>
      <c r="U20" s="176" t="s">
        <v>54</v>
      </c>
      <c r="V20" s="67" t="s">
        <v>52</v>
      </c>
      <c r="W20" s="200" t="s">
        <v>6</v>
      </c>
      <c r="X20" s="200" t="s">
        <v>6</v>
      </c>
      <c r="Y20" s="67" t="s">
        <v>52</v>
      </c>
      <c r="Z20" s="67" t="s">
        <v>52</v>
      </c>
      <c r="AA20" s="67" t="s">
        <v>52</v>
      </c>
      <c r="AB20" s="67" t="s">
        <v>52</v>
      </c>
      <c r="AC20" s="67" t="s">
        <v>52</v>
      </c>
      <c r="AD20" s="207" t="s">
        <v>6</v>
      </c>
      <c r="AE20" s="200" t="s">
        <v>6</v>
      </c>
      <c r="AF20" s="67" t="s">
        <v>52</v>
      </c>
      <c r="AG20" s="67" t="s">
        <v>52</v>
      </c>
      <c r="AH20" s="67" t="s">
        <v>52</v>
      </c>
      <c r="AI20" s="67" t="s">
        <v>52</v>
      </c>
    </row>
    <row r="21" spans="1:35" x14ac:dyDescent="0.25">
      <c r="A21" s="413" t="s">
        <v>112</v>
      </c>
      <c r="B21" s="179">
        <v>166058</v>
      </c>
      <c r="C21" s="57" t="s">
        <v>8</v>
      </c>
      <c r="D21" s="159" t="s">
        <v>184</v>
      </c>
      <c r="E21" s="72" t="s">
        <v>25</v>
      </c>
      <c r="F21" s="67" t="s">
        <v>52</v>
      </c>
      <c r="G21" s="67" t="s">
        <v>52</v>
      </c>
      <c r="H21" s="67" t="s">
        <v>52</v>
      </c>
      <c r="I21" s="200" t="s">
        <v>6</v>
      </c>
      <c r="J21" s="200" t="s">
        <v>6</v>
      </c>
      <c r="K21" s="67" t="s">
        <v>52</v>
      </c>
      <c r="L21" s="67" t="s">
        <v>52</v>
      </c>
      <c r="M21" s="67" t="s">
        <v>52</v>
      </c>
      <c r="N21" s="67" t="s">
        <v>52</v>
      </c>
      <c r="O21" s="67" t="s">
        <v>52</v>
      </c>
      <c r="P21" s="200" t="s">
        <v>6</v>
      </c>
      <c r="Q21" s="200" t="s">
        <v>6</v>
      </c>
      <c r="R21" s="69" t="s">
        <v>51</v>
      </c>
      <c r="S21" s="69" t="s">
        <v>51</v>
      </c>
      <c r="T21" s="69" t="s">
        <v>51</v>
      </c>
      <c r="U21" s="176" t="s">
        <v>54</v>
      </c>
      <c r="V21" s="69" t="s">
        <v>51</v>
      </c>
      <c r="W21" s="200" t="s">
        <v>6</v>
      </c>
      <c r="X21" s="200" t="s">
        <v>6</v>
      </c>
      <c r="Y21" s="67" t="s">
        <v>52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207" t="s">
        <v>6</v>
      </c>
      <c r="AE21" s="200" t="s">
        <v>6</v>
      </c>
      <c r="AF21" s="67" t="s">
        <v>52</v>
      </c>
      <c r="AG21" s="67" t="s">
        <v>52</v>
      </c>
      <c r="AH21" s="67" t="s">
        <v>52</v>
      </c>
      <c r="AI21" s="67" t="s">
        <v>52</v>
      </c>
    </row>
    <row r="22" spans="1:35" x14ac:dyDescent="0.25">
      <c r="A22" s="413"/>
      <c r="B22" s="179">
        <v>489172</v>
      </c>
      <c r="C22" s="57" t="s">
        <v>13</v>
      </c>
      <c r="D22" s="57" t="s">
        <v>185</v>
      </c>
      <c r="E22" s="72" t="s">
        <v>25</v>
      </c>
      <c r="F22" s="68" t="s">
        <v>31</v>
      </c>
      <c r="G22" s="68" t="s">
        <v>31</v>
      </c>
      <c r="H22" s="68" t="s">
        <v>31</v>
      </c>
      <c r="I22" s="200" t="s">
        <v>6</v>
      </c>
      <c r="J22" s="200" t="s">
        <v>6</v>
      </c>
      <c r="K22" s="68" t="s">
        <v>31</v>
      </c>
      <c r="L22" s="67" t="s">
        <v>52</v>
      </c>
      <c r="M22" s="67" t="s">
        <v>52</v>
      </c>
      <c r="N22" s="67" t="s">
        <v>52</v>
      </c>
      <c r="O22" s="67" t="s">
        <v>52</v>
      </c>
      <c r="P22" s="200" t="s">
        <v>6</v>
      </c>
      <c r="Q22" s="200" t="s">
        <v>6</v>
      </c>
      <c r="R22" s="67" t="s">
        <v>52</v>
      </c>
      <c r="S22" s="67" t="s">
        <v>52</v>
      </c>
      <c r="T22" s="67" t="s">
        <v>52</v>
      </c>
      <c r="U22" s="67" t="s">
        <v>52</v>
      </c>
      <c r="V22" s="67" t="s">
        <v>52</v>
      </c>
      <c r="W22" s="200" t="s">
        <v>6</v>
      </c>
      <c r="X22" s="200" t="s">
        <v>6</v>
      </c>
      <c r="Y22" s="69" t="s">
        <v>51</v>
      </c>
      <c r="Z22" s="69" t="s">
        <v>51</v>
      </c>
      <c r="AA22" s="69" t="s">
        <v>51</v>
      </c>
      <c r="AB22" s="69" t="s">
        <v>51</v>
      </c>
      <c r="AC22" s="69" t="s">
        <v>51</v>
      </c>
      <c r="AD22" s="207" t="s">
        <v>6</v>
      </c>
      <c r="AE22" s="200" t="s">
        <v>6</v>
      </c>
      <c r="AF22" s="69" t="s">
        <v>51</v>
      </c>
      <c r="AG22" s="69" t="s">
        <v>51</v>
      </c>
      <c r="AH22" s="69" t="s">
        <v>51</v>
      </c>
      <c r="AI22" s="69" t="s">
        <v>51</v>
      </c>
    </row>
    <row r="23" spans="1:35" x14ac:dyDescent="0.25">
      <c r="A23" s="413"/>
      <c r="B23" s="179">
        <v>245894</v>
      </c>
      <c r="C23" s="57" t="s">
        <v>104</v>
      </c>
      <c r="D23" s="159" t="s">
        <v>184</v>
      </c>
      <c r="E23" s="166" t="s">
        <v>25</v>
      </c>
      <c r="F23" s="67" t="s">
        <v>52</v>
      </c>
      <c r="G23" s="67" t="s">
        <v>52</v>
      </c>
      <c r="H23" s="67" t="s">
        <v>52</v>
      </c>
      <c r="I23" s="200" t="s">
        <v>6</v>
      </c>
      <c r="J23" s="200" t="s">
        <v>6</v>
      </c>
      <c r="K23" s="69" t="s">
        <v>51</v>
      </c>
      <c r="L23" s="69" t="s">
        <v>51</v>
      </c>
      <c r="M23" s="69" t="s">
        <v>51</v>
      </c>
      <c r="N23" s="69" t="s">
        <v>51</v>
      </c>
      <c r="O23" s="69" t="s">
        <v>51</v>
      </c>
      <c r="P23" s="200" t="s">
        <v>6</v>
      </c>
      <c r="Q23" s="200" t="s">
        <v>6</v>
      </c>
      <c r="R23" s="67" t="s">
        <v>52</v>
      </c>
      <c r="S23" s="67" t="s">
        <v>52</v>
      </c>
      <c r="T23" s="67" t="s">
        <v>52</v>
      </c>
      <c r="U23" s="67" t="s">
        <v>52</v>
      </c>
      <c r="V23" s="67" t="s">
        <v>52</v>
      </c>
      <c r="W23" s="200" t="s">
        <v>6</v>
      </c>
      <c r="X23" s="200" t="s">
        <v>6</v>
      </c>
      <c r="Y23" s="67" t="s">
        <v>52</v>
      </c>
      <c r="Z23" s="67" t="s">
        <v>52</v>
      </c>
      <c r="AA23" s="68" t="s">
        <v>31</v>
      </c>
      <c r="AB23" s="67" t="s">
        <v>52</v>
      </c>
      <c r="AC23" s="67" t="s">
        <v>52</v>
      </c>
      <c r="AD23" s="207" t="s">
        <v>6</v>
      </c>
      <c r="AE23" s="200" t="s">
        <v>6</v>
      </c>
      <c r="AF23" s="67" t="s">
        <v>52</v>
      </c>
      <c r="AG23" s="67" t="s">
        <v>52</v>
      </c>
      <c r="AH23" s="67" t="s">
        <v>52</v>
      </c>
      <c r="AI23" s="67" t="s">
        <v>52</v>
      </c>
    </row>
    <row r="24" spans="1:35" x14ac:dyDescent="0.25">
      <c r="A24" s="414" t="s">
        <v>113</v>
      </c>
      <c r="B24" s="179">
        <v>369628</v>
      </c>
      <c r="C24" s="159" t="s">
        <v>15</v>
      </c>
      <c r="D24" s="159" t="s">
        <v>183</v>
      </c>
      <c r="E24" s="72" t="s">
        <v>25</v>
      </c>
      <c r="F24" s="69" t="s">
        <v>51</v>
      </c>
      <c r="G24" s="69" t="s">
        <v>51</v>
      </c>
      <c r="H24" s="162" t="s">
        <v>187</v>
      </c>
      <c r="I24" s="161" t="s">
        <v>6</v>
      </c>
      <c r="J24" s="161" t="s">
        <v>6</v>
      </c>
      <c r="K24" s="69" t="s">
        <v>51</v>
      </c>
      <c r="L24" s="69" t="s">
        <v>51</v>
      </c>
      <c r="M24" s="69" t="s">
        <v>51</v>
      </c>
      <c r="N24" s="69" t="s">
        <v>51</v>
      </c>
      <c r="O24" s="69" t="s">
        <v>51</v>
      </c>
      <c r="P24" s="161" t="s">
        <v>6</v>
      </c>
      <c r="Q24" s="161" t="s">
        <v>6</v>
      </c>
      <c r="R24" s="68" t="s">
        <v>31</v>
      </c>
      <c r="S24" s="68" t="s">
        <v>31</v>
      </c>
      <c r="T24" s="69" t="s">
        <v>51</v>
      </c>
      <c r="U24" s="70" t="s">
        <v>54</v>
      </c>
      <c r="V24" s="69" t="s">
        <v>51</v>
      </c>
      <c r="W24" s="161" t="s">
        <v>6</v>
      </c>
      <c r="X24" s="161" t="s">
        <v>6</v>
      </c>
      <c r="Y24" s="69" t="s">
        <v>51</v>
      </c>
      <c r="Z24" s="69" t="s">
        <v>51</v>
      </c>
      <c r="AA24" s="69" t="s">
        <v>51</v>
      </c>
      <c r="AB24" s="69" t="s">
        <v>51</v>
      </c>
      <c r="AC24" s="69" t="s">
        <v>51</v>
      </c>
      <c r="AD24" s="209" t="s">
        <v>6</v>
      </c>
      <c r="AE24" s="161" t="s">
        <v>6</v>
      </c>
      <c r="AF24" s="68" t="s">
        <v>31</v>
      </c>
      <c r="AG24" s="69" t="s">
        <v>51</v>
      </c>
      <c r="AH24" s="69" t="s">
        <v>51</v>
      </c>
      <c r="AI24" s="69" t="s">
        <v>51</v>
      </c>
    </row>
    <row r="25" spans="1:35" x14ac:dyDescent="0.25">
      <c r="A25" s="414"/>
      <c r="B25" s="179">
        <v>299285</v>
      </c>
      <c r="C25" s="159" t="s">
        <v>127</v>
      </c>
      <c r="D25" s="159" t="s">
        <v>184</v>
      </c>
      <c r="E25" s="72" t="s">
        <v>25</v>
      </c>
      <c r="F25" s="233" t="s">
        <v>51</v>
      </c>
      <c r="G25" s="233" t="s">
        <v>51</v>
      </c>
      <c r="H25" s="233" t="s">
        <v>51</v>
      </c>
      <c r="I25" s="234" t="s">
        <v>6</v>
      </c>
      <c r="J25" s="234" t="s">
        <v>6</v>
      </c>
      <c r="K25" s="233" t="s">
        <v>51</v>
      </c>
      <c r="L25" s="233" t="s">
        <v>51</v>
      </c>
      <c r="M25" s="233" t="s">
        <v>51</v>
      </c>
      <c r="N25" s="68" t="s">
        <v>31</v>
      </c>
      <c r="O25" s="233" t="s">
        <v>51</v>
      </c>
      <c r="P25" s="234" t="s">
        <v>6</v>
      </c>
      <c r="Q25" s="234" t="s">
        <v>6</v>
      </c>
      <c r="R25" s="235" t="s">
        <v>54</v>
      </c>
      <c r="S25" s="235" t="s">
        <v>54</v>
      </c>
      <c r="T25" s="235" t="s">
        <v>54</v>
      </c>
      <c r="U25" s="235" t="s">
        <v>54</v>
      </c>
      <c r="V25" s="236" t="s">
        <v>52</v>
      </c>
      <c r="W25" s="234" t="s">
        <v>6</v>
      </c>
      <c r="X25" s="234" t="s">
        <v>6</v>
      </c>
      <c r="Y25" s="236" t="s">
        <v>52</v>
      </c>
      <c r="Z25" s="69" t="s">
        <v>51</v>
      </c>
      <c r="AA25" s="69" t="s">
        <v>51</v>
      </c>
      <c r="AB25" s="69" t="s">
        <v>51</v>
      </c>
      <c r="AC25" s="69" t="s">
        <v>51</v>
      </c>
      <c r="AD25" s="237" t="s">
        <v>6</v>
      </c>
      <c r="AE25" s="234" t="s">
        <v>6</v>
      </c>
      <c r="AF25" s="69" t="s">
        <v>51</v>
      </c>
      <c r="AG25" s="69" t="s">
        <v>51</v>
      </c>
      <c r="AH25" s="68" t="s">
        <v>31</v>
      </c>
      <c r="AI25" s="69" t="s">
        <v>51</v>
      </c>
    </row>
    <row r="26" spans="1:35" x14ac:dyDescent="0.25">
      <c r="A26" s="414"/>
      <c r="B26" s="179">
        <v>518623</v>
      </c>
      <c r="C26" s="159" t="s">
        <v>66</v>
      </c>
      <c r="D26" s="159" t="s">
        <v>183</v>
      </c>
      <c r="E26" s="72" t="s">
        <v>25</v>
      </c>
      <c r="F26" s="67" t="s">
        <v>52</v>
      </c>
      <c r="G26" s="67" t="s">
        <v>52</v>
      </c>
      <c r="H26" s="67" t="s">
        <v>52</v>
      </c>
      <c r="I26" s="161" t="s">
        <v>6</v>
      </c>
      <c r="J26" s="161" t="s">
        <v>6</v>
      </c>
      <c r="K26" s="67" t="s">
        <v>52</v>
      </c>
      <c r="L26" s="67" t="s">
        <v>52</v>
      </c>
      <c r="M26" s="67" t="s">
        <v>52</v>
      </c>
      <c r="N26" s="67" t="s">
        <v>52</v>
      </c>
      <c r="O26" s="67" t="s">
        <v>52</v>
      </c>
      <c r="P26" s="161" t="s">
        <v>6</v>
      </c>
      <c r="Q26" s="161" t="s">
        <v>6</v>
      </c>
      <c r="R26" s="67" t="s">
        <v>52</v>
      </c>
      <c r="S26" s="67" t="s">
        <v>52</v>
      </c>
      <c r="T26" s="67" t="s">
        <v>52</v>
      </c>
      <c r="U26" s="67" t="s">
        <v>52</v>
      </c>
      <c r="V26" s="69" t="s">
        <v>51</v>
      </c>
      <c r="W26" s="161" t="s">
        <v>6</v>
      </c>
      <c r="X26" s="161" t="s">
        <v>6</v>
      </c>
      <c r="Y26" s="162" t="s">
        <v>187</v>
      </c>
      <c r="Z26" s="74" t="s">
        <v>52</v>
      </c>
      <c r="AA26" s="74" t="s">
        <v>52</v>
      </c>
      <c r="AB26" s="74" t="s">
        <v>52</v>
      </c>
      <c r="AC26" s="74" t="s">
        <v>52</v>
      </c>
      <c r="AD26" s="209" t="s">
        <v>6</v>
      </c>
      <c r="AE26" s="161" t="s">
        <v>6</v>
      </c>
      <c r="AF26" s="67" t="s">
        <v>52</v>
      </c>
      <c r="AG26" s="67" t="s">
        <v>52</v>
      </c>
      <c r="AH26" s="67" t="s">
        <v>52</v>
      </c>
      <c r="AI26" s="67" t="s">
        <v>52</v>
      </c>
    </row>
    <row r="27" spans="1:35" x14ac:dyDescent="0.25">
      <c r="A27" s="414"/>
      <c r="B27" s="47">
        <v>318320</v>
      </c>
      <c r="C27" s="130" t="s">
        <v>129</v>
      </c>
      <c r="D27" s="159" t="s">
        <v>184</v>
      </c>
      <c r="E27" s="72" t="s">
        <v>25</v>
      </c>
      <c r="F27" s="74" t="s">
        <v>52</v>
      </c>
      <c r="G27" s="74" t="s">
        <v>52</v>
      </c>
      <c r="H27" s="74" t="s">
        <v>52</v>
      </c>
      <c r="I27" s="200" t="s">
        <v>6</v>
      </c>
      <c r="J27" s="200" t="s">
        <v>6</v>
      </c>
      <c r="K27" s="74" t="s">
        <v>52</v>
      </c>
      <c r="L27" s="74" t="s">
        <v>52</v>
      </c>
      <c r="M27" s="74" t="s">
        <v>52</v>
      </c>
      <c r="N27" s="74" t="s">
        <v>52</v>
      </c>
      <c r="O27" s="74" t="s">
        <v>52</v>
      </c>
      <c r="P27" s="200" t="s">
        <v>6</v>
      </c>
      <c r="Q27" s="200" t="s">
        <v>6</v>
      </c>
      <c r="R27" s="74" t="s">
        <v>52</v>
      </c>
      <c r="S27" s="74" t="s">
        <v>52</v>
      </c>
      <c r="T27" s="74" t="s">
        <v>52</v>
      </c>
      <c r="U27" s="74" t="s">
        <v>52</v>
      </c>
      <c r="V27" s="68" t="s">
        <v>31</v>
      </c>
      <c r="W27" s="200" t="s">
        <v>6</v>
      </c>
      <c r="X27" s="200" t="s">
        <v>6</v>
      </c>
      <c r="Y27" s="74" t="s">
        <v>52</v>
      </c>
      <c r="Z27" s="74" t="s">
        <v>52</v>
      </c>
      <c r="AA27" s="74" t="s">
        <v>52</v>
      </c>
      <c r="AB27" s="74" t="s">
        <v>52</v>
      </c>
      <c r="AC27" s="74" t="s">
        <v>52</v>
      </c>
      <c r="AD27" s="207" t="s">
        <v>6</v>
      </c>
      <c r="AE27" s="200" t="s">
        <v>6</v>
      </c>
      <c r="AF27" s="74" t="s">
        <v>52</v>
      </c>
      <c r="AG27" s="74" t="s">
        <v>52</v>
      </c>
      <c r="AH27" s="74" t="s">
        <v>52</v>
      </c>
      <c r="AI27" s="74" t="s">
        <v>52</v>
      </c>
    </row>
    <row r="28" spans="1:35" x14ac:dyDescent="0.25">
      <c r="A28" s="30"/>
      <c r="B28" s="47">
        <v>491040</v>
      </c>
      <c r="C28" s="130" t="s">
        <v>169</v>
      </c>
      <c r="D28" s="159" t="s">
        <v>184</v>
      </c>
      <c r="E28" s="72"/>
      <c r="F28" s="69" t="s">
        <v>51</v>
      </c>
      <c r="G28" s="69" t="s">
        <v>51</v>
      </c>
      <c r="H28" s="69" t="s">
        <v>51</v>
      </c>
      <c r="I28" s="200" t="s">
        <v>6</v>
      </c>
      <c r="J28" s="200" t="s">
        <v>6</v>
      </c>
      <c r="K28" s="67" t="s">
        <v>52</v>
      </c>
      <c r="L28" s="67" t="s">
        <v>52</v>
      </c>
      <c r="M28" s="67" t="s">
        <v>52</v>
      </c>
      <c r="N28" s="67" t="s">
        <v>52</v>
      </c>
      <c r="O28" s="67" t="s">
        <v>52</v>
      </c>
      <c r="P28" s="200" t="s">
        <v>6</v>
      </c>
      <c r="Q28" s="200" t="s">
        <v>6</v>
      </c>
      <c r="R28" s="69" t="s">
        <v>51</v>
      </c>
      <c r="S28" s="69" t="s">
        <v>51</v>
      </c>
      <c r="T28" s="67" t="s">
        <v>52</v>
      </c>
      <c r="U28" s="67" t="s">
        <v>52</v>
      </c>
      <c r="V28" s="67" t="s">
        <v>52</v>
      </c>
      <c r="W28" s="200" t="s">
        <v>6</v>
      </c>
      <c r="X28" s="200" t="s">
        <v>6</v>
      </c>
      <c r="Y28" s="67" t="s">
        <v>52</v>
      </c>
      <c r="Z28" s="67" t="s">
        <v>52</v>
      </c>
      <c r="AA28" s="67" t="s">
        <v>52</v>
      </c>
      <c r="AB28" s="67" t="s">
        <v>52</v>
      </c>
      <c r="AC28" s="67" t="s">
        <v>52</v>
      </c>
      <c r="AD28" s="207" t="s">
        <v>6</v>
      </c>
      <c r="AE28" s="200" t="s">
        <v>6</v>
      </c>
      <c r="AF28" s="69" t="s">
        <v>51</v>
      </c>
      <c r="AG28" s="69" t="s">
        <v>51</v>
      </c>
      <c r="AH28" s="69" t="s">
        <v>51</v>
      </c>
      <c r="AI28" s="69" t="s">
        <v>51</v>
      </c>
    </row>
    <row r="29" spans="1:35" x14ac:dyDescent="0.25">
      <c r="A29" s="30"/>
      <c r="B29" s="47">
        <v>484327</v>
      </c>
      <c r="C29" s="130" t="s">
        <v>171</v>
      </c>
      <c r="D29" s="159" t="s">
        <v>184</v>
      </c>
      <c r="E29" s="72"/>
      <c r="F29" s="69" t="s">
        <v>51</v>
      </c>
      <c r="G29" s="69" t="s">
        <v>51</v>
      </c>
      <c r="H29" s="69" t="s">
        <v>51</v>
      </c>
      <c r="I29" s="225" t="s">
        <v>6</v>
      </c>
      <c r="J29" s="225" t="s">
        <v>6</v>
      </c>
      <c r="K29" s="171" t="s">
        <v>131</v>
      </c>
      <c r="L29" s="171" t="s">
        <v>131</v>
      </c>
      <c r="M29" s="171" t="s">
        <v>131</v>
      </c>
      <c r="N29" s="69" t="s">
        <v>51</v>
      </c>
      <c r="O29" s="69" t="s">
        <v>51</v>
      </c>
      <c r="P29" s="225" t="s">
        <v>6</v>
      </c>
      <c r="Q29" s="225" t="s">
        <v>6</v>
      </c>
      <c r="R29" s="68" t="s">
        <v>31</v>
      </c>
      <c r="S29" s="67" t="s">
        <v>52</v>
      </c>
      <c r="T29" s="67" t="s">
        <v>52</v>
      </c>
      <c r="U29" s="67" t="s">
        <v>52</v>
      </c>
      <c r="V29" s="67" t="s">
        <v>52</v>
      </c>
      <c r="W29" s="225" t="s">
        <v>6</v>
      </c>
      <c r="X29" s="225" t="s">
        <v>6</v>
      </c>
      <c r="Y29" s="176" t="s">
        <v>54</v>
      </c>
      <c r="Z29" s="176" t="s">
        <v>54</v>
      </c>
      <c r="AA29" s="176" t="s">
        <v>54</v>
      </c>
      <c r="AB29" s="176" t="s">
        <v>54</v>
      </c>
      <c r="AC29" s="176" t="s">
        <v>54</v>
      </c>
      <c r="AD29" s="226" t="s">
        <v>6</v>
      </c>
      <c r="AE29" s="225" t="s">
        <v>6</v>
      </c>
      <c r="AF29" s="74" t="s">
        <v>52</v>
      </c>
      <c r="AG29" s="74" t="s">
        <v>52</v>
      </c>
      <c r="AH29" s="74" t="s">
        <v>52</v>
      </c>
      <c r="AI29" s="74" t="s">
        <v>52</v>
      </c>
    </row>
    <row r="30" spans="1:35" x14ac:dyDescent="0.25">
      <c r="A30" s="222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</row>
    <row r="31" spans="1:35" x14ac:dyDescent="0.25">
      <c r="A31" s="222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</row>
    <row r="32" spans="1:35" ht="39" x14ac:dyDescent="0.25">
      <c r="B32" s="224" t="s">
        <v>159</v>
      </c>
      <c r="C32" s="224" t="s">
        <v>116</v>
      </c>
      <c r="D32" s="227"/>
      <c r="S32" s="204"/>
    </row>
    <row r="33" spans="2:19" ht="51.75" x14ac:dyDescent="0.25">
      <c r="B33" s="168" t="s">
        <v>48</v>
      </c>
      <c r="C33" s="168" t="s">
        <v>49</v>
      </c>
      <c r="D33" s="228"/>
      <c r="S33" s="204"/>
    </row>
    <row r="34" spans="2:19" ht="39" x14ac:dyDescent="0.25">
      <c r="B34" s="169" t="s">
        <v>50</v>
      </c>
      <c r="C34" s="169" t="s">
        <v>160</v>
      </c>
      <c r="D34" s="229"/>
      <c r="S34" s="204"/>
    </row>
    <row r="35" spans="2:19" ht="51.75" x14ac:dyDescent="0.25">
      <c r="B35" s="170" t="s">
        <v>114</v>
      </c>
      <c r="C35" s="170" t="s">
        <v>115</v>
      </c>
      <c r="D35" s="230"/>
      <c r="S35" s="204"/>
    </row>
  </sheetData>
  <mergeCells count="4">
    <mergeCell ref="A18:A20"/>
    <mergeCell ref="A21:A23"/>
    <mergeCell ref="A24:A27"/>
    <mergeCell ref="A14:A16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J41"/>
  <sheetViews>
    <sheetView workbookViewId="0">
      <pane xSplit="3" ySplit="1" topLeftCell="AA15" activePane="bottomRight" state="frozen"/>
      <selection activeCell="H26" sqref="H26"/>
      <selection pane="topRight" activeCell="H26" sqref="H26"/>
      <selection pane="bottomLeft" activeCell="H26" sqref="H26"/>
      <selection pane="bottomRight" activeCell="C19" sqref="C19"/>
    </sheetView>
  </sheetViews>
  <sheetFormatPr defaultRowHeight="15" x14ac:dyDescent="0.25"/>
  <cols>
    <col min="1" max="2" width="15.28515625" customWidth="1"/>
    <col min="3" max="3" width="31.140625" bestFit="1" customWidth="1"/>
    <col min="4" max="4" width="7.7109375" bestFit="1" customWidth="1"/>
    <col min="5" max="5" width="4.140625" bestFit="1" customWidth="1"/>
    <col min="6" max="6" width="7.42578125" bestFit="1" customWidth="1"/>
    <col min="7" max="8" width="6.140625" bestFit="1" customWidth="1"/>
    <col min="9" max="9" width="8" bestFit="1" customWidth="1"/>
    <col min="10" max="11" width="11.5703125" bestFit="1" customWidth="1"/>
    <col min="12" max="13" width="8" bestFit="1" customWidth="1"/>
    <col min="14" max="16" width="6.140625" bestFit="1" customWidth="1"/>
    <col min="17" max="18" width="11.5703125" bestFit="1" customWidth="1"/>
    <col min="19" max="22" width="6.140625" bestFit="1" customWidth="1"/>
    <col min="23" max="23" width="8" bestFit="1" customWidth="1"/>
    <col min="24" max="24" width="6.140625" bestFit="1" customWidth="1"/>
    <col min="25" max="25" width="11.5703125" bestFit="1" customWidth="1"/>
    <col min="26" max="26" width="8" bestFit="1" customWidth="1"/>
    <col min="27" max="30" width="6.140625" bestFit="1" customWidth="1"/>
    <col min="31" max="31" width="11.5703125" bestFit="1" customWidth="1"/>
    <col min="32" max="32" width="11.5703125" customWidth="1"/>
    <col min="33" max="33" width="11.5703125" bestFit="1" customWidth="1"/>
    <col min="37" max="37" width="18" bestFit="1" customWidth="1"/>
  </cols>
  <sheetData>
    <row r="1" spans="1:36" x14ac:dyDescent="0.25">
      <c r="AC1" s="189" t="s">
        <v>144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42064</v>
      </c>
      <c r="G2" s="149">
        <v>42065</v>
      </c>
      <c r="H2" s="149">
        <v>42066</v>
      </c>
      <c r="I2" s="149">
        <v>42067</v>
      </c>
      <c r="J2" s="149">
        <v>42068</v>
      </c>
      <c r="K2" s="149">
        <v>42069</v>
      </c>
      <c r="L2" s="149">
        <v>42070</v>
      </c>
      <c r="M2" s="149">
        <v>42071</v>
      </c>
      <c r="N2" s="149">
        <v>42072</v>
      </c>
      <c r="O2" s="149">
        <v>42073</v>
      </c>
      <c r="P2" s="149">
        <v>42074</v>
      </c>
      <c r="Q2" s="149">
        <v>42075</v>
      </c>
      <c r="R2" s="149">
        <v>42076</v>
      </c>
      <c r="S2" s="149">
        <v>42077</v>
      </c>
      <c r="T2" s="149">
        <v>42078</v>
      </c>
      <c r="U2" s="149">
        <v>42079</v>
      </c>
      <c r="V2" s="149">
        <v>42080</v>
      </c>
      <c r="W2" s="149">
        <v>42081</v>
      </c>
      <c r="X2" s="149">
        <v>42082</v>
      </c>
      <c r="Y2" s="149">
        <v>42083</v>
      </c>
      <c r="Z2" s="149">
        <v>42084</v>
      </c>
      <c r="AA2" s="149">
        <v>42085</v>
      </c>
      <c r="AB2" s="149">
        <v>42086</v>
      </c>
      <c r="AC2" s="149">
        <v>42087</v>
      </c>
      <c r="AD2" s="149">
        <v>42088</v>
      </c>
      <c r="AE2" s="149">
        <v>42089</v>
      </c>
      <c r="AF2" s="149">
        <v>42090</v>
      </c>
      <c r="AG2" s="149">
        <v>42091</v>
      </c>
      <c r="AH2" s="149">
        <v>42092</v>
      </c>
      <c r="AI2" s="149">
        <v>42093</v>
      </c>
      <c r="AJ2" s="149">
        <v>42094</v>
      </c>
    </row>
    <row r="3" spans="1:36" x14ac:dyDescent="0.25">
      <c r="A3" s="30"/>
      <c r="B3" s="47">
        <v>425677</v>
      </c>
      <c r="C3" s="159" t="s">
        <v>18</v>
      </c>
      <c r="D3" s="160" t="s">
        <v>4</v>
      </c>
      <c r="E3" s="161" t="s">
        <v>26</v>
      </c>
      <c r="F3" s="176" t="s">
        <v>54</v>
      </c>
      <c r="G3" s="176" t="s">
        <v>54</v>
      </c>
      <c r="H3" s="176" t="s">
        <v>54</v>
      </c>
      <c r="I3" s="176" t="s">
        <v>54</v>
      </c>
      <c r="J3" s="145" t="s">
        <v>6</v>
      </c>
      <c r="K3" s="145" t="s">
        <v>6</v>
      </c>
      <c r="L3" s="162" t="s">
        <v>36</v>
      </c>
      <c r="M3" s="176" t="s">
        <v>54</v>
      </c>
      <c r="N3" s="176" t="s">
        <v>54</v>
      </c>
      <c r="O3" s="176" t="s">
        <v>54</v>
      </c>
      <c r="P3" s="176" t="s">
        <v>54</v>
      </c>
      <c r="Q3" s="176" t="s">
        <v>54</v>
      </c>
      <c r="R3" s="145" t="s">
        <v>6</v>
      </c>
      <c r="S3" s="67" t="s">
        <v>52</v>
      </c>
      <c r="T3" s="67" t="s">
        <v>52</v>
      </c>
      <c r="U3" s="68" t="s">
        <v>31</v>
      </c>
      <c r="V3" s="67" t="s">
        <v>52</v>
      </c>
      <c r="W3" s="67" t="s">
        <v>52</v>
      </c>
      <c r="X3" s="145" t="s">
        <v>6</v>
      </c>
      <c r="Y3" s="145" t="s">
        <v>6</v>
      </c>
      <c r="Z3" s="67" t="s">
        <v>52</v>
      </c>
      <c r="AA3" s="67" t="s">
        <v>52</v>
      </c>
      <c r="AB3" s="52" t="s">
        <v>31</v>
      </c>
      <c r="AC3" s="176" t="s">
        <v>54</v>
      </c>
      <c r="AD3" s="67" t="s">
        <v>52</v>
      </c>
      <c r="AE3" s="145" t="s">
        <v>6</v>
      </c>
      <c r="AF3" s="176" t="s">
        <v>54</v>
      </c>
      <c r="AG3" s="176" t="s">
        <v>54</v>
      </c>
      <c r="AH3" s="68" t="s">
        <v>31</v>
      </c>
      <c r="AI3" s="176" t="s">
        <v>54</v>
      </c>
      <c r="AJ3" s="176" t="s">
        <v>54</v>
      </c>
    </row>
    <row r="4" spans="1:36" x14ac:dyDescent="0.25">
      <c r="A4" s="30"/>
      <c r="B4" s="47">
        <v>354620</v>
      </c>
      <c r="C4" s="159" t="s">
        <v>105</v>
      </c>
      <c r="D4" s="160" t="s">
        <v>4</v>
      </c>
      <c r="E4" s="161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145" t="s">
        <v>6</v>
      </c>
      <c r="K4" s="145" t="s">
        <v>6</v>
      </c>
      <c r="L4" s="67" t="s">
        <v>52</v>
      </c>
      <c r="M4" s="67" t="s">
        <v>52</v>
      </c>
      <c r="N4" s="67" t="s">
        <v>52</v>
      </c>
      <c r="O4" s="67" t="s">
        <v>52</v>
      </c>
      <c r="P4" s="67" t="s">
        <v>52</v>
      </c>
      <c r="Q4" s="145" t="s">
        <v>6</v>
      </c>
      <c r="R4" s="176" t="s">
        <v>54</v>
      </c>
      <c r="S4" s="67" t="s">
        <v>52</v>
      </c>
      <c r="T4" s="67" t="s">
        <v>52</v>
      </c>
      <c r="U4" s="67" t="s">
        <v>52</v>
      </c>
      <c r="V4" s="67" t="s">
        <v>52</v>
      </c>
      <c r="W4" s="67" t="s">
        <v>52</v>
      </c>
      <c r="X4" s="145" t="s">
        <v>6</v>
      </c>
      <c r="Y4" s="145" t="s">
        <v>6</v>
      </c>
      <c r="Z4" s="162" t="s">
        <v>36</v>
      </c>
      <c r="AA4" s="176" t="s">
        <v>54</v>
      </c>
      <c r="AB4" s="176" t="s">
        <v>54</v>
      </c>
      <c r="AC4" s="176" t="s">
        <v>54</v>
      </c>
      <c r="AD4" s="176" t="s">
        <v>54</v>
      </c>
      <c r="AE4" s="176" t="s">
        <v>132</v>
      </c>
      <c r="AF4" s="145" t="s">
        <v>6</v>
      </c>
      <c r="AG4" s="67" t="s">
        <v>52</v>
      </c>
      <c r="AH4" s="67" t="s">
        <v>52</v>
      </c>
      <c r="AI4" s="67" t="s">
        <v>52</v>
      </c>
      <c r="AJ4" s="67" t="s">
        <v>52</v>
      </c>
    </row>
    <row r="5" spans="1:36" x14ac:dyDescent="0.25">
      <c r="A5" s="30"/>
      <c r="B5" s="47">
        <v>273167</v>
      </c>
      <c r="C5" s="159" t="s">
        <v>103</v>
      </c>
      <c r="D5" s="160" t="s">
        <v>4</v>
      </c>
      <c r="E5" s="161" t="s">
        <v>26</v>
      </c>
      <c r="F5" s="67" t="s">
        <v>52</v>
      </c>
      <c r="G5" s="67" t="s">
        <v>52</v>
      </c>
      <c r="H5" s="67" t="s">
        <v>52</v>
      </c>
      <c r="I5" s="67" t="s">
        <v>52</v>
      </c>
      <c r="J5" s="145" t="s">
        <v>6</v>
      </c>
      <c r="K5" s="145" t="s">
        <v>6</v>
      </c>
      <c r="L5" s="67" t="s">
        <v>52</v>
      </c>
      <c r="M5" s="67" t="s">
        <v>52</v>
      </c>
      <c r="N5" s="67" t="s">
        <v>52</v>
      </c>
      <c r="O5" s="67" t="s">
        <v>52</v>
      </c>
      <c r="P5" s="67" t="s">
        <v>52</v>
      </c>
      <c r="Q5" s="145" t="s">
        <v>6</v>
      </c>
      <c r="R5" s="176" t="s">
        <v>132</v>
      </c>
      <c r="S5" s="176" t="s">
        <v>54</v>
      </c>
      <c r="T5" s="176" t="s">
        <v>54</v>
      </c>
      <c r="U5" s="176" t="s">
        <v>54</v>
      </c>
      <c r="V5" s="176" t="s">
        <v>54</v>
      </c>
      <c r="W5" s="176" t="s">
        <v>54</v>
      </c>
      <c r="X5" s="145" t="s">
        <v>6</v>
      </c>
      <c r="Y5" s="176" t="s">
        <v>132</v>
      </c>
      <c r="Z5" s="176" t="s">
        <v>54</v>
      </c>
      <c r="AA5" s="176" t="s">
        <v>54</v>
      </c>
      <c r="AB5" s="176" t="s">
        <v>54</v>
      </c>
      <c r="AC5" s="68" t="s">
        <v>31</v>
      </c>
      <c r="AD5" s="68" t="s">
        <v>31</v>
      </c>
      <c r="AE5" s="145" t="s">
        <v>6</v>
      </c>
      <c r="AF5" s="145" t="s">
        <v>6</v>
      </c>
      <c r="AG5" s="68" t="s">
        <v>31</v>
      </c>
      <c r="AH5" s="68" t="s">
        <v>31</v>
      </c>
      <c r="AI5" s="67" t="s">
        <v>52</v>
      </c>
      <c r="AJ5" s="67" t="s">
        <v>52</v>
      </c>
    </row>
    <row r="6" spans="1:36" x14ac:dyDescent="0.25">
      <c r="A6" s="30"/>
      <c r="B6" s="47">
        <v>503031</v>
      </c>
      <c r="C6" s="159" t="s">
        <v>101</v>
      </c>
      <c r="D6" s="48" t="s">
        <v>4</v>
      </c>
      <c r="E6" s="161" t="s">
        <v>26</v>
      </c>
      <c r="F6" s="176" t="s">
        <v>54</v>
      </c>
      <c r="G6" s="176" t="s">
        <v>54</v>
      </c>
      <c r="H6" s="176" t="s">
        <v>54</v>
      </c>
      <c r="I6" s="176" t="s">
        <v>54</v>
      </c>
      <c r="J6" s="145" t="s">
        <v>6</v>
      </c>
      <c r="K6" s="145" t="s">
        <v>6</v>
      </c>
      <c r="L6" s="176" t="s">
        <v>54</v>
      </c>
      <c r="M6" s="176" t="s">
        <v>54</v>
      </c>
      <c r="N6" s="176" t="s">
        <v>54</v>
      </c>
      <c r="O6" s="176" t="s">
        <v>54</v>
      </c>
      <c r="P6" s="176" t="s">
        <v>54</v>
      </c>
      <c r="Q6" s="145" t="s">
        <v>6</v>
      </c>
      <c r="R6" s="145" t="s">
        <v>6</v>
      </c>
      <c r="S6" s="67" t="s">
        <v>52</v>
      </c>
      <c r="T6" s="67" t="s">
        <v>52</v>
      </c>
      <c r="U6" s="67" t="s">
        <v>52</v>
      </c>
      <c r="V6" s="67" t="s">
        <v>52</v>
      </c>
      <c r="W6" s="67" t="s">
        <v>52</v>
      </c>
      <c r="X6" s="145" t="s">
        <v>6</v>
      </c>
      <c r="Y6" s="145" t="s">
        <v>6</v>
      </c>
      <c r="Z6" s="67" t="s">
        <v>52</v>
      </c>
      <c r="AA6" s="67" t="s">
        <v>52</v>
      </c>
      <c r="AB6" s="52" t="s">
        <v>31</v>
      </c>
      <c r="AC6" s="176" t="s">
        <v>54</v>
      </c>
      <c r="AD6" s="68" t="s">
        <v>31</v>
      </c>
      <c r="AE6" s="145" t="s">
        <v>6</v>
      </c>
      <c r="AF6" s="145" t="s">
        <v>6</v>
      </c>
      <c r="AG6" s="67" t="s">
        <v>52</v>
      </c>
      <c r="AH6" s="69" t="s">
        <v>51</v>
      </c>
      <c r="AI6" s="176" t="s">
        <v>54</v>
      </c>
      <c r="AJ6" s="176" t="s">
        <v>54</v>
      </c>
    </row>
    <row r="7" spans="1:36" x14ac:dyDescent="0.25">
      <c r="A7" s="30"/>
      <c r="B7" s="47">
        <v>400623</v>
      </c>
      <c r="C7" s="159" t="s">
        <v>33</v>
      </c>
      <c r="D7" s="160" t="s">
        <v>4</v>
      </c>
      <c r="E7" s="161" t="s">
        <v>26</v>
      </c>
      <c r="F7" s="193" t="s">
        <v>131</v>
      </c>
      <c r="G7" s="176" t="s">
        <v>54</v>
      </c>
      <c r="H7" s="176" t="s">
        <v>54</v>
      </c>
      <c r="I7" s="176" t="s">
        <v>54</v>
      </c>
      <c r="J7" s="176" t="s">
        <v>132</v>
      </c>
      <c r="K7" s="145" t="s">
        <v>6</v>
      </c>
      <c r="L7" s="176" t="s">
        <v>54</v>
      </c>
      <c r="M7" s="176" t="s">
        <v>54</v>
      </c>
      <c r="N7" s="176" t="s">
        <v>54</v>
      </c>
      <c r="O7" s="176" t="s">
        <v>54</v>
      </c>
      <c r="P7" s="176" t="s">
        <v>54</v>
      </c>
      <c r="Q7" s="145" t="s">
        <v>6</v>
      </c>
      <c r="R7" s="145" t="s">
        <v>6</v>
      </c>
      <c r="S7" s="176" t="s">
        <v>54</v>
      </c>
      <c r="T7" s="176" t="s">
        <v>54</v>
      </c>
      <c r="U7" s="176" t="s">
        <v>54</v>
      </c>
      <c r="V7" s="176" t="s">
        <v>54</v>
      </c>
      <c r="W7" s="193" t="s">
        <v>131</v>
      </c>
      <c r="X7" s="145" t="s">
        <v>6</v>
      </c>
      <c r="Y7" s="145" t="s">
        <v>6</v>
      </c>
      <c r="Z7" s="176" t="s">
        <v>54</v>
      </c>
      <c r="AA7" s="176" t="s">
        <v>54</v>
      </c>
      <c r="AB7" s="176" t="s">
        <v>54</v>
      </c>
      <c r="AC7" s="176" t="s">
        <v>54</v>
      </c>
      <c r="AD7" s="176" t="s">
        <v>54</v>
      </c>
      <c r="AE7" s="176" t="s">
        <v>54</v>
      </c>
      <c r="AF7" s="145" t="s">
        <v>6</v>
      </c>
      <c r="AG7" s="176" t="s">
        <v>54</v>
      </c>
      <c r="AH7" s="176" t="s">
        <v>54</v>
      </c>
      <c r="AI7" s="176" t="s">
        <v>54</v>
      </c>
      <c r="AJ7" s="176" t="s">
        <v>54</v>
      </c>
    </row>
    <row r="8" spans="1:36" x14ac:dyDescent="0.25">
      <c r="A8" s="30"/>
      <c r="B8" s="47">
        <v>444567</v>
      </c>
      <c r="C8" s="159" t="s">
        <v>19</v>
      </c>
      <c r="D8" s="160" t="s">
        <v>4</v>
      </c>
      <c r="E8" s="161" t="s">
        <v>26</v>
      </c>
      <c r="F8" s="67" t="s">
        <v>52</v>
      </c>
      <c r="G8" s="67" t="s">
        <v>52</v>
      </c>
      <c r="H8" s="67" t="s">
        <v>52</v>
      </c>
      <c r="I8" s="52" t="s">
        <v>31</v>
      </c>
      <c r="J8" s="145" t="s">
        <v>6</v>
      </c>
      <c r="K8" s="176" t="s">
        <v>132</v>
      </c>
      <c r="L8" s="176" t="s">
        <v>54</v>
      </c>
      <c r="M8" s="176" t="s">
        <v>54</v>
      </c>
      <c r="N8" s="176" t="s">
        <v>54</v>
      </c>
      <c r="O8" s="74" t="s">
        <v>52</v>
      </c>
      <c r="P8" s="74" t="s">
        <v>52</v>
      </c>
      <c r="Q8" s="145" t="s">
        <v>6</v>
      </c>
      <c r="R8" s="145" t="s">
        <v>6</v>
      </c>
      <c r="S8" s="67" t="s">
        <v>52</v>
      </c>
      <c r="T8" s="67" t="s">
        <v>52</v>
      </c>
      <c r="U8" s="67" t="s">
        <v>52</v>
      </c>
      <c r="V8" s="67" t="s">
        <v>52</v>
      </c>
      <c r="W8" s="67" t="s">
        <v>52</v>
      </c>
      <c r="X8" s="145" t="s">
        <v>6</v>
      </c>
      <c r="Y8" s="145" t="s">
        <v>6</v>
      </c>
      <c r="Z8" s="176" t="s">
        <v>54</v>
      </c>
      <c r="AA8" s="176" t="s">
        <v>54</v>
      </c>
      <c r="AB8" s="176" t="s">
        <v>54</v>
      </c>
      <c r="AC8" s="176" t="s">
        <v>54</v>
      </c>
      <c r="AD8" s="68" t="s">
        <v>31</v>
      </c>
      <c r="AE8" s="145" t="s">
        <v>6</v>
      </c>
      <c r="AF8" s="145" t="s">
        <v>6</v>
      </c>
      <c r="AG8" s="176" t="s">
        <v>54</v>
      </c>
      <c r="AH8" s="176" t="s">
        <v>54</v>
      </c>
      <c r="AI8" s="176" t="s">
        <v>54</v>
      </c>
      <c r="AJ8" s="68" t="s">
        <v>31</v>
      </c>
    </row>
    <row r="9" spans="1:36" x14ac:dyDescent="0.25">
      <c r="A9" s="30"/>
      <c r="B9" s="47">
        <v>522792</v>
      </c>
      <c r="C9" s="130" t="s">
        <v>118</v>
      </c>
      <c r="D9" s="48" t="s">
        <v>4</v>
      </c>
      <c r="E9" s="161" t="s">
        <v>26</v>
      </c>
      <c r="F9" s="74" t="s">
        <v>52</v>
      </c>
      <c r="G9" s="74" t="s">
        <v>52</v>
      </c>
      <c r="H9" s="74" t="s">
        <v>52</v>
      </c>
      <c r="I9" s="74" t="s">
        <v>52</v>
      </c>
      <c r="J9" s="145" t="s">
        <v>6</v>
      </c>
      <c r="K9" s="145" t="s">
        <v>6</v>
      </c>
      <c r="L9" s="74" t="s">
        <v>52</v>
      </c>
      <c r="M9" s="74" t="s">
        <v>52</v>
      </c>
      <c r="N9" s="74" t="s">
        <v>52</v>
      </c>
      <c r="O9" s="69" t="s">
        <v>51</v>
      </c>
      <c r="P9" s="176" t="s">
        <v>54</v>
      </c>
      <c r="Q9" s="145" t="s">
        <v>6</v>
      </c>
      <c r="R9" s="145" t="s">
        <v>6</v>
      </c>
      <c r="S9" s="68" t="s">
        <v>31</v>
      </c>
      <c r="T9" s="70" t="s">
        <v>54</v>
      </c>
      <c r="U9" s="70" t="s">
        <v>54</v>
      </c>
      <c r="V9" s="176" t="s">
        <v>54</v>
      </c>
      <c r="W9" s="52" t="s">
        <v>31</v>
      </c>
      <c r="X9" s="145" t="s">
        <v>6</v>
      </c>
      <c r="Y9" s="145" t="s">
        <v>6</v>
      </c>
      <c r="Z9" s="52" t="s">
        <v>31</v>
      </c>
      <c r="AA9" s="67" t="s">
        <v>52</v>
      </c>
      <c r="AB9" s="67" t="s">
        <v>52</v>
      </c>
      <c r="AC9" s="67" t="s">
        <v>52</v>
      </c>
      <c r="AD9" s="67" t="s">
        <v>52</v>
      </c>
      <c r="AE9" s="145" t="s">
        <v>6</v>
      </c>
      <c r="AF9" s="145" t="s">
        <v>6</v>
      </c>
      <c r="AG9" s="67" t="s">
        <v>52</v>
      </c>
      <c r="AH9" s="67" t="s">
        <v>52</v>
      </c>
      <c r="AI9" s="67" t="s">
        <v>52</v>
      </c>
      <c r="AJ9" s="67" t="s">
        <v>52</v>
      </c>
    </row>
    <row r="10" spans="1:36" x14ac:dyDescent="0.25">
      <c r="A10" s="30"/>
      <c r="B10" s="47">
        <v>252816</v>
      </c>
      <c r="C10" s="159" t="s">
        <v>23</v>
      </c>
      <c r="D10" s="160" t="s">
        <v>4</v>
      </c>
      <c r="E10" s="161" t="s">
        <v>26</v>
      </c>
      <c r="F10" s="67" t="s">
        <v>52</v>
      </c>
      <c r="G10" s="67" t="s">
        <v>52</v>
      </c>
      <c r="H10" s="67" t="s">
        <v>52</v>
      </c>
      <c r="I10" s="67" t="s">
        <v>52</v>
      </c>
      <c r="J10" s="145" t="s">
        <v>6</v>
      </c>
      <c r="K10" s="176" t="s">
        <v>54</v>
      </c>
      <c r="L10" s="67" t="s">
        <v>52</v>
      </c>
      <c r="M10" s="67" t="s">
        <v>52</v>
      </c>
      <c r="N10" s="67" t="s">
        <v>52</v>
      </c>
      <c r="O10" s="67" t="s">
        <v>52</v>
      </c>
      <c r="P10" s="67" t="s">
        <v>52</v>
      </c>
      <c r="Q10" s="145" t="s">
        <v>6</v>
      </c>
      <c r="R10" s="145" t="s">
        <v>6</v>
      </c>
      <c r="S10" s="176" t="s">
        <v>54</v>
      </c>
      <c r="T10" s="70" t="s">
        <v>54</v>
      </c>
      <c r="U10" s="70" t="s">
        <v>54</v>
      </c>
      <c r="V10" s="68" t="s">
        <v>31</v>
      </c>
      <c r="W10" s="162" t="s">
        <v>36</v>
      </c>
      <c r="X10" s="145" t="s">
        <v>6</v>
      </c>
      <c r="Y10" s="145" t="s">
        <v>6</v>
      </c>
      <c r="Z10" s="68" t="s">
        <v>31</v>
      </c>
      <c r="AA10" s="68" t="s">
        <v>31</v>
      </c>
      <c r="AB10" s="68" t="s">
        <v>31</v>
      </c>
      <c r="AC10" s="68" t="s">
        <v>31</v>
      </c>
      <c r="AD10" s="68" t="s">
        <v>31</v>
      </c>
      <c r="AE10" s="145" t="s">
        <v>6</v>
      </c>
      <c r="AF10" s="176" t="s">
        <v>132</v>
      </c>
      <c r="AG10" s="68" t="s">
        <v>31</v>
      </c>
      <c r="AH10" s="67" t="s">
        <v>52</v>
      </c>
      <c r="AI10" s="67" t="s">
        <v>52</v>
      </c>
      <c r="AJ10" s="67" t="s">
        <v>52</v>
      </c>
    </row>
    <row r="11" spans="1:36" x14ac:dyDescent="0.25">
      <c r="A11" s="30"/>
      <c r="B11" s="47">
        <v>242826</v>
      </c>
      <c r="C11" s="159" t="s">
        <v>37</v>
      </c>
      <c r="D11" s="160" t="s">
        <v>4</v>
      </c>
      <c r="E11" s="161" t="s">
        <v>26</v>
      </c>
      <c r="F11" s="70" t="s">
        <v>54</v>
      </c>
      <c r="G11" s="70" t="s">
        <v>54</v>
      </c>
      <c r="H11" s="70" t="s">
        <v>54</v>
      </c>
      <c r="I11" s="70" t="s">
        <v>54</v>
      </c>
      <c r="J11" s="176" t="s">
        <v>54</v>
      </c>
      <c r="K11" s="145" t="s">
        <v>6</v>
      </c>
      <c r="L11" s="70" t="s">
        <v>54</v>
      </c>
      <c r="M11" s="162" t="s">
        <v>36</v>
      </c>
      <c r="N11" s="70" t="s">
        <v>54</v>
      </c>
      <c r="O11" s="70" t="s">
        <v>54</v>
      </c>
      <c r="P11" s="70" t="s">
        <v>54</v>
      </c>
      <c r="Q11" s="145" t="s">
        <v>6</v>
      </c>
      <c r="R11" s="145" t="s">
        <v>6</v>
      </c>
      <c r="S11" s="67" t="s">
        <v>52</v>
      </c>
      <c r="T11" s="67" t="s">
        <v>52</v>
      </c>
      <c r="U11" s="67" t="s">
        <v>52</v>
      </c>
      <c r="V11" s="67" t="s">
        <v>52</v>
      </c>
      <c r="W11" s="67" t="s">
        <v>52</v>
      </c>
      <c r="X11" s="145" t="s">
        <v>6</v>
      </c>
      <c r="Y11" s="145" t="s">
        <v>6</v>
      </c>
      <c r="Z11" s="67" t="s">
        <v>52</v>
      </c>
      <c r="AA11" s="67" t="s">
        <v>52</v>
      </c>
      <c r="AB11" s="52" t="s">
        <v>31</v>
      </c>
      <c r="AC11" s="70" t="s">
        <v>54</v>
      </c>
      <c r="AD11" s="67" t="s">
        <v>52</v>
      </c>
      <c r="AE11" s="145" t="s">
        <v>6</v>
      </c>
      <c r="AF11" s="145" t="s">
        <v>6</v>
      </c>
      <c r="AG11" s="67" t="s">
        <v>52</v>
      </c>
      <c r="AH11" s="69" t="s">
        <v>51</v>
      </c>
      <c r="AI11" s="70" t="s">
        <v>54</v>
      </c>
      <c r="AJ11" s="194" t="s">
        <v>166</v>
      </c>
    </row>
    <row r="12" spans="1:36" x14ac:dyDescent="0.25">
      <c r="A12" s="30"/>
      <c r="B12" s="47">
        <v>518531</v>
      </c>
      <c r="C12" s="159" t="s">
        <v>109</v>
      </c>
      <c r="D12" s="160" t="s">
        <v>4</v>
      </c>
      <c r="E12" s="161" t="s">
        <v>26</v>
      </c>
      <c r="F12" s="74" t="s">
        <v>52</v>
      </c>
      <c r="G12" s="74" t="s">
        <v>52</v>
      </c>
      <c r="H12" s="74" t="s">
        <v>52</v>
      </c>
      <c r="I12" s="74" t="s">
        <v>52</v>
      </c>
      <c r="J12" s="151" t="s">
        <v>6</v>
      </c>
      <c r="K12" s="151" t="s">
        <v>6</v>
      </c>
      <c r="L12" s="74" t="s">
        <v>52</v>
      </c>
      <c r="M12" s="74" t="s">
        <v>52</v>
      </c>
      <c r="N12" s="74" t="s">
        <v>52</v>
      </c>
      <c r="O12" s="74" t="s">
        <v>52</v>
      </c>
      <c r="P12" s="74" t="s">
        <v>52</v>
      </c>
      <c r="Q12" s="151" t="s">
        <v>6</v>
      </c>
      <c r="R12" s="151" t="s">
        <v>6</v>
      </c>
      <c r="S12" s="176" t="s">
        <v>54</v>
      </c>
      <c r="T12" s="176" t="s">
        <v>54</v>
      </c>
      <c r="U12" s="176" t="s">
        <v>54</v>
      </c>
      <c r="V12" s="176" t="s">
        <v>54</v>
      </c>
      <c r="W12" s="52" t="s">
        <v>31</v>
      </c>
      <c r="X12" s="151" t="s">
        <v>6</v>
      </c>
      <c r="Y12" s="151" t="s">
        <v>6</v>
      </c>
      <c r="Z12" s="176" t="s">
        <v>54</v>
      </c>
      <c r="AA12" s="176" t="s">
        <v>54</v>
      </c>
      <c r="AB12" s="176" t="s">
        <v>54</v>
      </c>
      <c r="AC12" s="176" t="s">
        <v>54</v>
      </c>
      <c r="AD12" s="176" t="s">
        <v>54</v>
      </c>
      <c r="AE12" s="151" t="s">
        <v>6</v>
      </c>
      <c r="AF12" s="151" t="s">
        <v>6</v>
      </c>
      <c r="AG12" s="74" t="s">
        <v>52</v>
      </c>
      <c r="AH12" s="74" t="s">
        <v>52</v>
      </c>
      <c r="AI12" s="74" t="s">
        <v>52</v>
      </c>
      <c r="AJ12" s="74" t="s">
        <v>52</v>
      </c>
    </row>
    <row r="13" spans="1:36" x14ac:dyDescent="0.25">
      <c r="A13" s="30"/>
      <c r="B13" s="47">
        <v>518624</v>
      </c>
      <c r="C13" s="159" t="s">
        <v>40</v>
      </c>
      <c r="D13" s="160" t="s">
        <v>4</v>
      </c>
      <c r="E13" s="161" t="s">
        <v>26</v>
      </c>
      <c r="F13" s="52" t="s">
        <v>31</v>
      </c>
      <c r="G13" s="176" t="s">
        <v>54</v>
      </c>
      <c r="H13" s="176" t="s">
        <v>54</v>
      </c>
      <c r="I13" s="176" t="s">
        <v>54</v>
      </c>
      <c r="J13" s="145" t="s">
        <v>6</v>
      </c>
      <c r="K13" s="145" t="s">
        <v>6</v>
      </c>
      <c r="L13" s="176" t="s">
        <v>54</v>
      </c>
      <c r="M13" s="176" t="s">
        <v>54</v>
      </c>
      <c r="N13" s="176" t="s">
        <v>54</v>
      </c>
      <c r="O13" s="176" t="s">
        <v>54</v>
      </c>
      <c r="P13" s="176" t="s">
        <v>54</v>
      </c>
      <c r="Q13" s="145" t="s">
        <v>6</v>
      </c>
      <c r="R13" s="145" t="s">
        <v>6</v>
      </c>
      <c r="S13" s="67" t="s">
        <v>52</v>
      </c>
      <c r="T13" s="67" t="s">
        <v>52</v>
      </c>
      <c r="U13" s="67" t="s">
        <v>52</v>
      </c>
      <c r="V13" s="67" t="s">
        <v>52</v>
      </c>
      <c r="W13" s="67" t="s">
        <v>52</v>
      </c>
      <c r="X13" s="145" t="s">
        <v>6</v>
      </c>
      <c r="Y13" s="145" t="s">
        <v>6</v>
      </c>
      <c r="Z13" s="67" t="s">
        <v>52</v>
      </c>
      <c r="AA13" s="67" t="s">
        <v>52</v>
      </c>
      <c r="AB13" s="67" t="s">
        <v>52</v>
      </c>
      <c r="AC13" s="67" t="s">
        <v>52</v>
      </c>
      <c r="AD13" s="67" t="s">
        <v>52</v>
      </c>
      <c r="AE13" s="145" t="s">
        <v>6</v>
      </c>
      <c r="AF13" s="145" t="s">
        <v>6</v>
      </c>
      <c r="AG13" s="176" t="s">
        <v>54</v>
      </c>
      <c r="AH13" s="176" t="s">
        <v>54</v>
      </c>
      <c r="AI13" s="176" t="s">
        <v>54</v>
      </c>
      <c r="AJ13" s="176" t="s">
        <v>54</v>
      </c>
    </row>
    <row r="14" spans="1:36" hidden="1" x14ac:dyDescent="0.25">
      <c r="A14" s="30"/>
      <c r="B14" s="47">
        <v>384393</v>
      </c>
      <c r="C14" s="159" t="s">
        <v>14</v>
      </c>
      <c r="D14" s="160" t="s">
        <v>4</v>
      </c>
      <c r="E14" s="161" t="s">
        <v>26</v>
      </c>
      <c r="F14" s="52" t="s">
        <v>31</v>
      </c>
      <c r="G14" s="52" t="s">
        <v>31</v>
      </c>
      <c r="H14" s="52" t="s">
        <v>31</v>
      </c>
      <c r="I14" s="52" t="s">
        <v>31</v>
      </c>
      <c r="J14" s="145" t="s">
        <v>6</v>
      </c>
      <c r="K14" s="145" t="s">
        <v>6</v>
      </c>
      <c r="L14" s="52" t="s">
        <v>31</v>
      </c>
      <c r="M14" s="52" t="s">
        <v>31</v>
      </c>
      <c r="N14" s="52" t="s">
        <v>31</v>
      </c>
      <c r="O14" s="52" t="s">
        <v>31</v>
      </c>
      <c r="P14" s="52" t="s">
        <v>31</v>
      </c>
      <c r="Q14" s="145" t="s">
        <v>6</v>
      </c>
      <c r="R14" s="145" t="s">
        <v>6</v>
      </c>
      <c r="S14" s="173"/>
      <c r="T14" s="184"/>
      <c r="U14" s="184"/>
      <c r="V14" s="184"/>
      <c r="W14" s="184"/>
      <c r="X14" s="145" t="s">
        <v>6</v>
      </c>
      <c r="Y14" s="145" t="s">
        <v>6</v>
      </c>
      <c r="Z14" s="173"/>
      <c r="AA14" s="184"/>
      <c r="AB14" s="184"/>
      <c r="AC14" s="184"/>
      <c r="AD14" s="184"/>
      <c r="AE14" s="145" t="s">
        <v>6</v>
      </c>
      <c r="AF14" s="145" t="s">
        <v>6</v>
      </c>
      <c r="AG14" s="173"/>
      <c r="AH14" s="183"/>
      <c r="AI14" s="3"/>
      <c r="AJ14" s="3"/>
    </row>
    <row r="15" spans="1:36" x14ac:dyDescent="0.25">
      <c r="A15" s="30"/>
      <c r="B15" s="47">
        <v>370711</v>
      </c>
      <c r="C15" s="159" t="s">
        <v>110</v>
      </c>
      <c r="D15" s="160" t="s">
        <v>4</v>
      </c>
      <c r="E15" s="161" t="s">
        <v>26</v>
      </c>
      <c r="F15" s="176" t="s">
        <v>54</v>
      </c>
      <c r="G15" s="176" t="s">
        <v>54</v>
      </c>
      <c r="H15" s="176" t="s">
        <v>54</v>
      </c>
      <c r="I15" s="176" t="s">
        <v>54</v>
      </c>
      <c r="J15" s="145" t="s">
        <v>6</v>
      </c>
      <c r="K15" s="145" t="s">
        <v>6</v>
      </c>
      <c r="L15" s="176" t="s">
        <v>54</v>
      </c>
      <c r="M15" s="176" t="s">
        <v>54</v>
      </c>
      <c r="N15" s="176" t="s">
        <v>54</v>
      </c>
      <c r="O15" s="176" t="s">
        <v>54</v>
      </c>
      <c r="P15" s="176" t="s">
        <v>54</v>
      </c>
      <c r="Q15" s="176" t="s">
        <v>132</v>
      </c>
      <c r="R15" s="145" t="s">
        <v>6</v>
      </c>
      <c r="S15" s="176" t="s">
        <v>54</v>
      </c>
      <c r="T15" s="176" t="s">
        <v>54</v>
      </c>
      <c r="U15" s="176" t="s">
        <v>54</v>
      </c>
      <c r="V15" s="176" t="s">
        <v>54</v>
      </c>
      <c r="W15" s="176" t="s">
        <v>54</v>
      </c>
      <c r="X15" s="145" t="s">
        <v>6</v>
      </c>
      <c r="Y15" s="145" t="s">
        <v>6</v>
      </c>
      <c r="Z15" s="176" t="s">
        <v>54</v>
      </c>
      <c r="AA15" s="176" t="s">
        <v>54</v>
      </c>
      <c r="AB15" s="176" t="s">
        <v>54</v>
      </c>
      <c r="AC15" s="176" t="s">
        <v>54</v>
      </c>
      <c r="AD15" s="68" t="s">
        <v>31</v>
      </c>
      <c r="AE15" s="145" t="s">
        <v>6</v>
      </c>
      <c r="AF15" s="145" t="s">
        <v>6</v>
      </c>
      <c r="AG15" s="68" t="s">
        <v>31</v>
      </c>
      <c r="AH15" s="176" t="s">
        <v>54</v>
      </c>
      <c r="AI15" s="176" t="s">
        <v>54</v>
      </c>
      <c r="AJ15" s="176" t="s">
        <v>54</v>
      </c>
    </row>
    <row r="16" spans="1:36" x14ac:dyDescent="0.25">
      <c r="A16" s="413" t="s">
        <v>111</v>
      </c>
      <c r="B16" s="179">
        <v>509724</v>
      </c>
      <c r="C16" s="57" t="s">
        <v>21</v>
      </c>
      <c r="D16" s="48" t="s">
        <v>4</v>
      </c>
      <c r="E16" s="72" t="s">
        <v>25</v>
      </c>
      <c r="F16" s="67" t="s">
        <v>52</v>
      </c>
      <c r="G16" s="67" t="s">
        <v>52</v>
      </c>
      <c r="H16" s="67" t="s">
        <v>52</v>
      </c>
      <c r="I16" s="67" t="s">
        <v>52</v>
      </c>
      <c r="J16" s="145" t="s">
        <v>6</v>
      </c>
      <c r="K16" s="145" t="s">
        <v>6</v>
      </c>
      <c r="L16" s="69" t="s">
        <v>51</v>
      </c>
      <c r="M16" s="69" t="s">
        <v>51</v>
      </c>
      <c r="N16" s="69" t="s">
        <v>51</v>
      </c>
      <c r="O16" s="69" t="s">
        <v>51</v>
      </c>
      <c r="P16" s="69" t="s">
        <v>51</v>
      </c>
      <c r="Q16" s="145" t="s">
        <v>6</v>
      </c>
      <c r="R16" s="145" t="s">
        <v>6</v>
      </c>
      <c r="S16" s="67" t="s">
        <v>52</v>
      </c>
      <c r="T16" s="67" t="s">
        <v>52</v>
      </c>
      <c r="U16" s="67" t="s">
        <v>52</v>
      </c>
      <c r="V16" s="67" t="s">
        <v>52</v>
      </c>
      <c r="W16" s="67" t="s">
        <v>52</v>
      </c>
      <c r="X16" s="145" t="s">
        <v>6</v>
      </c>
      <c r="Y16" s="145" t="s">
        <v>6</v>
      </c>
      <c r="Z16" s="67" t="s">
        <v>52</v>
      </c>
      <c r="AA16" s="67" t="s">
        <v>52</v>
      </c>
      <c r="AB16" s="67" t="s">
        <v>52</v>
      </c>
      <c r="AC16" s="67" t="s">
        <v>52</v>
      </c>
      <c r="AD16" s="67" t="s">
        <v>52</v>
      </c>
      <c r="AE16" s="145" t="s">
        <v>6</v>
      </c>
      <c r="AF16" s="145" t="s">
        <v>6</v>
      </c>
      <c r="AG16" s="69" t="s">
        <v>51</v>
      </c>
      <c r="AH16" s="69" t="s">
        <v>51</v>
      </c>
      <c r="AI16" s="69" t="s">
        <v>51</v>
      </c>
      <c r="AJ16" s="69" t="s">
        <v>51</v>
      </c>
    </row>
    <row r="17" spans="1:36" x14ac:dyDescent="0.25">
      <c r="A17" s="413"/>
      <c r="B17" s="179">
        <v>314753</v>
      </c>
      <c r="C17" s="57" t="s">
        <v>22</v>
      </c>
      <c r="D17" s="48" t="s">
        <v>4</v>
      </c>
      <c r="E17" s="72" t="s">
        <v>25</v>
      </c>
      <c r="F17" s="67" t="s">
        <v>52</v>
      </c>
      <c r="G17" s="67" t="s">
        <v>52</v>
      </c>
      <c r="H17" s="67" t="s">
        <v>52</v>
      </c>
      <c r="I17" s="67" t="s">
        <v>52</v>
      </c>
      <c r="J17" s="145" t="s">
        <v>6</v>
      </c>
      <c r="K17" s="145" t="s">
        <v>6</v>
      </c>
      <c r="L17" s="67" t="s">
        <v>52</v>
      </c>
      <c r="M17" s="67" t="s">
        <v>52</v>
      </c>
      <c r="N17" s="67" t="s">
        <v>52</v>
      </c>
      <c r="O17" s="67" t="s">
        <v>52</v>
      </c>
      <c r="P17" s="67" t="s">
        <v>52</v>
      </c>
      <c r="Q17" s="145" t="s">
        <v>6</v>
      </c>
      <c r="R17" s="145" t="s">
        <v>6</v>
      </c>
      <c r="S17" s="67" t="s">
        <v>52</v>
      </c>
      <c r="T17" s="67" t="s">
        <v>52</v>
      </c>
      <c r="U17" s="67" t="s">
        <v>52</v>
      </c>
      <c r="V17" s="67" t="s">
        <v>52</v>
      </c>
      <c r="W17" s="67" t="s">
        <v>52</v>
      </c>
      <c r="X17" s="145" t="s">
        <v>6</v>
      </c>
      <c r="Y17" s="145" t="s">
        <v>6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52" t="s">
        <v>31</v>
      </c>
      <c r="AE17" s="145" t="s">
        <v>6</v>
      </c>
      <c r="AF17" s="145" t="s">
        <v>6</v>
      </c>
      <c r="AG17" s="67" t="s">
        <v>52</v>
      </c>
      <c r="AH17" s="67" t="s">
        <v>52</v>
      </c>
      <c r="AI17" s="67" t="s">
        <v>52</v>
      </c>
      <c r="AJ17" s="67" t="s">
        <v>52</v>
      </c>
    </row>
    <row r="18" spans="1:36" x14ac:dyDescent="0.25">
      <c r="A18" s="413"/>
      <c r="B18" s="179">
        <v>516000</v>
      </c>
      <c r="C18" s="57" t="s">
        <v>35</v>
      </c>
      <c r="D18" s="48" t="s">
        <v>4</v>
      </c>
      <c r="E18" s="72" t="s">
        <v>25</v>
      </c>
      <c r="F18" s="52" t="s">
        <v>31</v>
      </c>
      <c r="G18" s="69" t="s">
        <v>51</v>
      </c>
      <c r="H18" s="69" t="s">
        <v>51</v>
      </c>
      <c r="I18" s="69" t="s">
        <v>51</v>
      </c>
      <c r="J18" s="145" t="s">
        <v>6</v>
      </c>
      <c r="K18" s="145" t="s">
        <v>6</v>
      </c>
      <c r="L18" s="52" t="s">
        <v>31</v>
      </c>
      <c r="M18" s="52" t="s">
        <v>31</v>
      </c>
      <c r="N18" s="67" t="s">
        <v>52</v>
      </c>
      <c r="O18" s="67" t="s">
        <v>52</v>
      </c>
      <c r="P18" s="67" t="s">
        <v>52</v>
      </c>
      <c r="Q18" s="145" t="s">
        <v>6</v>
      </c>
      <c r="R18" s="145" t="s">
        <v>6</v>
      </c>
      <c r="S18" s="69" t="s">
        <v>51</v>
      </c>
      <c r="T18" s="69" t="s">
        <v>51</v>
      </c>
      <c r="U18" s="69" t="s">
        <v>51</v>
      </c>
      <c r="V18" s="69" t="s">
        <v>51</v>
      </c>
      <c r="W18" s="69" t="s">
        <v>51</v>
      </c>
      <c r="X18" s="145" t="s">
        <v>6</v>
      </c>
      <c r="Y18" s="145" t="s">
        <v>6</v>
      </c>
      <c r="Z18" s="84" t="s">
        <v>54</v>
      </c>
      <c r="AA18" s="84" t="s">
        <v>54</v>
      </c>
      <c r="AB18" s="84" t="s">
        <v>54</v>
      </c>
      <c r="AC18" s="84" t="s">
        <v>54</v>
      </c>
      <c r="AD18" s="84" t="s">
        <v>54</v>
      </c>
      <c r="AE18" s="145" t="s">
        <v>6</v>
      </c>
      <c r="AF18" s="145" t="s">
        <v>6</v>
      </c>
      <c r="AG18" s="67" t="s">
        <v>52</v>
      </c>
      <c r="AH18" s="67" t="s">
        <v>52</v>
      </c>
      <c r="AI18" s="68" t="s">
        <v>31</v>
      </c>
      <c r="AJ18" s="67" t="s">
        <v>52</v>
      </c>
    </row>
    <row r="19" spans="1:36" x14ac:dyDescent="0.25">
      <c r="A19" s="413" t="s">
        <v>112</v>
      </c>
      <c r="B19" s="179">
        <v>166058</v>
      </c>
      <c r="C19" s="57" t="s">
        <v>8</v>
      </c>
      <c r="D19" s="163" t="s">
        <v>4</v>
      </c>
      <c r="E19" s="72" t="s">
        <v>25</v>
      </c>
      <c r="F19" s="69" t="s">
        <v>51</v>
      </c>
      <c r="G19" s="69" t="s">
        <v>51</v>
      </c>
      <c r="H19" s="69" t="s">
        <v>51</v>
      </c>
      <c r="I19" s="67" t="s">
        <v>52</v>
      </c>
      <c r="J19" s="145" t="s">
        <v>6</v>
      </c>
      <c r="K19" s="145" t="s">
        <v>6</v>
      </c>
      <c r="L19" s="67" t="s">
        <v>52</v>
      </c>
      <c r="M19" s="67" t="s">
        <v>52</v>
      </c>
      <c r="N19" s="67" t="s">
        <v>52</v>
      </c>
      <c r="O19" s="67" t="s">
        <v>52</v>
      </c>
      <c r="P19" s="67" t="s">
        <v>52</v>
      </c>
      <c r="Q19" s="145" t="s">
        <v>6</v>
      </c>
      <c r="R19" s="145" t="s">
        <v>6</v>
      </c>
      <c r="S19" s="69" t="s">
        <v>51</v>
      </c>
      <c r="T19" s="69" t="s">
        <v>51</v>
      </c>
      <c r="U19" s="69" t="s">
        <v>51</v>
      </c>
      <c r="V19" s="69" t="s">
        <v>51</v>
      </c>
      <c r="W19" s="69" t="s">
        <v>51</v>
      </c>
      <c r="X19" s="145" t="s">
        <v>6</v>
      </c>
      <c r="Y19" s="145" t="s">
        <v>6</v>
      </c>
      <c r="Z19" s="67" t="s">
        <v>52</v>
      </c>
      <c r="AA19" s="67" t="s">
        <v>52</v>
      </c>
      <c r="AB19" s="69" t="s">
        <v>51</v>
      </c>
      <c r="AC19" s="176" t="s">
        <v>54</v>
      </c>
      <c r="AD19" s="67" t="s">
        <v>52</v>
      </c>
      <c r="AE19" s="145" t="s">
        <v>6</v>
      </c>
      <c r="AF19" s="145" t="s">
        <v>6</v>
      </c>
      <c r="AG19" s="69" t="s">
        <v>51</v>
      </c>
      <c r="AH19" s="69" t="s">
        <v>51</v>
      </c>
      <c r="AI19" s="69" t="s">
        <v>51</v>
      </c>
      <c r="AJ19" s="67" t="s">
        <v>52</v>
      </c>
    </row>
    <row r="20" spans="1:36" x14ac:dyDescent="0.25">
      <c r="A20" s="413"/>
      <c r="B20" s="179">
        <v>489172</v>
      </c>
      <c r="C20" s="57" t="s">
        <v>13</v>
      </c>
      <c r="D20" s="165" t="s">
        <v>4</v>
      </c>
      <c r="E20" s="72" t="s">
        <v>25</v>
      </c>
      <c r="F20" s="67" t="s">
        <v>52</v>
      </c>
      <c r="G20" s="67" t="s">
        <v>52</v>
      </c>
      <c r="H20" s="67" t="s">
        <v>52</v>
      </c>
      <c r="I20" s="69" t="s">
        <v>51</v>
      </c>
      <c r="J20" s="145" t="s">
        <v>6</v>
      </c>
      <c r="K20" s="145" t="s">
        <v>6</v>
      </c>
      <c r="L20" s="69" t="s">
        <v>51</v>
      </c>
      <c r="M20" s="69" t="s">
        <v>51</v>
      </c>
      <c r="N20" s="69" t="s">
        <v>51</v>
      </c>
      <c r="O20" s="69" t="s">
        <v>51</v>
      </c>
      <c r="P20" s="52" t="s">
        <v>31</v>
      </c>
      <c r="Q20" s="145" t="s">
        <v>6</v>
      </c>
      <c r="R20" s="145" t="s">
        <v>6</v>
      </c>
      <c r="S20" s="67" t="s">
        <v>52</v>
      </c>
      <c r="T20" s="67" t="s">
        <v>52</v>
      </c>
      <c r="U20" s="67" t="s">
        <v>52</v>
      </c>
      <c r="V20" s="67" t="s">
        <v>52</v>
      </c>
      <c r="W20" s="67" t="s">
        <v>52</v>
      </c>
      <c r="X20" s="145" t="s">
        <v>6</v>
      </c>
      <c r="Y20" s="145" t="s">
        <v>6</v>
      </c>
      <c r="Z20" s="176" t="s">
        <v>54</v>
      </c>
      <c r="AA20" s="176" t="s">
        <v>54</v>
      </c>
      <c r="AB20" s="176" t="s">
        <v>54</v>
      </c>
      <c r="AC20" s="176" t="s">
        <v>54</v>
      </c>
      <c r="AD20" s="69" t="s">
        <v>51</v>
      </c>
      <c r="AE20" s="145" t="s">
        <v>6</v>
      </c>
      <c r="AF20" s="145" t="s">
        <v>6</v>
      </c>
      <c r="AG20" s="67" t="s">
        <v>52</v>
      </c>
      <c r="AH20" s="67" t="s">
        <v>52</v>
      </c>
      <c r="AI20" s="67" t="s">
        <v>52</v>
      </c>
      <c r="AJ20" s="69" t="s">
        <v>51</v>
      </c>
    </row>
    <row r="21" spans="1:36" x14ac:dyDescent="0.25">
      <c r="A21" s="413"/>
      <c r="B21" s="179">
        <v>245894</v>
      </c>
      <c r="C21" s="57" t="s">
        <v>104</v>
      </c>
      <c r="D21" s="165" t="s">
        <v>4</v>
      </c>
      <c r="E21" s="166" t="s">
        <v>25</v>
      </c>
      <c r="F21" s="67" t="s">
        <v>52</v>
      </c>
      <c r="G21" s="67" t="s">
        <v>52</v>
      </c>
      <c r="H21" s="67" t="s">
        <v>52</v>
      </c>
      <c r="I21" s="162" t="s">
        <v>36</v>
      </c>
      <c r="J21" s="145" t="s">
        <v>6</v>
      </c>
      <c r="K21" s="145" t="s">
        <v>6</v>
      </c>
      <c r="L21" s="67" t="s">
        <v>52</v>
      </c>
      <c r="M21" s="67" t="s">
        <v>52</v>
      </c>
      <c r="N21" s="67" t="s">
        <v>52</v>
      </c>
      <c r="O21" s="67" t="s">
        <v>52</v>
      </c>
      <c r="P21" s="67" t="s">
        <v>52</v>
      </c>
      <c r="Q21" s="145" t="s">
        <v>6</v>
      </c>
      <c r="R21" s="145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145" t="s">
        <v>6</v>
      </c>
      <c r="Y21" s="145" t="s">
        <v>6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67" t="s">
        <v>52</v>
      </c>
      <c r="AE21" s="145" t="s">
        <v>6</v>
      </c>
      <c r="AF21" s="145" t="s">
        <v>6</v>
      </c>
      <c r="AG21" s="67" t="s">
        <v>52</v>
      </c>
      <c r="AH21" s="67" t="s">
        <v>52</v>
      </c>
      <c r="AI21" s="67" t="s">
        <v>52</v>
      </c>
      <c r="AJ21" s="67" t="s">
        <v>52</v>
      </c>
    </row>
    <row r="22" spans="1:36" x14ac:dyDescent="0.25">
      <c r="A22" s="413" t="s">
        <v>113</v>
      </c>
      <c r="B22" s="179">
        <v>369628</v>
      </c>
      <c r="C22" s="159" t="s">
        <v>15</v>
      </c>
      <c r="D22" s="160" t="s">
        <v>4</v>
      </c>
      <c r="E22" s="72" t="s">
        <v>25</v>
      </c>
      <c r="F22" s="52" t="s">
        <v>31</v>
      </c>
      <c r="G22" s="52" t="s">
        <v>31</v>
      </c>
      <c r="H22" s="52" t="s">
        <v>31</v>
      </c>
      <c r="I22" s="52" t="s">
        <v>31</v>
      </c>
      <c r="J22" s="145" t="s">
        <v>6</v>
      </c>
      <c r="K22" s="145" t="s">
        <v>6</v>
      </c>
      <c r="L22" s="67" t="s">
        <v>52</v>
      </c>
      <c r="M22" s="67" t="s">
        <v>52</v>
      </c>
      <c r="N22" s="52" t="s">
        <v>31</v>
      </c>
      <c r="O22" s="52" t="s">
        <v>31</v>
      </c>
      <c r="P22" s="52" t="s">
        <v>31</v>
      </c>
      <c r="Q22" s="145" t="s">
        <v>6</v>
      </c>
      <c r="R22" s="145" t="s">
        <v>6</v>
      </c>
      <c r="S22" s="69" t="s">
        <v>51</v>
      </c>
      <c r="T22" s="69" t="s">
        <v>51</v>
      </c>
      <c r="U22" s="52" t="s">
        <v>31</v>
      </c>
      <c r="V22" s="52" t="s">
        <v>31</v>
      </c>
      <c r="W22" s="52" t="s">
        <v>31</v>
      </c>
      <c r="X22" s="145" t="s">
        <v>6</v>
      </c>
      <c r="Y22" s="145" t="s">
        <v>6</v>
      </c>
      <c r="Z22" s="69" t="s">
        <v>51</v>
      </c>
      <c r="AA22" s="69" t="s">
        <v>51</v>
      </c>
      <c r="AB22" s="69" t="s">
        <v>51</v>
      </c>
      <c r="AC22" s="176" t="s">
        <v>54</v>
      </c>
      <c r="AD22" s="69" t="s">
        <v>51</v>
      </c>
      <c r="AE22" s="145" t="s">
        <v>6</v>
      </c>
      <c r="AF22" s="145" t="s">
        <v>6</v>
      </c>
      <c r="AG22" s="67" t="s">
        <v>52</v>
      </c>
      <c r="AH22" s="67" t="s">
        <v>52</v>
      </c>
      <c r="AI22" s="52" t="s">
        <v>31</v>
      </c>
      <c r="AJ22" s="67" t="s">
        <v>52</v>
      </c>
    </row>
    <row r="23" spans="1:36" x14ac:dyDescent="0.25">
      <c r="A23" s="413"/>
      <c r="B23" s="179">
        <v>490076</v>
      </c>
      <c r="C23" s="159" t="s">
        <v>62</v>
      </c>
      <c r="D23" s="160" t="s">
        <v>4</v>
      </c>
      <c r="E23" s="72" t="s">
        <v>25</v>
      </c>
      <c r="F23" s="69" t="s">
        <v>51</v>
      </c>
      <c r="G23" s="69" t="s">
        <v>51</v>
      </c>
      <c r="H23" s="69" t="s">
        <v>51</v>
      </c>
      <c r="I23" s="69" t="s">
        <v>51</v>
      </c>
      <c r="J23" s="145" t="s">
        <v>6</v>
      </c>
      <c r="K23" s="145" t="s">
        <v>6</v>
      </c>
      <c r="L23" s="69" t="s">
        <v>51</v>
      </c>
      <c r="M23" s="69" t="s">
        <v>51</v>
      </c>
      <c r="N23" s="69" t="s">
        <v>51</v>
      </c>
      <c r="O23" s="69" t="s">
        <v>51</v>
      </c>
      <c r="P23" s="69" t="s">
        <v>51</v>
      </c>
      <c r="Q23" s="145" t="s">
        <v>6</v>
      </c>
      <c r="R23" s="145" t="s">
        <v>6</v>
      </c>
      <c r="S23" s="67" t="s">
        <v>52</v>
      </c>
      <c r="T23" s="67" t="s">
        <v>52</v>
      </c>
      <c r="U23" s="69" t="s">
        <v>51</v>
      </c>
      <c r="V23" s="69" t="s">
        <v>51</v>
      </c>
      <c r="W23" s="69" t="s">
        <v>51</v>
      </c>
      <c r="X23" s="145" t="s">
        <v>6</v>
      </c>
      <c r="Y23" s="145" t="s">
        <v>6</v>
      </c>
      <c r="Z23" s="176" t="s">
        <v>54</v>
      </c>
      <c r="AA23" s="176" t="s">
        <v>54</v>
      </c>
      <c r="AB23" s="173"/>
      <c r="AC23" s="173"/>
      <c r="AD23" s="173"/>
      <c r="AE23" s="145" t="s">
        <v>6</v>
      </c>
      <c r="AF23" s="145" t="s">
        <v>6</v>
      </c>
      <c r="AG23" s="173"/>
      <c r="AH23" s="173"/>
      <c r="AI23" s="3"/>
      <c r="AJ23" s="3"/>
    </row>
    <row r="24" spans="1:36" x14ac:dyDescent="0.25">
      <c r="A24" s="413"/>
      <c r="B24" s="179">
        <v>518623</v>
      </c>
      <c r="C24" s="159" t="s">
        <v>66</v>
      </c>
      <c r="D24" s="160" t="s">
        <v>4</v>
      </c>
      <c r="E24" s="72" t="s">
        <v>25</v>
      </c>
      <c r="F24" s="67" t="s">
        <v>52</v>
      </c>
      <c r="G24" s="67" t="s">
        <v>52</v>
      </c>
      <c r="H24" s="67" t="s">
        <v>52</v>
      </c>
      <c r="I24" s="67" t="s">
        <v>52</v>
      </c>
      <c r="J24" s="145" t="s">
        <v>6</v>
      </c>
      <c r="K24" s="145" t="s">
        <v>6</v>
      </c>
      <c r="L24" s="67" t="s">
        <v>52</v>
      </c>
      <c r="M24" s="67" t="s">
        <v>52</v>
      </c>
      <c r="N24" s="67" t="s">
        <v>52</v>
      </c>
      <c r="O24" s="67" t="s">
        <v>52</v>
      </c>
      <c r="P24" s="67" t="s">
        <v>52</v>
      </c>
      <c r="Q24" s="145" t="s">
        <v>6</v>
      </c>
      <c r="R24" s="145" t="s">
        <v>6</v>
      </c>
      <c r="S24" s="67" t="s">
        <v>52</v>
      </c>
      <c r="T24" s="67" t="s">
        <v>52</v>
      </c>
      <c r="U24" s="67" t="s">
        <v>52</v>
      </c>
      <c r="V24" s="67" t="s">
        <v>52</v>
      </c>
      <c r="W24" s="67" t="s">
        <v>52</v>
      </c>
      <c r="X24" s="145" t="s">
        <v>6</v>
      </c>
      <c r="Y24" s="145" t="s">
        <v>6</v>
      </c>
      <c r="Z24" s="67" t="s">
        <v>52</v>
      </c>
      <c r="AA24" s="67" t="s">
        <v>52</v>
      </c>
      <c r="AB24" s="67" t="s">
        <v>52</v>
      </c>
      <c r="AC24" s="67" t="s">
        <v>52</v>
      </c>
      <c r="AD24" s="67" t="s">
        <v>52</v>
      </c>
      <c r="AE24" s="145" t="s">
        <v>6</v>
      </c>
      <c r="AF24" s="145" t="s">
        <v>6</v>
      </c>
      <c r="AG24" s="69" t="s">
        <v>51</v>
      </c>
      <c r="AH24" s="69" t="s">
        <v>51</v>
      </c>
      <c r="AI24" s="69" t="s">
        <v>51</v>
      </c>
      <c r="AJ24" s="69" t="s">
        <v>51</v>
      </c>
    </row>
    <row r="25" spans="1:36" x14ac:dyDescent="0.25">
      <c r="A25" s="30"/>
      <c r="B25" s="47">
        <v>501285</v>
      </c>
      <c r="C25" s="130" t="s">
        <v>102</v>
      </c>
      <c r="D25" s="48" t="s">
        <v>4</v>
      </c>
      <c r="E25" s="72" t="s">
        <v>26</v>
      </c>
      <c r="F25" s="176" t="s">
        <v>54</v>
      </c>
      <c r="G25" s="176" t="s">
        <v>54</v>
      </c>
      <c r="H25" s="176" t="s">
        <v>54</v>
      </c>
      <c r="I25" s="52" t="s">
        <v>31</v>
      </c>
      <c r="J25" s="145" t="s">
        <v>6</v>
      </c>
      <c r="K25" s="145" t="s">
        <v>6</v>
      </c>
      <c r="L25" s="176" t="s">
        <v>54</v>
      </c>
      <c r="M25" s="176" t="s">
        <v>54</v>
      </c>
      <c r="N25" s="176" t="s">
        <v>54</v>
      </c>
      <c r="O25" s="176" t="s">
        <v>54</v>
      </c>
      <c r="P25" s="176" t="s">
        <v>54</v>
      </c>
      <c r="Q25" s="145" t="s">
        <v>6</v>
      </c>
      <c r="R25" s="145" t="s">
        <v>6</v>
      </c>
      <c r="S25" s="69" t="s">
        <v>51</v>
      </c>
      <c r="T25" s="68" t="s">
        <v>31</v>
      </c>
      <c r="U25" s="69" t="s">
        <v>51</v>
      </c>
      <c r="V25" s="69" t="s">
        <v>51</v>
      </c>
      <c r="W25" s="69" t="s">
        <v>51</v>
      </c>
      <c r="X25" s="145" t="s">
        <v>6</v>
      </c>
      <c r="Y25" s="145" t="s">
        <v>6</v>
      </c>
      <c r="Z25" s="84" t="s">
        <v>54</v>
      </c>
      <c r="AA25" s="84" t="s">
        <v>54</v>
      </c>
      <c r="AB25" s="52" t="s">
        <v>31</v>
      </c>
      <c r="AC25" s="176" t="s">
        <v>54</v>
      </c>
      <c r="AD25" s="84" t="s">
        <v>54</v>
      </c>
      <c r="AE25" s="145" t="s">
        <v>6</v>
      </c>
      <c r="AF25" s="145" t="s">
        <v>6</v>
      </c>
      <c r="AG25" s="69" t="s">
        <v>51</v>
      </c>
      <c r="AH25" s="69" t="s">
        <v>51</v>
      </c>
      <c r="AI25" s="52" t="s">
        <v>31</v>
      </c>
      <c r="AJ25" s="69" t="s">
        <v>51</v>
      </c>
    </row>
    <row r="26" spans="1:36" x14ac:dyDescent="0.25">
      <c r="A26" s="30"/>
      <c r="B26" s="47">
        <v>363075</v>
      </c>
      <c r="C26" s="130" t="s">
        <v>119</v>
      </c>
      <c r="D26" s="48" t="s">
        <v>4</v>
      </c>
      <c r="E26" s="72" t="s">
        <v>121</v>
      </c>
      <c r="F26" s="69" t="s">
        <v>51</v>
      </c>
      <c r="G26" s="69" t="s">
        <v>51</v>
      </c>
      <c r="H26" s="69" t="s">
        <v>51</v>
      </c>
      <c r="I26" s="69" t="s">
        <v>51</v>
      </c>
      <c r="J26" s="145" t="s">
        <v>6</v>
      </c>
      <c r="K26" s="145" t="s">
        <v>6</v>
      </c>
      <c r="L26" s="69" t="s">
        <v>51</v>
      </c>
      <c r="M26" s="69" t="s">
        <v>51</v>
      </c>
      <c r="N26" s="69" t="s">
        <v>51</v>
      </c>
      <c r="O26" s="69" t="s">
        <v>51</v>
      </c>
      <c r="P26" s="69" t="s">
        <v>51</v>
      </c>
      <c r="Q26" s="145" t="s">
        <v>6</v>
      </c>
      <c r="R26" s="145" t="s">
        <v>6</v>
      </c>
      <c r="S26" s="52" t="s">
        <v>31</v>
      </c>
      <c r="T26" s="173"/>
      <c r="U26" s="173"/>
      <c r="V26" s="173"/>
      <c r="W26" s="52" t="s">
        <v>31</v>
      </c>
      <c r="X26" s="145" t="s">
        <v>6</v>
      </c>
      <c r="Y26" s="145" t="s">
        <v>6</v>
      </c>
      <c r="Z26" s="84" t="s">
        <v>54</v>
      </c>
      <c r="AA26" s="84" t="s">
        <v>54</v>
      </c>
      <c r="AB26" s="84" t="s">
        <v>54</v>
      </c>
      <c r="AC26" s="84" t="s">
        <v>54</v>
      </c>
      <c r="AD26" s="84" t="s">
        <v>54</v>
      </c>
      <c r="AE26" s="145" t="s">
        <v>6</v>
      </c>
      <c r="AF26" s="145" t="s">
        <v>6</v>
      </c>
      <c r="AG26" s="69" t="s">
        <v>51</v>
      </c>
      <c r="AH26" s="69" t="s">
        <v>51</v>
      </c>
      <c r="AI26" s="52" t="s">
        <v>31</v>
      </c>
      <c r="AJ26" s="69" t="s">
        <v>51</v>
      </c>
    </row>
    <row r="27" spans="1:36" x14ac:dyDescent="0.25">
      <c r="A27" s="30"/>
      <c r="B27" s="47">
        <v>191462</v>
      </c>
      <c r="C27" s="130" t="s">
        <v>120</v>
      </c>
      <c r="D27" s="48" t="s">
        <v>4</v>
      </c>
      <c r="E27" s="72" t="s">
        <v>121</v>
      </c>
      <c r="F27" s="69" t="s">
        <v>51</v>
      </c>
      <c r="G27" s="69" t="s">
        <v>51</v>
      </c>
      <c r="H27" s="69" t="s">
        <v>51</v>
      </c>
      <c r="I27" s="69" t="s">
        <v>51</v>
      </c>
      <c r="J27" s="145" t="s">
        <v>6</v>
      </c>
      <c r="K27" s="145" t="s">
        <v>6</v>
      </c>
      <c r="L27" s="69" t="s">
        <v>51</v>
      </c>
      <c r="M27" s="69" t="s">
        <v>51</v>
      </c>
      <c r="N27" s="69" t="s">
        <v>51</v>
      </c>
      <c r="O27" s="52" t="s">
        <v>31</v>
      </c>
      <c r="P27" s="69" t="s">
        <v>51</v>
      </c>
      <c r="Q27" s="145" t="s">
        <v>6</v>
      </c>
      <c r="R27" s="145" t="s">
        <v>6</v>
      </c>
      <c r="S27" s="69" t="s">
        <v>51</v>
      </c>
      <c r="T27" s="69" t="s">
        <v>51</v>
      </c>
      <c r="U27" s="69" t="s">
        <v>51</v>
      </c>
      <c r="V27" s="69" t="s">
        <v>51</v>
      </c>
      <c r="W27" s="69" t="s">
        <v>51</v>
      </c>
      <c r="X27" s="145" t="s">
        <v>6</v>
      </c>
      <c r="Y27" s="145" t="s">
        <v>6</v>
      </c>
      <c r="Z27" s="173"/>
      <c r="AA27" s="173"/>
      <c r="AB27" s="173"/>
      <c r="AC27" s="173"/>
      <c r="AD27" s="173"/>
      <c r="AE27" s="145" t="s">
        <v>6</v>
      </c>
      <c r="AF27" s="145" t="s">
        <v>6</v>
      </c>
      <c r="AG27" s="176" t="s">
        <v>54</v>
      </c>
      <c r="AH27" s="176" t="s">
        <v>54</v>
      </c>
      <c r="AI27" s="176" t="s">
        <v>54</v>
      </c>
      <c r="AJ27" s="176" t="s">
        <v>54</v>
      </c>
    </row>
    <row r="28" spans="1:36" x14ac:dyDescent="0.25">
      <c r="A28" s="30"/>
      <c r="B28" s="47">
        <v>379070</v>
      </c>
      <c r="C28" s="130" t="s">
        <v>123</v>
      </c>
      <c r="D28" s="48" t="s">
        <v>4</v>
      </c>
      <c r="E28" s="72" t="s">
        <v>26</v>
      </c>
      <c r="F28" s="82" t="s">
        <v>52</v>
      </c>
      <c r="G28" s="82" t="s">
        <v>52</v>
      </c>
      <c r="H28" s="82" t="s">
        <v>52</v>
      </c>
      <c r="I28" s="82" t="s">
        <v>52</v>
      </c>
      <c r="J28" s="83" t="s">
        <v>6</v>
      </c>
      <c r="K28" s="83" t="s">
        <v>6</v>
      </c>
      <c r="L28" s="82" t="s">
        <v>52</v>
      </c>
      <c r="M28" s="82" t="s">
        <v>52</v>
      </c>
      <c r="N28" s="82" t="s">
        <v>52</v>
      </c>
      <c r="O28" s="82" t="s">
        <v>52</v>
      </c>
      <c r="P28" s="52" t="s">
        <v>31</v>
      </c>
      <c r="Q28" s="83" t="s">
        <v>6</v>
      </c>
      <c r="R28" s="83" t="s">
        <v>6</v>
      </c>
      <c r="S28" s="84" t="s">
        <v>54</v>
      </c>
      <c r="T28" s="84" t="s">
        <v>54</v>
      </c>
      <c r="U28" s="84" t="s">
        <v>54</v>
      </c>
      <c r="V28" s="84" t="s">
        <v>54</v>
      </c>
      <c r="W28" s="84" t="s">
        <v>54</v>
      </c>
      <c r="X28" s="83" t="s">
        <v>6</v>
      </c>
      <c r="Y28" s="83" t="s">
        <v>6</v>
      </c>
      <c r="Z28" s="84" t="s">
        <v>54</v>
      </c>
      <c r="AA28" s="84" t="s">
        <v>54</v>
      </c>
      <c r="AB28" s="84" t="s">
        <v>54</v>
      </c>
      <c r="AC28" s="84" t="s">
        <v>54</v>
      </c>
      <c r="AD28" s="84" t="s">
        <v>54</v>
      </c>
      <c r="AE28" s="83" t="s">
        <v>6</v>
      </c>
      <c r="AF28" s="83" t="s">
        <v>6</v>
      </c>
      <c r="AG28" s="68" t="s">
        <v>31</v>
      </c>
      <c r="AH28" s="82" t="s">
        <v>52</v>
      </c>
      <c r="AI28" s="82" t="s">
        <v>52</v>
      </c>
      <c r="AJ28" s="82" t="s">
        <v>52</v>
      </c>
    </row>
    <row r="29" spans="1:36" x14ac:dyDescent="0.25">
      <c r="A29" s="30"/>
      <c r="B29" s="47">
        <v>299285</v>
      </c>
      <c r="C29" s="130" t="s">
        <v>127</v>
      </c>
      <c r="D29" s="48" t="s">
        <v>4</v>
      </c>
      <c r="E29" s="72" t="s">
        <v>25</v>
      </c>
      <c r="F29" s="74" t="s">
        <v>52</v>
      </c>
      <c r="G29" s="74" t="s">
        <v>52</v>
      </c>
      <c r="H29" s="195" t="s">
        <v>31</v>
      </c>
      <c r="I29" s="195" t="s">
        <v>31</v>
      </c>
      <c r="J29" s="151" t="s">
        <v>6</v>
      </c>
      <c r="K29" s="151" t="s">
        <v>6</v>
      </c>
      <c r="L29" s="195" t="s">
        <v>31</v>
      </c>
      <c r="M29" s="74" t="s">
        <v>52</v>
      </c>
      <c r="N29" s="74" t="s">
        <v>52</v>
      </c>
      <c r="O29" s="74" t="s">
        <v>52</v>
      </c>
      <c r="P29" s="74" t="s">
        <v>52</v>
      </c>
      <c r="Q29" s="151" t="s">
        <v>6</v>
      </c>
      <c r="R29" s="151" t="s">
        <v>6</v>
      </c>
      <c r="S29" s="74" t="s">
        <v>52</v>
      </c>
      <c r="T29" s="74" t="s">
        <v>52</v>
      </c>
      <c r="U29" s="74" t="s">
        <v>52</v>
      </c>
      <c r="V29" s="74" t="s">
        <v>52</v>
      </c>
      <c r="W29" s="69" t="s">
        <v>51</v>
      </c>
      <c r="X29" s="151" t="s">
        <v>6</v>
      </c>
      <c r="Y29" s="151" t="s">
        <v>6</v>
      </c>
      <c r="Z29" s="74" t="s">
        <v>52</v>
      </c>
      <c r="AA29" s="68" t="s">
        <v>31</v>
      </c>
      <c r="AB29" s="74" t="s">
        <v>52</v>
      </c>
      <c r="AC29" s="74" t="s">
        <v>52</v>
      </c>
      <c r="AD29" s="69" t="s">
        <v>51</v>
      </c>
      <c r="AE29" s="151" t="s">
        <v>6</v>
      </c>
      <c r="AF29" s="151" t="s">
        <v>6</v>
      </c>
      <c r="AG29" s="74" t="s">
        <v>52</v>
      </c>
      <c r="AH29" s="74" t="s">
        <v>52</v>
      </c>
      <c r="AI29" s="74" t="s">
        <v>52</v>
      </c>
      <c r="AJ29" s="74" t="s">
        <v>52</v>
      </c>
    </row>
    <row r="30" spans="1:36" x14ac:dyDescent="0.25">
      <c r="A30" s="30"/>
      <c r="B30" s="47">
        <v>318320</v>
      </c>
      <c r="C30" s="130" t="s">
        <v>129</v>
      </c>
      <c r="D30" s="48" t="s">
        <v>4</v>
      </c>
      <c r="E30" s="72" t="s">
        <v>25</v>
      </c>
      <c r="F30" s="67" t="s">
        <v>52</v>
      </c>
      <c r="G30" s="67" t="s">
        <v>52</v>
      </c>
      <c r="H30" s="69" t="s">
        <v>51</v>
      </c>
      <c r="I30" s="82" t="s">
        <v>52</v>
      </c>
      <c r="J30" s="145" t="s">
        <v>6</v>
      </c>
      <c r="K30" s="145" t="s">
        <v>6</v>
      </c>
      <c r="L30" s="67" t="s">
        <v>52</v>
      </c>
      <c r="M30" s="67" t="s">
        <v>52</v>
      </c>
      <c r="N30" s="69" t="s">
        <v>51</v>
      </c>
      <c r="O30" s="67" t="s">
        <v>52</v>
      </c>
      <c r="P30" s="67" t="s">
        <v>52</v>
      </c>
      <c r="Q30" s="145" t="s">
        <v>6</v>
      </c>
      <c r="R30" s="145" t="s">
        <v>6</v>
      </c>
      <c r="S30" s="52" t="s">
        <v>31</v>
      </c>
      <c r="T30" s="67" t="s">
        <v>52</v>
      </c>
      <c r="U30" s="67" t="s">
        <v>52</v>
      </c>
      <c r="V30" s="52" t="s">
        <v>31</v>
      </c>
      <c r="W30" s="67" t="s">
        <v>52</v>
      </c>
      <c r="X30" s="145" t="s">
        <v>6</v>
      </c>
      <c r="Y30" s="145" t="s">
        <v>6</v>
      </c>
      <c r="Z30" s="67" t="s">
        <v>52</v>
      </c>
      <c r="AA30" s="67" t="s">
        <v>52</v>
      </c>
      <c r="AB30" s="52" t="s">
        <v>31</v>
      </c>
      <c r="AC30" s="84" t="s">
        <v>54</v>
      </c>
      <c r="AD30" s="67" t="s">
        <v>52</v>
      </c>
      <c r="AE30" s="145" t="s">
        <v>6</v>
      </c>
      <c r="AF30" s="145" t="s">
        <v>6</v>
      </c>
      <c r="AG30" s="67" t="s">
        <v>52</v>
      </c>
      <c r="AH30" s="67" t="s">
        <v>52</v>
      </c>
      <c r="AI30" s="68" t="s">
        <v>31</v>
      </c>
      <c r="AJ30" s="67" t="s">
        <v>52</v>
      </c>
    </row>
    <row r="31" spans="1:36" x14ac:dyDescent="0.25">
      <c r="A31" s="30"/>
      <c r="B31" s="47">
        <v>302172</v>
      </c>
      <c r="C31" s="130" t="s">
        <v>157</v>
      </c>
      <c r="D31" s="48" t="s">
        <v>4</v>
      </c>
      <c r="E31" s="72" t="s">
        <v>25</v>
      </c>
      <c r="F31" s="69" t="s">
        <v>51</v>
      </c>
      <c r="G31" s="69" t="s">
        <v>51</v>
      </c>
      <c r="H31" s="69" t="s">
        <v>51</v>
      </c>
      <c r="I31" s="69" t="s">
        <v>51</v>
      </c>
      <c r="J31" s="145" t="s">
        <v>6</v>
      </c>
      <c r="K31" s="145" t="s">
        <v>6</v>
      </c>
      <c r="L31" s="67" t="s">
        <v>52</v>
      </c>
      <c r="M31" s="195" t="s">
        <v>31</v>
      </c>
      <c r="N31" s="67" t="s">
        <v>52</v>
      </c>
      <c r="O31" s="67" t="s">
        <v>52</v>
      </c>
      <c r="P31" s="67" t="s">
        <v>52</v>
      </c>
      <c r="Q31" s="145" t="s">
        <v>6</v>
      </c>
      <c r="R31" s="145" t="s">
        <v>6</v>
      </c>
      <c r="S31" s="69" t="s">
        <v>51</v>
      </c>
      <c r="T31" s="69" t="s">
        <v>51</v>
      </c>
      <c r="U31" s="67" t="s">
        <v>52</v>
      </c>
      <c r="V31" s="69" t="s">
        <v>51</v>
      </c>
      <c r="W31" s="69" t="s">
        <v>51</v>
      </c>
      <c r="X31" s="145" t="s">
        <v>6</v>
      </c>
      <c r="Y31" s="145" t="s">
        <v>6</v>
      </c>
      <c r="Z31" s="67" t="s">
        <v>52</v>
      </c>
      <c r="AA31" s="67" t="s">
        <v>52</v>
      </c>
      <c r="AB31" s="67" t="s">
        <v>52</v>
      </c>
      <c r="AC31" s="67" t="s">
        <v>52</v>
      </c>
      <c r="AD31" s="67" t="s">
        <v>52</v>
      </c>
      <c r="AE31" s="145" t="s">
        <v>6</v>
      </c>
      <c r="AF31" s="145" t="s">
        <v>6</v>
      </c>
      <c r="AG31" s="69" t="s">
        <v>51</v>
      </c>
      <c r="AH31" s="69" t="s">
        <v>51</v>
      </c>
      <c r="AI31" s="68" t="s">
        <v>31</v>
      </c>
      <c r="AJ31" s="68" t="s">
        <v>31</v>
      </c>
    </row>
    <row r="32" spans="1:36" x14ac:dyDescent="0.25">
      <c r="A32" s="30"/>
      <c r="B32" s="47">
        <v>517278</v>
      </c>
      <c r="C32" s="130" t="s">
        <v>162</v>
      </c>
      <c r="D32" s="48" t="s">
        <v>4</v>
      </c>
      <c r="E32" s="72" t="s">
        <v>25</v>
      </c>
      <c r="F32" s="173"/>
      <c r="G32" s="173"/>
      <c r="H32" s="173"/>
      <c r="I32" s="173"/>
      <c r="J32" s="145" t="s">
        <v>6</v>
      </c>
      <c r="K32" s="145" t="s">
        <v>6</v>
      </c>
      <c r="L32" s="173"/>
      <c r="M32" s="69" t="s">
        <v>51</v>
      </c>
      <c r="N32" s="69" t="s">
        <v>51</v>
      </c>
      <c r="O32" s="69" t="s">
        <v>51</v>
      </c>
      <c r="P32" s="69" t="s">
        <v>51</v>
      </c>
      <c r="Q32" s="145" t="s">
        <v>6</v>
      </c>
      <c r="R32" s="145" t="s">
        <v>6</v>
      </c>
      <c r="S32" s="69" t="s">
        <v>51</v>
      </c>
      <c r="T32" s="69" t="s">
        <v>51</v>
      </c>
      <c r="U32" s="69" t="s">
        <v>51</v>
      </c>
      <c r="V32" s="69" t="s">
        <v>51</v>
      </c>
      <c r="W32" s="69" t="s">
        <v>51</v>
      </c>
      <c r="X32" s="145" t="s">
        <v>6</v>
      </c>
      <c r="Y32" s="145" t="s">
        <v>6</v>
      </c>
      <c r="Z32" s="69" t="s">
        <v>51</v>
      </c>
      <c r="AA32" s="69" t="s">
        <v>51</v>
      </c>
      <c r="AB32" s="69" t="s">
        <v>51</v>
      </c>
      <c r="AC32" s="67" t="s">
        <v>52</v>
      </c>
      <c r="AD32" s="67" t="s">
        <v>52</v>
      </c>
      <c r="AE32" s="145" t="s">
        <v>6</v>
      </c>
      <c r="AF32" s="145" t="s">
        <v>6</v>
      </c>
      <c r="AG32" s="69" t="s">
        <v>51</v>
      </c>
      <c r="AH32" s="69" t="s">
        <v>51</v>
      </c>
      <c r="AI32" s="68" t="s">
        <v>31</v>
      </c>
      <c r="AJ32" s="69" t="s">
        <v>51</v>
      </c>
    </row>
    <row r="33" spans="1:36" x14ac:dyDescent="0.25">
      <c r="A33" s="30"/>
      <c r="B33" s="47">
        <v>552406</v>
      </c>
      <c r="C33" s="130" t="s">
        <v>164</v>
      </c>
      <c r="D33" s="48" t="s">
        <v>4</v>
      </c>
      <c r="E33" s="72" t="s">
        <v>25</v>
      </c>
      <c r="F33" s="173"/>
      <c r="G33" s="173"/>
      <c r="H33" s="173"/>
      <c r="I33" s="173"/>
      <c r="J33" s="145" t="s">
        <v>6</v>
      </c>
      <c r="K33" s="145" t="s">
        <v>6</v>
      </c>
      <c r="L33" s="173"/>
      <c r="M33" s="69"/>
      <c r="N33" s="69"/>
      <c r="O33" s="69"/>
      <c r="P33" s="69"/>
      <c r="Q33" s="145"/>
      <c r="R33" s="145"/>
      <c r="S33" s="69"/>
      <c r="T33" s="69"/>
      <c r="U33" s="69"/>
      <c r="V33" s="69"/>
      <c r="W33" s="69"/>
      <c r="X33" s="145"/>
      <c r="Y33" s="145"/>
      <c r="Z33" s="173"/>
      <c r="AA33" s="173"/>
      <c r="AB33" s="173"/>
      <c r="AC33" s="173"/>
      <c r="AD33" s="173"/>
      <c r="AE33" s="145" t="s">
        <v>6</v>
      </c>
      <c r="AF33" s="145" t="s">
        <v>6</v>
      </c>
      <c r="AG33" s="173"/>
      <c r="AH33" s="173"/>
      <c r="AI33" s="3"/>
      <c r="AJ33" s="3"/>
    </row>
    <row r="34" spans="1:36" x14ac:dyDescent="0.25">
      <c r="A34" s="30"/>
      <c r="B34" s="47">
        <v>497998</v>
      </c>
      <c r="C34" s="130" t="s">
        <v>165</v>
      </c>
      <c r="D34" s="48" t="s">
        <v>4</v>
      </c>
      <c r="E34" s="72" t="s">
        <v>26</v>
      </c>
      <c r="F34" s="173"/>
      <c r="G34" s="173"/>
      <c r="H34" s="173"/>
      <c r="I34" s="173"/>
      <c r="J34" s="145" t="s">
        <v>6</v>
      </c>
      <c r="K34" s="145" t="s">
        <v>6</v>
      </c>
      <c r="L34" s="173"/>
      <c r="M34" s="69"/>
      <c r="N34" s="69"/>
      <c r="O34" s="69"/>
      <c r="P34" s="69"/>
      <c r="Q34" s="145"/>
      <c r="R34" s="145"/>
      <c r="S34" s="69"/>
      <c r="T34" s="69"/>
      <c r="U34" s="69"/>
      <c r="V34" s="69"/>
      <c r="W34" s="69"/>
      <c r="X34" s="145"/>
      <c r="Y34" s="145"/>
      <c r="Z34" s="173"/>
      <c r="AA34" s="173"/>
      <c r="AB34" s="173"/>
      <c r="AC34" s="173"/>
      <c r="AD34" s="173"/>
      <c r="AE34" s="145" t="s">
        <v>6</v>
      </c>
      <c r="AF34" s="145" t="s">
        <v>6</v>
      </c>
      <c r="AG34" s="173"/>
      <c r="AH34" s="173"/>
      <c r="AI34" s="3"/>
      <c r="AJ34" s="3"/>
    </row>
    <row r="35" spans="1:36" x14ac:dyDescent="0.25">
      <c r="A35" s="198"/>
      <c r="B35" s="199"/>
      <c r="C35" s="123"/>
      <c r="D35" s="123"/>
      <c r="E35" s="123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7"/>
      <c r="AJ35" s="197"/>
    </row>
    <row r="36" spans="1:36" ht="39" x14ac:dyDescent="0.25">
      <c r="A36" s="167" t="s">
        <v>159</v>
      </c>
      <c r="B36" s="167" t="s">
        <v>116</v>
      </c>
    </row>
    <row r="37" spans="1:36" ht="39" x14ac:dyDescent="0.25">
      <c r="A37" s="168" t="s">
        <v>48</v>
      </c>
      <c r="B37" s="168" t="s">
        <v>49</v>
      </c>
    </row>
    <row r="38" spans="1:36" ht="39" x14ac:dyDescent="0.25">
      <c r="A38" s="169" t="s">
        <v>50</v>
      </c>
      <c r="B38" s="169" t="s">
        <v>160</v>
      </c>
    </row>
    <row r="39" spans="1:36" ht="39" x14ac:dyDescent="0.25">
      <c r="A39" s="170" t="s">
        <v>114</v>
      </c>
      <c r="B39" s="170" t="s">
        <v>115</v>
      </c>
    </row>
    <row r="41" spans="1:36" x14ac:dyDescent="0.25">
      <c r="B41" s="47" t="s">
        <v>162</v>
      </c>
      <c r="C41" t="s">
        <v>163</v>
      </c>
    </row>
  </sheetData>
  <mergeCells count="3">
    <mergeCell ref="A16:A18"/>
    <mergeCell ref="A19:A21"/>
    <mergeCell ref="A22:A24"/>
  </mergeCells>
  <pageMargins left="0.7" right="0.7" top="0.75" bottom="0.75" header="0.3" footer="0.3"/>
  <pageSetup orientation="portrait" horizontalDpi="4294967294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AI40"/>
  <sheetViews>
    <sheetView zoomScaleNormal="100" workbookViewId="0">
      <pane xSplit="3" ySplit="1" topLeftCell="E14" activePane="bottomRight" state="frozen"/>
      <selection activeCell="H26" sqref="H26"/>
      <selection pane="topRight" activeCell="H26" sqref="H26"/>
      <selection pane="bottomLeft" activeCell="H26" sqref="H26"/>
      <selection pane="bottomRight" activeCell="C20" sqref="C20"/>
    </sheetView>
  </sheetViews>
  <sheetFormatPr defaultColWidth="7.140625" defaultRowHeight="15" x14ac:dyDescent="0.25"/>
  <cols>
    <col min="1" max="1" width="13.140625" bestFit="1" customWidth="1"/>
    <col min="2" max="2" width="15" bestFit="1" customWidth="1"/>
    <col min="3" max="3" width="32" bestFit="1" customWidth="1"/>
    <col min="4" max="4" width="0" hidden="1" customWidth="1"/>
    <col min="5" max="5" width="9.5703125" customWidth="1"/>
    <col min="6" max="6" width="7.85546875" bestFit="1" customWidth="1"/>
    <col min="7" max="8" width="5.7109375" bestFit="1" customWidth="1"/>
    <col min="9" max="9" width="7.85546875" bestFit="1" customWidth="1"/>
    <col min="10" max="12" width="5.7109375" bestFit="1" customWidth="1"/>
    <col min="13" max="13" width="12.42578125" bestFit="1" customWidth="1"/>
    <col min="14" max="15" width="11.5703125" bestFit="1" customWidth="1"/>
    <col min="16" max="19" width="5.7109375" bestFit="1" customWidth="1"/>
    <col min="20" max="20" width="7.85546875" bestFit="1" customWidth="1"/>
    <col min="21" max="22" width="11.5703125" bestFit="1" customWidth="1"/>
    <col min="23" max="23" width="7.85546875" bestFit="1" customWidth="1"/>
    <col min="24" max="27" width="5.7109375" bestFit="1" customWidth="1"/>
    <col min="28" max="29" width="11.5703125" bestFit="1" customWidth="1"/>
    <col min="35" max="35" width="11.5703125" bestFit="1" customWidth="1"/>
  </cols>
  <sheetData>
    <row r="2" spans="1:35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42095</v>
      </c>
      <c r="G2" s="149">
        <v>42096</v>
      </c>
      <c r="H2" s="149">
        <v>42097</v>
      </c>
      <c r="I2" s="149">
        <v>42098</v>
      </c>
      <c r="J2" s="149">
        <v>42099</v>
      </c>
      <c r="K2" s="149">
        <v>42100</v>
      </c>
      <c r="L2" s="149">
        <v>42101</v>
      </c>
      <c r="M2" s="149">
        <v>42102</v>
      </c>
      <c r="N2" s="149">
        <v>42103</v>
      </c>
      <c r="O2" s="149">
        <v>42104</v>
      </c>
      <c r="P2" s="149">
        <v>42105</v>
      </c>
      <c r="Q2" s="149">
        <v>42106</v>
      </c>
      <c r="R2" s="149">
        <v>42107</v>
      </c>
      <c r="S2" s="149">
        <v>42108</v>
      </c>
      <c r="T2" s="149">
        <v>42109</v>
      </c>
      <c r="U2" s="149">
        <v>42110</v>
      </c>
      <c r="V2" s="149">
        <v>42111</v>
      </c>
      <c r="W2" s="149">
        <v>42112</v>
      </c>
      <c r="X2" s="149">
        <v>42113</v>
      </c>
      <c r="Y2" s="149">
        <v>42114</v>
      </c>
      <c r="Z2" s="149">
        <v>42115</v>
      </c>
      <c r="AA2" s="149">
        <v>42116</v>
      </c>
      <c r="AB2" s="149">
        <v>42117</v>
      </c>
      <c r="AC2" s="149">
        <v>42118</v>
      </c>
      <c r="AD2" s="149">
        <v>42119</v>
      </c>
      <c r="AE2" s="149">
        <v>42120</v>
      </c>
      <c r="AF2" s="149">
        <v>42121</v>
      </c>
      <c r="AG2" s="149">
        <v>42122</v>
      </c>
      <c r="AH2" s="149">
        <v>42123</v>
      </c>
      <c r="AI2" s="149">
        <v>42124</v>
      </c>
    </row>
    <row r="3" spans="1:35" x14ac:dyDescent="0.25">
      <c r="A3" s="30"/>
      <c r="B3" s="47">
        <v>425677</v>
      </c>
      <c r="C3" s="159" t="s">
        <v>18</v>
      </c>
      <c r="D3" s="160" t="s">
        <v>4</v>
      </c>
      <c r="E3" s="161" t="s">
        <v>26</v>
      </c>
      <c r="F3" s="176" t="s">
        <v>54</v>
      </c>
      <c r="G3" s="145" t="s">
        <v>6</v>
      </c>
      <c r="H3" s="145" t="s">
        <v>6</v>
      </c>
      <c r="I3" s="176" t="s">
        <v>54</v>
      </c>
      <c r="J3" s="176" t="s">
        <v>54</v>
      </c>
      <c r="K3" s="176" t="s">
        <v>54</v>
      </c>
      <c r="L3" s="176" t="s">
        <v>54</v>
      </c>
      <c r="M3" s="68" t="s">
        <v>31</v>
      </c>
      <c r="N3" s="145" t="s">
        <v>6</v>
      </c>
      <c r="O3" s="145" t="s">
        <v>6</v>
      </c>
      <c r="P3" s="176" t="s">
        <v>54</v>
      </c>
      <c r="Q3" s="176" t="s">
        <v>54</v>
      </c>
      <c r="R3" s="68" t="s">
        <v>31</v>
      </c>
      <c r="S3" s="176" t="s">
        <v>54</v>
      </c>
      <c r="T3" s="176" t="s">
        <v>54</v>
      </c>
      <c r="U3" s="176" t="s">
        <v>132</v>
      </c>
      <c r="V3" s="145" t="s">
        <v>6</v>
      </c>
      <c r="W3" s="176" t="s">
        <v>54</v>
      </c>
      <c r="X3" s="176" t="s">
        <v>54</v>
      </c>
      <c r="Y3" s="176" t="s">
        <v>54</v>
      </c>
      <c r="Z3" s="68" t="s">
        <v>31</v>
      </c>
      <c r="AA3" s="176" t="s">
        <v>54</v>
      </c>
      <c r="AB3" s="176" t="s">
        <v>54</v>
      </c>
      <c r="AC3" s="145" t="s">
        <v>6</v>
      </c>
      <c r="AD3" s="194" t="s">
        <v>45</v>
      </c>
      <c r="AE3" s="176" t="s">
        <v>54</v>
      </c>
      <c r="AF3" s="176" t="s">
        <v>54</v>
      </c>
      <c r="AG3" s="176" t="s">
        <v>54</v>
      </c>
      <c r="AH3" s="67" t="s">
        <v>52</v>
      </c>
      <c r="AI3" s="145" t="s">
        <v>6</v>
      </c>
    </row>
    <row r="4" spans="1:35" x14ac:dyDescent="0.25">
      <c r="A4" s="30"/>
      <c r="B4" s="47">
        <v>354620</v>
      </c>
      <c r="C4" s="159" t="s">
        <v>105</v>
      </c>
      <c r="D4" s="160" t="s">
        <v>4</v>
      </c>
      <c r="E4" s="161" t="s">
        <v>26</v>
      </c>
      <c r="F4" s="194" t="s">
        <v>45</v>
      </c>
      <c r="G4" s="176" t="s">
        <v>54</v>
      </c>
      <c r="H4" s="145" t="s">
        <v>6</v>
      </c>
      <c r="I4" s="67" t="s">
        <v>52</v>
      </c>
      <c r="J4" s="67" t="s">
        <v>52</v>
      </c>
      <c r="K4" s="67" t="s">
        <v>52</v>
      </c>
      <c r="L4" s="67" t="s">
        <v>52</v>
      </c>
      <c r="M4" s="67" t="s">
        <v>52</v>
      </c>
      <c r="N4" s="145" t="s">
        <v>6</v>
      </c>
      <c r="O4" s="145" t="s">
        <v>6</v>
      </c>
      <c r="P4" s="67" t="s">
        <v>52</v>
      </c>
      <c r="Q4" s="67" t="s">
        <v>52</v>
      </c>
      <c r="R4" s="67" t="s">
        <v>52</v>
      </c>
      <c r="S4" s="67" t="s">
        <v>52</v>
      </c>
      <c r="T4" s="67" t="s">
        <v>52</v>
      </c>
      <c r="U4" s="145" t="s">
        <v>6</v>
      </c>
      <c r="V4" s="145" t="s">
        <v>6</v>
      </c>
      <c r="W4" s="67" t="s">
        <v>52</v>
      </c>
      <c r="X4" s="67" t="s">
        <v>52</v>
      </c>
      <c r="Y4" s="67" t="s">
        <v>52</v>
      </c>
      <c r="Z4" s="67" t="s">
        <v>52</v>
      </c>
      <c r="AA4" s="67" t="s">
        <v>52</v>
      </c>
      <c r="AB4" s="145" t="s">
        <v>6</v>
      </c>
      <c r="AC4" s="145" t="s">
        <v>6</v>
      </c>
      <c r="AD4" s="67" t="s">
        <v>52</v>
      </c>
      <c r="AE4" s="67" t="s">
        <v>52</v>
      </c>
      <c r="AF4" s="67" t="s">
        <v>52</v>
      </c>
      <c r="AG4" s="67" t="s">
        <v>52</v>
      </c>
      <c r="AH4" s="68" t="s">
        <v>31</v>
      </c>
      <c r="AI4" s="145" t="s">
        <v>6</v>
      </c>
    </row>
    <row r="5" spans="1:35" x14ac:dyDescent="0.25">
      <c r="A5" s="30"/>
      <c r="B5" s="47">
        <v>273167</v>
      </c>
      <c r="C5" s="159" t="s">
        <v>103</v>
      </c>
      <c r="D5" s="160" t="s">
        <v>4</v>
      </c>
      <c r="E5" s="161" t="s">
        <v>26</v>
      </c>
      <c r="F5" s="67" t="s">
        <v>52</v>
      </c>
      <c r="G5" s="145" t="s">
        <v>6</v>
      </c>
      <c r="H5" s="145" t="s">
        <v>6</v>
      </c>
      <c r="I5" s="67" t="s">
        <v>52</v>
      </c>
      <c r="J5" s="67" t="s">
        <v>52</v>
      </c>
      <c r="K5" s="67" t="s">
        <v>52</v>
      </c>
      <c r="L5" s="67" t="s">
        <v>52</v>
      </c>
      <c r="M5" s="67" t="s">
        <v>52</v>
      </c>
      <c r="N5" s="145" t="s">
        <v>6</v>
      </c>
      <c r="O5" s="145" t="s">
        <v>6</v>
      </c>
      <c r="P5" s="176" t="s">
        <v>54</v>
      </c>
      <c r="Q5" s="176" t="s">
        <v>54</v>
      </c>
      <c r="R5" s="176" t="s">
        <v>54</v>
      </c>
      <c r="S5" s="176" t="s">
        <v>54</v>
      </c>
      <c r="T5" s="176" t="s">
        <v>54</v>
      </c>
      <c r="U5" s="176" t="s">
        <v>54</v>
      </c>
      <c r="V5" s="145" t="s">
        <v>6</v>
      </c>
      <c r="W5" s="194" t="s">
        <v>45</v>
      </c>
      <c r="X5" s="176" t="s">
        <v>54</v>
      </c>
      <c r="Y5" s="176" t="s">
        <v>54</v>
      </c>
      <c r="Z5" s="176" t="s">
        <v>54</v>
      </c>
      <c r="AA5" s="176" t="s">
        <v>54</v>
      </c>
      <c r="AB5" s="145" t="s">
        <v>6</v>
      </c>
      <c r="AC5" s="145" t="s">
        <v>6</v>
      </c>
      <c r="AD5" s="67" t="s">
        <v>52</v>
      </c>
      <c r="AE5" s="67" t="s">
        <v>52</v>
      </c>
      <c r="AF5" s="67" t="s">
        <v>52</v>
      </c>
      <c r="AG5" s="67" t="s">
        <v>52</v>
      </c>
      <c r="AH5" s="67" t="s">
        <v>52</v>
      </c>
      <c r="AI5" s="145" t="s">
        <v>6</v>
      </c>
    </row>
    <row r="6" spans="1:35" x14ac:dyDescent="0.25">
      <c r="A6" s="30"/>
      <c r="B6" s="47">
        <v>503031</v>
      </c>
      <c r="C6" s="159" t="s">
        <v>101</v>
      </c>
      <c r="D6" s="48" t="s">
        <v>4</v>
      </c>
      <c r="E6" s="161" t="s">
        <v>26</v>
      </c>
      <c r="F6" s="176" t="s">
        <v>54</v>
      </c>
      <c r="G6" s="145" t="s">
        <v>6</v>
      </c>
      <c r="H6" s="145" t="s">
        <v>6</v>
      </c>
      <c r="I6" s="176" t="s">
        <v>54</v>
      </c>
      <c r="J6" s="176" t="s">
        <v>54</v>
      </c>
      <c r="K6" s="176" t="s">
        <v>54</v>
      </c>
      <c r="L6" s="176" t="s">
        <v>54</v>
      </c>
      <c r="M6" s="176" t="s">
        <v>54</v>
      </c>
      <c r="N6" s="176" t="s">
        <v>54</v>
      </c>
      <c r="O6" s="145" t="s">
        <v>6</v>
      </c>
      <c r="P6" s="67" t="s">
        <v>52</v>
      </c>
      <c r="Q6" s="67" t="s">
        <v>52</v>
      </c>
      <c r="R6" s="67" t="s">
        <v>52</v>
      </c>
      <c r="S6" s="67" t="s">
        <v>52</v>
      </c>
      <c r="T6" s="67" t="s">
        <v>52</v>
      </c>
      <c r="U6" s="145" t="s">
        <v>6</v>
      </c>
      <c r="V6" s="145" t="s">
        <v>6</v>
      </c>
      <c r="W6" s="67" t="s">
        <v>52</v>
      </c>
      <c r="X6" s="67" t="s">
        <v>52</v>
      </c>
      <c r="Y6" s="67" t="s">
        <v>52</v>
      </c>
      <c r="Z6" s="67" t="s">
        <v>52</v>
      </c>
      <c r="AA6" s="67" t="s">
        <v>52</v>
      </c>
      <c r="AB6" s="145" t="s">
        <v>6</v>
      </c>
      <c r="AC6" s="145" t="s">
        <v>6</v>
      </c>
      <c r="AD6" s="176" t="s">
        <v>54</v>
      </c>
      <c r="AE6" s="176" t="s">
        <v>54</v>
      </c>
      <c r="AF6" s="176" t="s">
        <v>54</v>
      </c>
      <c r="AG6" s="176" t="s">
        <v>54</v>
      </c>
      <c r="AH6" s="194" t="s">
        <v>45</v>
      </c>
      <c r="AI6" s="176" t="s">
        <v>132</v>
      </c>
    </row>
    <row r="7" spans="1:35" x14ac:dyDescent="0.25">
      <c r="A7" s="30"/>
      <c r="B7" s="47">
        <v>400623</v>
      </c>
      <c r="C7" s="159" t="s">
        <v>33</v>
      </c>
      <c r="D7" s="160" t="s">
        <v>4</v>
      </c>
      <c r="E7" s="161" t="s">
        <v>26</v>
      </c>
      <c r="F7" s="176" t="s">
        <v>54</v>
      </c>
      <c r="G7" s="145" t="s">
        <v>6</v>
      </c>
      <c r="H7" s="176" t="s">
        <v>54</v>
      </c>
      <c r="I7" s="176" t="s">
        <v>54</v>
      </c>
      <c r="J7" s="176" t="s">
        <v>54</v>
      </c>
      <c r="K7" s="176" t="s">
        <v>54</v>
      </c>
      <c r="L7" s="176" t="s">
        <v>54</v>
      </c>
      <c r="M7" s="176" t="s">
        <v>54</v>
      </c>
      <c r="N7" s="145" t="s">
        <v>6</v>
      </c>
      <c r="O7" s="145" t="s">
        <v>6</v>
      </c>
      <c r="P7" s="176" t="s">
        <v>54</v>
      </c>
      <c r="Q7" s="176" t="s">
        <v>54</v>
      </c>
      <c r="R7" s="176" t="s">
        <v>54</v>
      </c>
      <c r="S7" s="176" t="s">
        <v>54</v>
      </c>
      <c r="T7" s="194" t="s">
        <v>45</v>
      </c>
      <c r="U7" s="145" t="s">
        <v>6</v>
      </c>
      <c r="V7" s="145" t="s">
        <v>6</v>
      </c>
      <c r="W7" s="176" t="s">
        <v>54</v>
      </c>
      <c r="X7" s="176" t="s">
        <v>54</v>
      </c>
      <c r="Y7" s="176" t="s">
        <v>54</v>
      </c>
      <c r="Z7" s="176" t="s">
        <v>54</v>
      </c>
      <c r="AA7" s="176" t="s">
        <v>54</v>
      </c>
      <c r="AB7" s="145" t="s">
        <v>6</v>
      </c>
      <c r="AC7" s="145" t="s">
        <v>6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176" t="s">
        <v>54</v>
      </c>
      <c r="AI7" s="145" t="s">
        <v>6</v>
      </c>
    </row>
    <row r="8" spans="1:35" x14ac:dyDescent="0.25">
      <c r="A8" s="30"/>
      <c r="B8" s="47">
        <v>444567</v>
      </c>
      <c r="C8" s="159" t="s">
        <v>19</v>
      </c>
      <c r="D8" s="160" t="s">
        <v>4</v>
      </c>
      <c r="E8" s="161" t="s">
        <v>26</v>
      </c>
      <c r="F8" s="176" t="s">
        <v>54</v>
      </c>
      <c r="G8" s="145" t="s">
        <v>6</v>
      </c>
      <c r="H8" s="145" t="s">
        <v>6</v>
      </c>
      <c r="I8" s="67" t="s">
        <v>52</v>
      </c>
      <c r="J8" s="67" t="s">
        <v>52</v>
      </c>
      <c r="K8" s="67" t="s">
        <v>52</v>
      </c>
      <c r="L8" s="68" t="s">
        <v>31</v>
      </c>
      <c r="M8" s="67" t="s">
        <v>52</v>
      </c>
      <c r="N8" s="145" t="s">
        <v>6</v>
      </c>
      <c r="O8" s="176" t="s">
        <v>54</v>
      </c>
      <c r="P8" s="67" t="s">
        <v>52</v>
      </c>
      <c r="Q8" s="67" t="s">
        <v>52</v>
      </c>
      <c r="R8" s="67" t="s">
        <v>52</v>
      </c>
      <c r="S8" s="67" t="s">
        <v>52</v>
      </c>
      <c r="T8" s="67" t="s">
        <v>52</v>
      </c>
      <c r="U8" s="145" t="s">
        <v>6</v>
      </c>
      <c r="V8" s="176" t="s">
        <v>132</v>
      </c>
      <c r="W8" s="67" t="s">
        <v>52</v>
      </c>
      <c r="X8" s="67" t="s">
        <v>52</v>
      </c>
      <c r="Y8" s="67" t="s">
        <v>52</v>
      </c>
      <c r="Z8" s="67" t="s">
        <v>52</v>
      </c>
      <c r="AA8" s="67" t="s">
        <v>52</v>
      </c>
      <c r="AB8" s="145" t="s">
        <v>6</v>
      </c>
      <c r="AC8" s="145" t="s">
        <v>6</v>
      </c>
      <c r="AD8" s="68" t="s">
        <v>31</v>
      </c>
      <c r="AE8" s="176" t="s">
        <v>54</v>
      </c>
      <c r="AF8" s="176" t="s">
        <v>54</v>
      </c>
      <c r="AG8" s="176" t="s">
        <v>54</v>
      </c>
      <c r="AH8" s="176" t="s">
        <v>54</v>
      </c>
      <c r="AI8" s="145" t="s">
        <v>6</v>
      </c>
    </row>
    <row r="9" spans="1:35" ht="15" customHeight="1" x14ac:dyDescent="0.25">
      <c r="A9" s="30"/>
      <c r="B9" s="47">
        <v>522792</v>
      </c>
      <c r="C9" s="130" t="s">
        <v>118</v>
      </c>
      <c r="D9" s="48" t="s">
        <v>4</v>
      </c>
      <c r="E9" s="161" t="s">
        <v>26</v>
      </c>
      <c r="F9" s="67" t="s">
        <v>52</v>
      </c>
      <c r="G9" s="145" t="s">
        <v>6</v>
      </c>
      <c r="H9" s="145" t="s">
        <v>6</v>
      </c>
      <c r="I9" s="67" t="s">
        <v>52</v>
      </c>
      <c r="J9" s="67" t="s">
        <v>52</v>
      </c>
      <c r="K9" s="67" t="s">
        <v>52</v>
      </c>
      <c r="L9" s="67" t="s">
        <v>52</v>
      </c>
      <c r="M9" s="202" t="s">
        <v>168</v>
      </c>
      <c r="N9" s="145" t="s">
        <v>6</v>
      </c>
      <c r="O9" s="145" t="s">
        <v>6</v>
      </c>
      <c r="P9" s="176" t="s">
        <v>54</v>
      </c>
      <c r="Q9" s="68" t="s">
        <v>31</v>
      </c>
      <c r="R9" s="176" t="s">
        <v>54</v>
      </c>
      <c r="S9" s="176" t="s">
        <v>54</v>
      </c>
      <c r="T9" s="176" t="s">
        <v>54</v>
      </c>
      <c r="U9" s="145" t="s">
        <v>6</v>
      </c>
      <c r="V9" s="145" t="s">
        <v>6</v>
      </c>
      <c r="W9" s="176" t="s">
        <v>54</v>
      </c>
      <c r="X9" s="176" t="s">
        <v>54</v>
      </c>
      <c r="Y9" s="176" t="s">
        <v>54</v>
      </c>
      <c r="Z9" s="176" t="s">
        <v>54</v>
      </c>
      <c r="AA9" s="176" t="s">
        <v>54</v>
      </c>
      <c r="AB9" s="145" t="s">
        <v>6</v>
      </c>
      <c r="AC9" s="145" t="s">
        <v>6</v>
      </c>
      <c r="AD9" s="67" t="s">
        <v>52</v>
      </c>
      <c r="AE9" s="67" t="s">
        <v>52</v>
      </c>
      <c r="AF9" s="67" t="s">
        <v>52</v>
      </c>
      <c r="AG9" s="67" t="s">
        <v>52</v>
      </c>
      <c r="AH9" s="68" t="s">
        <v>31</v>
      </c>
      <c r="AI9" s="145" t="s">
        <v>6</v>
      </c>
    </row>
    <row r="10" spans="1:35" x14ac:dyDescent="0.25">
      <c r="A10" s="30"/>
      <c r="B10" s="47">
        <v>252816</v>
      </c>
      <c r="C10" s="159" t="s">
        <v>23</v>
      </c>
      <c r="D10" s="160" t="s">
        <v>4</v>
      </c>
      <c r="E10" s="161" t="s">
        <v>26</v>
      </c>
      <c r="F10" s="67" t="s">
        <v>52</v>
      </c>
      <c r="G10" s="145" t="s">
        <v>6</v>
      </c>
      <c r="H10" s="145" t="s">
        <v>6</v>
      </c>
      <c r="I10" s="67" t="s">
        <v>52</v>
      </c>
      <c r="J10" s="67" t="s">
        <v>52</v>
      </c>
      <c r="K10" s="67" t="s">
        <v>52</v>
      </c>
      <c r="L10" s="67" t="s">
        <v>52</v>
      </c>
      <c r="M10" s="67" t="s">
        <v>52</v>
      </c>
      <c r="N10" s="145" t="s">
        <v>6</v>
      </c>
      <c r="O10" s="145" t="s">
        <v>6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176" t="s">
        <v>54</v>
      </c>
      <c r="U10" s="145" t="s">
        <v>6</v>
      </c>
      <c r="V10" s="145" t="s">
        <v>6</v>
      </c>
      <c r="W10" s="68" t="s">
        <v>31</v>
      </c>
      <c r="X10" s="176" t="s">
        <v>54</v>
      </c>
      <c r="Y10" s="176" t="s">
        <v>54</v>
      </c>
      <c r="Z10" s="176" t="s">
        <v>54</v>
      </c>
      <c r="AA10" s="176" t="s">
        <v>54</v>
      </c>
      <c r="AB10" s="176" t="s">
        <v>132</v>
      </c>
      <c r="AC10" s="145" t="s">
        <v>6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67" t="s">
        <v>52</v>
      </c>
      <c r="AI10" s="145" t="s">
        <v>6</v>
      </c>
    </row>
    <row r="11" spans="1:35" x14ac:dyDescent="0.25">
      <c r="A11" s="30"/>
      <c r="B11" s="47">
        <v>242826</v>
      </c>
      <c r="C11" s="159" t="s">
        <v>37</v>
      </c>
      <c r="D11" s="160" t="s">
        <v>4</v>
      </c>
      <c r="E11" s="161" t="s">
        <v>26</v>
      </c>
      <c r="F11" s="68" t="s">
        <v>31</v>
      </c>
      <c r="G11" s="176" t="s">
        <v>54</v>
      </c>
      <c r="H11" s="145" t="s">
        <v>6</v>
      </c>
      <c r="I11" s="194" t="s">
        <v>45</v>
      </c>
      <c r="J11" s="176" t="s">
        <v>54</v>
      </c>
      <c r="K11" s="176" t="s">
        <v>54</v>
      </c>
      <c r="L11" s="176" t="s">
        <v>54</v>
      </c>
      <c r="M11" s="176" t="s">
        <v>54</v>
      </c>
      <c r="N11" s="145" t="s">
        <v>6</v>
      </c>
      <c r="O11" s="176" t="s">
        <v>132</v>
      </c>
      <c r="P11" s="67" t="s">
        <v>52</v>
      </c>
      <c r="Q11" s="67" t="s">
        <v>52</v>
      </c>
      <c r="R11" s="67" t="s">
        <v>52</v>
      </c>
      <c r="S11" s="67" t="s">
        <v>52</v>
      </c>
      <c r="T11" s="67" t="s">
        <v>52</v>
      </c>
      <c r="U11" s="145" t="s">
        <v>6</v>
      </c>
      <c r="V11" s="145" t="s">
        <v>6</v>
      </c>
      <c r="W11" s="68" t="s">
        <v>31</v>
      </c>
      <c r="X11" s="67" t="s">
        <v>52</v>
      </c>
      <c r="Y11" s="67" t="s">
        <v>52</v>
      </c>
      <c r="Z11" s="67" t="s">
        <v>52</v>
      </c>
      <c r="AA11" s="67" t="s">
        <v>52</v>
      </c>
      <c r="AB11" s="145" t="s">
        <v>6</v>
      </c>
      <c r="AC11" s="145" t="s">
        <v>6</v>
      </c>
      <c r="AD11" s="68" t="s">
        <v>31</v>
      </c>
      <c r="AE11" s="176" t="s">
        <v>54</v>
      </c>
      <c r="AF11" s="176" t="s">
        <v>54</v>
      </c>
      <c r="AG11" s="176" t="s">
        <v>54</v>
      </c>
      <c r="AH11" s="176" t="s">
        <v>54</v>
      </c>
      <c r="AI11" s="145" t="s">
        <v>6</v>
      </c>
    </row>
    <row r="12" spans="1:35" x14ac:dyDescent="0.25">
      <c r="A12" s="30"/>
      <c r="B12" s="47">
        <v>518531</v>
      </c>
      <c r="C12" s="159" t="s">
        <v>109</v>
      </c>
      <c r="D12" s="160" t="s">
        <v>4</v>
      </c>
      <c r="E12" s="161" t="s">
        <v>26</v>
      </c>
      <c r="F12" s="67" t="s">
        <v>52</v>
      </c>
      <c r="G12" s="145" t="s">
        <v>6</v>
      </c>
      <c r="H12" s="145" t="s">
        <v>6</v>
      </c>
      <c r="I12" s="67" t="s">
        <v>52</v>
      </c>
      <c r="J12" s="67" t="s">
        <v>52</v>
      </c>
      <c r="K12" s="67" t="s">
        <v>52</v>
      </c>
      <c r="L12" s="67" t="s">
        <v>52</v>
      </c>
      <c r="M12" s="67" t="s">
        <v>52</v>
      </c>
      <c r="N12" s="145" t="s">
        <v>6</v>
      </c>
      <c r="O12" s="145" t="s">
        <v>6</v>
      </c>
      <c r="P12" s="176" t="s">
        <v>54</v>
      </c>
      <c r="Q12" s="176" t="s">
        <v>54</v>
      </c>
      <c r="R12" s="176" t="s">
        <v>54</v>
      </c>
      <c r="S12" s="176" t="s">
        <v>54</v>
      </c>
      <c r="T12" s="176" t="s">
        <v>54</v>
      </c>
      <c r="U12" s="145" t="s">
        <v>6</v>
      </c>
      <c r="V12" s="145" t="s">
        <v>6</v>
      </c>
      <c r="W12" s="176" t="s">
        <v>54</v>
      </c>
      <c r="X12" s="176" t="s">
        <v>54</v>
      </c>
      <c r="Y12" s="68" t="s">
        <v>31</v>
      </c>
      <c r="Z12" s="68" t="s">
        <v>31</v>
      </c>
      <c r="AA12" s="68" t="s">
        <v>31</v>
      </c>
      <c r="AB12" s="145" t="s">
        <v>6</v>
      </c>
      <c r="AC12" s="145" t="s">
        <v>6</v>
      </c>
      <c r="AD12" s="68" t="s">
        <v>31</v>
      </c>
      <c r="AE12" s="68" t="s">
        <v>31</v>
      </c>
      <c r="AF12" s="68" t="s">
        <v>31</v>
      </c>
      <c r="AG12" s="176" t="s">
        <v>54</v>
      </c>
      <c r="AH12" s="176" t="s">
        <v>54</v>
      </c>
      <c r="AI12" s="145" t="s">
        <v>6</v>
      </c>
    </row>
    <row r="13" spans="1:35" x14ac:dyDescent="0.25">
      <c r="A13" s="30"/>
      <c r="B13" s="47">
        <v>518624</v>
      </c>
      <c r="C13" s="159" t="s">
        <v>40</v>
      </c>
      <c r="D13" s="160" t="s">
        <v>4</v>
      </c>
      <c r="E13" s="161" t="s">
        <v>26</v>
      </c>
      <c r="F13" s="176" t="s">
        <v>54</v>
      </c>
      <c r="G13" s="145" t="s">
        <v>6</v>
      </c>
      <c r="H13" s="145" t="s">
        <v>6</v>
      </c>
      <c r="I13" s="68" t="s">
        <v>31</v>
      </c>
      <c r="J13" s="176" t="s">
        <v>54</v>
      </c>
      <c r="K13" s="176" t="s">
        <v>54</v>
      </c>
      <c r="L13" s="176" t="s">
        <v>54</v>
      </c>
      <c r="M13" s="176" t="s">
        <v>54</v>
      </c>
      <c r="N13" s="176" t="s">
        <v>132</v>
      </c>
      <c r="O13" s="145" t="s">
        <v>6</v>
      </c>
      <c r="P13" s="67" t="s">
        <v>52</v>
      </c>
      <c r="Q13" s="67" t="s">
        <v>52</v>
      </c>
      <c r="R13" s="67" t="s">
        <v>52</v>
      </c>
      <c r="S13" s="67" t="s">
        <v>52</v>
      </c>
      <c r="T13" s="67" t="s">
        <v>52</v>
      </c>
      <c r="U13" s="145" t="s">
        <v>6</v>
      </c>
      <c r="V13" s="145" t="s">
        <v>6</v>
      </c>
      <c r="W13" s="67" t="s">
        <v>52</v>
      </c>
      <c r="X13" s="67" t="s">
        <v>52</v>
      </c>
      <c r="Y13" s="67" t="s">
        <v>52</v>
      </c>
      <c r="Z13" s="67" t="s">
        <v>52</v>
      </c>
      <c r="AA13" s="67" t="s">
        <v>52</v>
      </c>
      <c r="AB13" s="145" t="s">
        <v>6</v>
      </c>
      <c r="AC13" s="145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67" t="s">
        <v>52</v>
      </c>
      <c r="AI13" s="145" t="s">
        <v>6</v>
      </c>
    </row>
    <row r="14" spans="1:35" x14ac:dyDescent="0.25">
      <c r="A14" s="30"/>
      <c r="B14" s="47">
        <v>370711</v>
      </c>
      <c r="C14" s="159" t="s">
        <v>110</v>
      </c>
      <c r="D14" s="160" t="s">
        <v>4</v>
      </c>
      <c r="E14" s="161" t="s">
        <v>26</v>
      </c>
      <c r="F14" s="176" t="s">
        <v>54</v>
      </c>
      <c r="G14" s="145" t="s">
        <v>6</v>
      </c>
      <c r="H14" s="145" t="s">
        <v>6</v>
      </c>
      <c r="I14" s="176" t="s">
        <v>54</v>
      </c>
      <c r="J14" s="176" t="s">
        <v>54</v>
      </c>
      <c r="K14" s="176" t="s">
        <v>54</v>
      </c>
      <c r="L14" s="176" t="s">
        <v>54</v>
      </c>
      <c r="M14" s="68" t="s">
        <v>31</v>
      </c>
      <c r="N14" s="145" t="s">
        <v>6</v>
      </c>
      <c r="O14" s="145" t="s">
        <v>6</v>
      </c>
      <c r="P14" s="176" t="s">
        <v>54</v>
      </c>
      <c r="Q14" s="176" t="s">
        <v>54</v>
      </c>
      <c r="R14" s="176" t="s">
        <v>54</v>
      </c>
      <c r="S14" s="68" t="s">
        <v>31</v>
      </c>
      <c r="T14" s="68" t="s">
        <v>31</v>
      </c>
      <c r="U14" s="145" t="s">
        <v>6</v>
      </c>
      <c r="V14" s="145" t="s">
        <v>6</v>
      </c>
      <c r="W14" s="68" t="s">
        <v>31</v>
      </c>
      <c r="X14" s="176" t="s">
        <v>54</v>
      </c>
      <c r="Y14" s="176" t="s">
        <v>54</v>
      </c>
      <c r="Z14" s="176" t="s">
        <v>54</v>
      </c>
      <c r="AA14" s="176" t="s">
        <v>54</v>
      </c>
      <c r="AB14" s="145" t="s">
        <v>6</v>
      </c>
      <c r="AC14" s="176" t="s">
        <v>132</v>
      </c>
      <c r="AD14" s="176" t="s">
        <v>54</v>
      </c>
      <c r="AE14" s="176" t="s">
        <v>54</v>
      </c>
      <c r="AF14" s="176" t="s">
        <v>54</v>
      </c>
      <c r="AG14" s="176" t="s">
        <v>54</v>
      </c>
      <c r="AH14" s="176" t="s">
        <v>54</v>
      </c>
      <c r="AI14" s="176" t="s">
        <v>54</v>
      </c>
    </row>
    <row r="15" spans="1:35" x14ac:dyDescent="0.25">
      <c r="A15" s="413" t="s">
        <v>111</v>
      </c>
      <c r="B15" s="179">
        <v>509724</v>
      </c>
      <c r="C15" s="57" t="s">
        <v>21</v>
      </c>
      <c r="D15" s="48" t="s">
        <v>4</v>
      </c>
      <c r="E15" s="72" t="s">
        <v>25</v>
      </c>
      <c r="F15" s="69" t="s">
        <v>51</v>
      </c>
      <c r="G15" s="145" t="s">
        <v>6</v>
      </c>
      <c r="H15" s="145" t="s">
        <v>6</v>
      </c>
      <c r="I15" s="69" t="s">
        <v>51</v>
      </c>
      <c r="J15" s="69" t="s">
        <v>51</v>
      </c>
      <c r="K15" s="69" t="s">
        <v>51</v>
      </c>
      <c r="L15" s="69" t="s">
        <v>51</v>
      </c>
      <c r="M15" s="68" t="s">
        <v>31</v>
      </c>
      <c r="N15" s="145" t="s">
        <v>6</v>
      </c>
      <c r="O15" s="145" t="s">
        <v>6</v>
      </c>
      <c r="P15" s="67" t="s">
        <v>52</v>
      </c>
      <c r="Q15" s="67" t="s">
        <v>52</v>
      </c>
      <c r="R15" s="67" t="s">
        <v>52</v>
      </c>
      <c r="S15" s="67" t="s">
        <v>52</v>
      </c>
      <c r="T15" s="67" t="s">
        <v>52</v>
      </c>
      <c r="U15" s="145" t="s">
        <v>6</v>
      </c>
      <c r="V15" s="145" t="s">
        <v>6</v>
      </c>
      <c r="W15" s="69" t="s">
        <v>51</v>
      </c>
      <c r="X15" s="69" t="s">
        <v>51</v>
      </c>
      <c r="Y15" s="69" t="s">
        <v>51</v>
      </c>
      <c r="Z15" s="67" t="s">
        <v>52</v>
      </c>
      <c r="AA15" s="69" t="s">
        <v>51</v>
      </c>
      <c r="AB15" s="145" t="s">
        <v>6</v>
      </c>
      <c r="AC15" s="145" t="s">
        <v>6</v>
      </c>
      <c r="AD15" s="67" t="s">
        <v>52</v>
      </c>
      <c r="AE15" s="67" t="s">
        <v>52</v>
      </c>
      <c r="AF15" s="67" t="s">
        <v>52</v>
      </c>
      <c r="AG15" s="67" t="s">
        <v>52</v>
      </c>
      <c r="AH15" s="69" t="s">
        <v>51</v>
      </c>
      <c r="AI15" s="145" t="s">
        <v>6</v>
      </c>
    </row>
    <row r="16" spans="1:35" x14ac:dyDescent="0.25">
      <c r="A16" s="413"/>
      <c r="B16" s="179">
        <v>314753</v>
      </c>
      <c r="C16" s="57" t="s">
        <v>22</v>
      </c>
      <c r="D16" s="48" t="s">
        <v>4</v>
      </c>
      <c r="E16" s="72" t="s">
        <v>25</v>
      </c>
      <c r="F16" s="67" t="s">
        <v>52</v>
      </c>
      <c r="G16" s="145" t="s">
        <v>6</v>
      </c>
      <c r="H16" s="145" t="s">
        <v>6</v>
      </c>
      <c r="I16" s="67" t="s">
        <v>52</v>
      </c>
      <c r="J16" s="67" t="s">
        <v>52</v>
      </c>
      <c r="K16" s="67" t="s">
        <v>52</v>
      </c>
      <c r="L16" s="67" t="s">
        <v>52</v>
      </c>
      <c r="M16" s="67" t="s">
        <v>52</v>
      </c>
      <c r="N16" s="145" t="s">
        <v>6</v>
      </c>
      <c r="O16" s="145" t="s">
        <v>6</v>
      </c>
      <c r="P16" s="67" t="s">
        <v>52</v>
      </c>
      <c r="Q16" s="67" t="s">
        <v>52</v>
      </c>
      <c r="R16" s="67" t="s">
        <v>52</v>
      </c>
      <c r="S16" s="67" t="s">
        <v>52</v>
      </c>
      <c r="T16" s="67" t="s">
        <v>52</v>
      </c>
      <c r="U16" s="145" t="s">
        <v>6</v>
      </c>
      <c r="V16" s="145" t="s">
        <v>6</v>
      </c>
      <c r="W16" s="69" t="s">
        <v>51</v>
      </c>
      <c r="X16" s="69" t="s">
        <v>51</v>
      </c>
      <c r="Y16" s="69" t="s">
        <v>51</v>
      </c>
      <c r="Z16" s="69" t="s">
        <v>51</v>
      </c>
      <c r="AA16" s="69" t="s">
        <v>51</v>
      </c>
      <c r="AB16" s="145" t="s">
        <v>6</v>
      </c>
      <c r="AC16" s="145" t="s">
        <v>6</v>
      </c>
      <c r="AD16" s="145" t="s">
        <v>6</v>
      </c>
      <c r="AE16" s="145" t="s">
        <v>6</v>
      </c>
      <c r="AF16" s="145" t="s">
        <v>6</v>
      </c>
      <c r="AG16" s="145" t="s">
        <v>6</v>
      </c>
      <c r="AH16" s="145" t="s">
        <v>6</v>
      </c>
      <c r="AI16" s="145" t="s">
        <v>6</v>
      </c>
    </row>
    <row r="17" spans="1:35" x14ac:dyDescent="0.25">
      <c r="A17" s="413"/>
      <c r="B17" s="179">
        <v>516000</v>
      </c>
      <c r="C17" s="57" t="s">
        <v>35</v>
      </c>
      <c r="D17" s="48" t="s">
        <v>4</v>
      </c>
      <c r="E17" s="72" t="s">
        <v>25</v>
      </c>
      <c r="F17" s="67" t="s">
        <v>52</v>
      </c>
      <c r="G17" s="145" t="s">
        <v>6</v>
      </c>
      <c r="H17" s="145" t="s">
        <v>6</v>
      </c>
      <c r="I17" s="67" t="s">
        <v>52</v>
      </c>
      <c r="J17" s="67" t="s">
        <v>52</v>
      </c>
      <c r="K17" s="67" t="s">
        <v>52</v>
      </c>
      <c r="L17" s="67" t="s">
        <v>52</v>
      </c>
      <c r="M17" s="67" t="s">
        <v>52</v>
      </c>
      <c r="N17" s="145" t="s">
        <v>6</v>
      </c>
      <c r="O17" s="145" t="s">
        <v>6</v>
      </c>
      <c r="P17" s="69" t="s">
        <v>51</v>
      </c>
      <c r="Q17" s="69" t="s">
        <v>51</v>
      </c>
      <c r="R17" s="69" t="s">
        <v>51</v>
      </c>
      <c r="S17" s="69" t="s">
        <v>51</v>
      </c>
      <c r="T17" s="69" t="s">
        <v>51</v>
      </c>
      <c r="U17" s="145" t="s">
        <v>6</v>
      </c>
      <c r="V17" s="145" t="s">
        <v>6</v>
      </c>
      <c r="W17" s="67" t="s">
        <v>52</v>
      </c>
      <c r="X17" s="67" t="s">
        <v>52</v>
      </c>
      <c r="Y17" s="67" t="s">
        <v>52</v>
      </c>
      <c r="Z17" s="67" t="s">
        <v>52</v>
      </c>
      <c r="AA17" s="67" t="s">
        <v>52</v>
      </c>
      <c r="AB17" s="145" t="s">
        <v>6</v>
      </c>
      <c r="AC17" s="145" t="s">
        <v>6</v>
      </c>
      <c r="AD17" s="67" t="s">
        <v>52</v>
      </c>
      <c r="AE17" s="67" t="s">
        <v>52</v>
      </c>
      <c r="AF17" s="67" t="s">
        <v>52</v>
      </c>
      <c r="AG17" s="67" t="s">
        <v>52</v>
      </c>
      <c r="AH17" s="67" t="s">
        <v>52</v>
      </c>
      <c r="AI17" s="145" t="s">
        <v>6</v>
      </c>
    </row>
    <row r="18" spans="1:35" x14ac:dyDescent="0.25">
      <c r="A18" s="413" t="s">
        <v>112</v>
      </c>
      <c r="B18" s="179">
        <v>166058</v>
      </c>
      <c r="C18" s="57" t="s">
        <v>8</v>
      </c>
      <c r="D18" s="163" t="s">
        <v>4</v>
      </c>
      <c r="E18" s="72" t="s">
        <v>25</v>
      </c>
      <c r="F18" s="67" t="s">
        <v>52</v>
      </c>
      <c r="G18" s="145" t="s">
        <v>6</v>
      </c>
      <c r="H18" s="145" t="s">
        <v>6</v>
      </c>
      <c r="I18" s="67" t="s">
        <v>52</v>
      </c>
      <c r="J18" s="67" t="s">
        <v>52</v>
      </c>
      <c r="K18" s="67" t="s">
        <v>52</v>
      </c>
      <c r="L18" s="67" t="s">
        <v>52</v>
      </c>
      <c r="M18" s="67" t="s">
        <v>52</v>
      </c>
      <c r="N18" s="145" t="s">
        <v>6</v>
      </c>
      <c r="O18" s="145" t="s">
        <v>6</v>
      </c>
      <c r="P18" s="67" t="s">
        <v>52</v>
      </c>
      <c r="Q18" s="67" t="s">
        <v>52</v>
      </c>
      <c r="R18" s="67" t="s">
        <v>52</v>
      </c>
      <c r="S18" s="67" t="s">
        <v>52</v>
      </c>
      <c r="T18" s="67" t="s">
        <v>52</v>
      </c>
      <c r="U18" s="145" t="s">
        <v>6</v>
      </c>
      <c r="V18" s="145" t="s">
        <v>6</v>
      </c>
      <c r="W18" s="69" t="s">
        <v>51</v>
      </c>
      <c r="X18" s="67" t="s">
        <v>52</v>
      </c>
      <c r="Y18" s="67" t="s">
        <v>52</v>
      </c>
      <c r="Z18" s="67" t="s">
        <v>52</v>
      </c>
      <c r="AA18" s="67" t="s">
        <v>52</v>
      </c>
      <c r="AB18" s="145" t="s">
        <v>6</v>
      </c>
      <c r="AC18" s="145" t="s">
        <v>6</v>
      </c>
      <c r="AD18" s="67" t="s">
        <v>52</v>
      </c>
      <c r="AE18" s="69" t="s">
        <v>51</v>
      </c>
      <c r="AF18" s="69" t="s">
        <v>51</v>
      </c>
      <c r="AG18" s="69" t="s">
        <v>51</v>
      </c>
      <c r="AH18" s="69" t="s">
        <v>51</v>
      </c>
      <c r="AI18" s="145" t="s">
        <v>6</v>
      </c>
    </row>
    <row r="19" spans="1:35" x14ac:dyDescent="0.25">
      <c r="A19" s="413"/>
      <c r="B19" s="179">
        <v>489172</v>
      </c>
      <c r="C19" s="57" t="s">
        <v>13</v>
      </c>
      <c r="D19" s="165" t="s">
        <v>4</v>
      </c>
      <c r="E19" s="72" t="s">
        <v>25</v>
      </c>
      <c r="F19" s="68" t="s">
        <v>31</v>
      </c>
      <c r="G19" s="145" t="s">
        <v>6</v>
      </c>
      <c r="H19" s="145" t="s">
        <v>6</v>
      </c>
      <c r="I19" s="68" t="s">
        <v>31</v>
      </c>
      <c r="J19" s="69" t="s">
        <v>51</v>
      </c>
      <c r="K19" s="69" t="s">
        <v>51</v>
      </c>
      <c r="L19" s="69" t="s">
        <v>51</v>
      </c>
      <c r="M19" s="67" t="s">
        <v>52</v>
      </c>
      <c r="N19" s="145" t="s">
        <v>6</v>
      </c>
      <c r="O19" s="145" t="s">
        <v>6</v>
      </c>
      <c r="P19" s="67" t="s">
        <v>52</v>
      </c>
      <c r="Q19" s="67" t="s">
        <v>52</v>
      </c>
      <c r="R19" s="67" t="s">
        <v>52</v>
      </c>
      <c r="S19" s="67" t="s">
        <v>52</v>
      </c>
      <c r="T19" s="67" t="s">
        <v>52</v>
      </c>
      <c r="U19" s="145" t="s">
        <v>6</v>
      </c>
      <c r="V19" s="145" t="s">
        <v>6</v>
      </c>
      <c r="W19" s="67" t="s">
        <v>52</v>
      </c>
      <c r="X19" s="69" t="s">
        <v>51</v>
      </c>
      <c r="Y19" s="69" t="s">
        <v>51</v>
      </c>
      <c r="Z19" s="69" t="s">
        <v>51</v>
      </c>
      <c r="AA19" s="69" t="s">
        <v>51</v>
      </c>
      <c r="AB19" s="145" t="s">
        <v>6</v>
      </c>
      <c r="AC19" s="145" t="s">
        <v>6</v>
      </c>
      <c r="AD19" s="69" t="s">
        <v>51</v>
      </c>
      <c r="AE19" s="67" t="s">
        <v>52</v>
      </c>
      <c r="AF19" s="67" t="s">
        <v>52</v>
      </c>
      <c r="AG19" s="67" t="s">
        <v>52</v>
      </c>
      <c r="AH19" s="67" t="s">
        <v>52</v>
      </c>
      <c r="AI19" s="145" t="s">
        <v>6</v>
      </c>
    </row>
    <row r="20" spans="1:35" x14ac:dyDescent="0.25">
      <c r="A20" s="413"/>
      <c r="B20" s="179">
        <v>245894</v>
      </c>
      <c r="C20" s="57" t="s">
        <v>104</v>
      </c>
      <c r="D20" s="165" t="s">
        <v>4</v>
      </c>
      <c r="E20" s="166" t="s">
        <v>25</v>
      </c>
      <c r="F20" s="67" t="s">
        <v>52</v>
      </c>
      <c r="G20" s="145" t="s">
        <v>6</v>
      </c>
      <c r="H20" s="145" t="s">
        <v>6</v>
      </c>
      <c r="I20" s="67" t="s">
        <v>52</v>
      </c>
      <c r="J20" s="67" t="s">
        <v>52</v>
      </c>
      <c r="K20" s="67" t="s">
        <v>52</v>
      </c>
      <c r="L20" s="67" t="s">
        <v>52</v>
      </c>
      <c r="M20" s="67" t="s">
        <v>52</v>
      </c>
      <c r="N20" s="145" t="s">
        <v>6</v>
      </c>
      <c r="O20" s="145" t="s">
        <v>6</v>
      </c>
      <c r="P20" s="69" t="s">
        <v>51</v>
      </c>
      <c r="Q20" s="69" t="s">
        <v>51</v>
      </c>
      <c r="R20" s="69" t="s">
        <v>51</v>
      </c>
      <c r="S20" s="69" t="s">
        <v>51</v>
      </c>
      <c r="T20" s="69" t="s">
        <v>51</v>
      </c>
      <c r="U20" s="145" t="s">
        <v>6</v>
      </c>
      <c r="V20" s="145" t="s">
        <v>6</v>
      </c>
      <c r="W20" s="67" t="s">
        <v>52</v>
      </c>
      <c r="X20" s="67" t="s">
        <v>52</v>
      </c>
      <c r="Y20" s="68" t="s">
        <v>31</v>
      </c>
      <c r="Z20" s="67" t="s">
        <v>52</v>
      </c>
      <c r="AA20" s="67" t="s">
        <v>52</v>
      </c>
      <c r="AB20" s="145" t="s">
        <v>6</v>
      </c>
      <c r="AC20" s="145" t="s">
        <v>6</v>
      </c>
      <c r="AD20" s="67" t="s">
        <v>52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145" t="s">
        <v>6</v>
      </c>
    </row>
    <row r="21" spans="1:35" x14ac:dyDescent="0.25">
      <c r="A21" s="413" t="s">
        <v>113</v>
      </c>
      <c r="B21" s="179">
        <v>369628</v>
      </c>
      <c r="C21" s="159" t="s">
        <v>15</v>
      </c>
      <c r="D21" s="160" t="s">
        <v>4</v>
      </c>
      <c r="E21" s="72" t="s">
        <v>25</v>
      </c>
      <c r="F21" s="67" t="s">
        <v>52</v>
      </c>
      <c r="G21" s="145" t="s">
        <v>6</v>
      </c>
      <c r="H21" s="145" t="s">
        <v>6</v>
      </c>
      <c r="I21" s="68" t="s">
        <v>31</v>
      </c>
      <c r="J21" s="69" t="s">
        <v>51</v>
      </c>
      <c r="K21" s="69" t="s">
        <v>51</v>
      </c>
      <c r="L21" s="68" t="s">
        <v>31</v>
      </c>
      <c r="M21" s="68" t="s">
        <v>31</v>
      </c>
      <c r="N21" s="145" t="s">
        <v>6</v>
      </c>
      <c r="O21" s="145" t="s">
        <v>6</v>
      </c>
      <c r="P21" s="69" t="s">
        <v>51</v>
      </c>
      <c r="Q21" s="69" t="s">
        <v>51</v>
      </c>
      <c r="R21" s="69" t="s">
        <v>51</v>
      </c>
      <c r="S21" s="69" t="s">
        <v>51</v>
      </c>
      <c r="T21" s="68" t="s">
        <v>31</v>
      </c>
      <c r="U21" s="145" t="s">
        <v>6</v>
      </c>
      <c r="V21" s="145" t="s">
        <v>6</v>
      </c>
      <c r="W21" s="67" t="s">
        <v>52</v>
      </c>
      <c r="X21" s="67" t="s">
        <v>52</v>
      </c>
      <c r="Y21" s="67" t="s">
        <v>52</v>
      </c>
      <c r="Z21" s="67" t="s">
        <v>52</v>
      </c>
      <c r="AA21" s="67" t="s">
        <v>52</v>
      </c>
      <c r="AB21" s="145" t="s">
        <v>6</v>
      </c>
      <c r="AC21" s="145" t="s">
        <v>6</v>
      </c>
      <c r="AD21" s="68" t="s">
        <v>31</v>
      </c>
      <c r="AE21" s="67" t="s">
        <v>52</v>
      </c>
      <c r="AF21" s="67" t="s">
        <v>52</v>
      </c>
      <c r="AG21" s="67" t="s">
        <v>52</v>
      </c>
      <c r="AH21" s="67" t="s">
        <v>52</v>
      </c>
      <c r="AI21" s="145" t="s">
        <v>6</v>
      </c>
    </row>
    <row r="22" spans="1:35" x14ac:dyDescent="0.25">
      <c r="A22" s="413"/>
      <c r="B22" s="179">
        <v>299285</v>
      </c>
      <c r="C22" s="159" t="s">
        <v>127</v>
      </c>
      <c r="D22" s="160" t="s">
        <v>4</v>
      </c>
      <c r="E22" s="72" t="s">
        <v>25</v>
      </c>
      <c r="F22" s="69" t="s">
        <v>51</v>
      </c>
      <c r="G22" s="145" t="s">
        <v>6</v>
      </c>
      <c r="H22" s="145" t="s">
        <v>6</v>
      </c>
      <c r="I22" s="67" t="s">
        <v>52</v>
      </c>
      <c r="J22" s="67" t="s">
        <v>52</v>
      </c>
      <c r="K22" s="68" t="s">
        <v>31</v>
      </c>
      <c r="L22" s="67" t="s">
        <v>52</v>
      </c>
      <c r="M22" s="67" t="s">
        <v>52</v>
      </c>
      <c r="N22" s="145" t="s">
        <v>6</v>
      </c>
      <c r="O22" s="145" t="s">
        <v>6</v>
      </c>
      <c r="P22" s="69" t="s">
        <v>51</v>
      </c>
      <c r="Q22" s="68" t="s">
        <v>31</v>
      </c>
      <c r="R22" s="68" t="s">
        <v>31</v>
      </c>
      <c r="S22" s="68" t="s">
        <v>31</v>
      </c>
      <c r="T22" s="68" t="s">
        <v>31</v>
      </c>
      <c r="U22" s="145" t="s">
        <v>6</v>
      </c>
      <c r="V22" s="145" t="s">
        <v>6</v>
      </c>
      <c r="W22" s="67" t="s">
        <v>52</v>
      </c>
      <c r="X22" s="67" t="s">
        <v>52</v>
      </c>
      <c r="Y22" s="67" t="s">
        <v>52</v>
      </c>
      <c r="Z22" s="67" t="s">
        <v>52</v>
      </c>
      <c r="AA22" s="67" t="s">
        <v>52</v>
      </c>
      <c r="AB22" s="145" t="s">
        <v>6</v>
      </c>
      <c r="AC22" s="145" t="s">
        <v>6</v>
      </c>
      <c r="AD22" s="67" t="s">
        <v>52</v>
      </c>
      <c r="AE22" s="67" t="s">
        <v>52</v>
      </c>
      <c r="AF22" s="67" t="s">
        <v>52</v>
      </c>
      <c r="AG22" s="67" t="s">
        <v>52</v>
      </c>
      <c r="AH22" s="67" t="s">
        <v>52</v>
      </c>
      <c r="AI22" s="145" t="s">
        <v>6</v>
      </c>
    </row>
    <row r="23" spans="1:35" x14ac:dyDescent="0.25">
      <c r="A23" s="413"/>
      <c r="B23" s="179">
        <v>518623</v>
      </c>
      <c r="C23" s="159" t="s">
        <v>66</v>
      </c>
      <c r="D23" s="160" t="s">
        <v>4</v>
      </c>
      <c r="E23" s="72" t="s">
        <v>25</v>
      </c>
      <c r="F23" s="69" t="s">
        <v>51</v>
      </c>
      <c r="G23" s="145" t="s">
        <v>6</v>
      </c>
      <c r="H23" s="145" t="s">
        <v>6</v>
      </c>
      <c r="I23" s="67" t="s">
        <v>52</v>
      </c>
      <c r="J23" s="67" t="s">
        <v>52</v>
      </c>
      <c r="K23" s="67" t="s">
        <v>52</v>
      </c>
      <c r="L23" s="67" t="s">
        <v>52</v>
      </c>
      <c r="M23" s="67" t="s">
        <v>52</v>
      </c>
      <c r="N23" s="145" t="s">
        <v>6</v>
      </c>
      <c r="O23" s="145" t="s">
        <v>6</v>
      </c>
      <c r="P23" s="67" t="s">
        <v>52</v>
      </c>
      <c r="Q23" s="67" t="s">
        <v>52</v>
      </c>
      <c r="R23" s="67" t="s">
        <v>52</v>
      </c>
      <c r="S23" s="67" t="s">
        <v>52</v>
      </c>
      <c r="T23" s="67" t="s">
        <v>52</v>
      </c>
      <c r="U23" s="145" t="s">
        <v>6</v>
      </c>
      <c r="V23" s="145" t="s">
        <v>6</v>
      </c>
      <c r="W23" s="69" t="s">
        <v>51</v>
      </c>
      <c r="X23" s="68" t="s">
        <v>31</v>
      </c>
      <c r="Y23" s="68" t="s">
        <v>31</v>
      </c>
      <c r="Z23" s="68" t="s">
        <v>31</v>
      </c>
      <c r="AA23" s="69" t="s">
        <v>51</v>
      </c>
      <c r="AB23" s="145" t="s">
        <v>6</v>
      </c>
      <c r="AC23" s="145" t="s">
        <v>6</v>
      </c>
      <c r="AD23" s="69" t="s">
        <v>51</v>
      </c>
      <c r="AE23" s="69" t="s">
        <v>51</v>
      </c>
      <c r="AF23" s="69" t="s">
        <v>51</v>
      </c>
      <c r="AG23" s="69" t="s">
        <v>51</v>
      </c>
      <c r="AH23" s="68" t="s">
        <v>31</v>
      </c>
      <c r="AI23" s="145" t="s">
        <v>6</v>
      </c>
    </row>
    <row r="24" spans="1:35" x14ac:dyDescent="0.25">
      <c r="A24" s="30"/>
      <c r="B24" s="47">
        <v>501285</v>
      </c>
      <c r="C24" s="130" t="s">
        <v>102</v>
      </c>
      <c r="D24" s="48" t="s">
        <v>4</v>
      </c>
      <c r="E24" s="72" t="s">
        <v>26</v>
      </c>
      <c r="F24" s="176" t="s">
        <v>54</v>
      </c>
      <c r="G24" s="145" t="s">
        <v>6</v>
      </c>
      <c r="H24" s="145" t="s">
        <v>6</v>
      </c>
      <c r="I24" s="176" t="s">
        <v>54</v>
      </c>
      <c r="J24" s="176" t="s">
        <v>54</v>
      </c>
      <c r="K24" s="68" t="s">
        <v>31</v>
      </c>
      <c r="L24" s="68" t="s">
        <v>31</v>
      </c>
      <c r="M24" s="68" t="s">
        <v>31</v>
      </c>
      <c r="N24" s="145" t="s">
        <v>6</v>
      </c>
      <c r="O24" s="145" t="s">
        <v>6</v>
      </c>
      <c r="P24" s="68" t="s">
        <v>31</v>
      </c>
      <c r="Q24" s="68" t="s">
        <v>31</v>
      </c>
      <c r="R24" s="68" t="s">
        <v>31</v>
      </c>
      <c r="S24" s="176" t="s">
        <v>54</v>
      </c>
      <c r="T24" s="68" t="s">
        <v>31</v>
      </c>
      <c r="U24" s="145" t="s">
        <v>6</v>
      </c>
      <c r="V24" s="145" t="s">
        <v>6</v>
      </c>
      <c r="W24" s="176" t="s">
        <v>54</v>
      </c>
      <c r="X24" s="176" t="s">
        <v>54</v>
      </c>
      <c r="Y24" s="176" t="s">
        <v>54</v>
      </c>
      <c r="Z24" s="176" t="s">
        <v>54</v>
      </c>
      <c r="AA24" s="176" t="s">
        <v>54</v>
      </c>
      <c r="AB24" s="145" t="s">
        <v>6</v>
      </c>
      <c r="AC24" s="145" t="s">
        <v>6</v>
      </c>
      <c r="AD24" s="176" t="s">
        <v>54</v>
      </c>
      <c r="AE24" s="176" t="s">
        <v>54</v>
      </c>
      <c r="AF24" s="176" t="s">
        <v>54</v>
      </c>
      <c r="AG24" s="176" t="s">
        <v>54</v>
      </c>
      <c r="AH24" s="176" t="s">
        <v>54</v>
      </c>
      <c r="AI24" s="145" t="s">
        <v>6</v>
      </c>
    </row>
    <row r="25" spans="1:35" x14ac:dyDescent="0.25">
      <c r="A25" s="30"/>
      <c r="B25" s="47">
        <v>363075</v>
      </c>
      <c r="C25" s="130" t="s">
        <v>119</v>
      </c>
      <c r="D25" s="48" t="s">
        <v>4</v>
      </c>
      <c r="E25" s="72" t="s">
        <v>121</v>
      </c>
      <c r="F25" s="176"/>
      <c r="G25" s="145" t="s">
        <v>6</v>
      </c>
      <c r="H25" s="145" t="s">
        <v>6</v>
      </c>
      <c r="I25" s="176"/>
      <c r="J25" s="176"/>
      <c r="K25" s="176"/>
      <c r="L25" s="176"/>
      <c r="M25" s="176"/>
      <c r="N25" s="145" t="s">
        <v>6</v>
      </c>
      <c r="O25" s="145" t="s">
        <v>6</v>
      </c>
      <c r="P25" s="176"/>
      <c r="Q25" s="176"/>
      <c r="R25" s="176"/>
      <c r="S25" s="176"/>
      <c r="T25" s="176"/>
      <c r="U25" s="145" t="s">
        <v>6</v>
      </c>
      <c r="V25" s="145" t="s">
        <v>6</v>
      </c>
      <c r="W25" s="176"/>
      <c r="X25" s="176"/>
      <c r="Y25" s="176"/>
      <c r="Z25" s="176"/>
      <c r="AA25" s="176"/>
      <c r="AB25" s="145" t="s">
        <v>6</v>
      </c>
      <c r="AC25" s="145" t="s">
        <v>6</v>
      </c>
      <c r="AD25" s="176"/>
      <c r="AE25" s="176"/>
      <c r="AF25" s="176"/>
      <c r="AG25" s="176"/>
      <c r="AH25" s="176"/>
      <c r="AI25" s="145" t="s">
        <v>6</v>
      </c>
    </row>
    <row r="26" spans="1:35" x14ac:dyDescent="0.25">
      <c r="A26" s="30"/>
      <c r="B26" s="47">
        <v>191462</v>
      </c>
      <c r="C26" s="130" t="s">
        <v>120</v>
      </c>
      <c r="D26" s="48" t="s">
        <v>4</v>
      </c>
      <c r="E26" s="72" t="s">
        <v>121</v>
      </c>
      <c r="F26" s="176"/>
      <c r="G26" s="145" t="s">
        <v>6</v>
      </c>
      <c r="H26" s="145" t="s">
        <v>6</v>
      </c>
      <c r="I26" s="176"/>
      <c r="J26" s="176"/>
      <c r="K26" s="176"/>
      <c r="L26" s="176"/>
      <c r="M26" s="176"/>
      <c r="N26" s="145" t="s">
        <v>6</v>
      </c>
      <c r="O26" s="145" t="s">
        <v>6</v>
      </c>
      <c r="P26" s="176"/>
      <c r="Q26" s="176"/>
      <c r="R26" s="176"/>
      <c r="S26" s="176"/>
      <c r="T26" s="176"/>
      <c r="U26" s="145" t="s">
        <v>6</v>
      </c>
      <c r="V26" s="145" t="s">
        <v>6</v>
      </c>
      <c r="W26" s="176"/>
      <c r="X26" s="176"/>
      <c r="Y26" s="176"/>
      <c r="Z26" s="176"/>
      <c r="AA26" s="176"/>
      <c r="AB26" s="145" t="s">
        <v>6</v>
      </c>
      <c r="AC26" s="145" t="s">
        <v>6</v>
      </c>
      <c r="AD26" s="176"/>
      <c r="AE26" s="176"/>
      <c r="AF26" s="176"/>
      <c r="AG26" s="176"/>
      <c r="AH26" s="176"/>
      <c r="AI26" s="145" t="s">
        <v>6</v>
      </c>
    </row>
    <row r="27" spans="1:35" x14ac:dyDescent="0.25">
      <c r="A27" s="30"/>
      <c r="B27" s="47">
        <v>379070</v>
      </c>
      <c r="C27" s="130" t="s">
        <v>123</v>
      </c>
      <c r="D27" s="48" t="s">
        <v>4</v>
      </c>
      <c r="E27" s="72" t="s">
        <v>26</v>
      </c>
      <c r="F27" s="67" t="s">
        <v>52</v>
      </c>
      <c r="G27" s="145" t="s">
        <v>6</v>
      </c>
      <c r="H27" s="145" t="s">
        <v>6</v>
      </c>
      <c r="I27" s="67" t="s">
        <v>52</v>
      </c>
      <c r="J27" s="67" t="s">
        <v>52</v>
      </c>
      <c r="K27" s="67" t="s">
        <v>52</v>
      </c>
      <c r="L27" s="67" t="s">
        <v>52</v>
      </c>
      <c r="M27" s="67" t="s">
        <v>52</v>
      </c>
      <c r="N27" s="145" t="s">
        <v>6</v>
      </c>
      <c r="O27" s="145" t="s">
        <v>6</v>
      </c>
      <c r="P27" s="176" t="s">
        <v>54</v>
      </c>
      <c r="Q27" s="176" t="s">
        <v>54</v>
      </c>
      <c r="R27" s="176" t="s">
        <v>54</v>
      </c>
      <c r="S27" s="68" t="s">
        <v>31</v>
      </c>
      <c r="T27" s="176" t="s">
        <v>54</v>
      </c>
      <c r="U27" s="145" t="s">
        <v>6</v>
      </c>
      <c r="V27" s="145" t="s">
        <v>6</v>
      </c>
      <c r="W27" s="68" t="s">
        <v>31</v>
      </c>
      <c r="X27" s="176" t="s">
        <v>54</v>
      </c>
      <c r="Y27" s="176" t="s">
        <v>54</v>
      </c>
      <c r="Z27" s="176" t="s">
        <v>54</v>
      </c>
      <c r="AA27" s="176" t="s">
        <v>54</v>
      </c>
      <c r="AB27" s="145" t="s">
        <v>6</v>
      </c>
      <c r="AC27" s="176" t="s">
        <v>54</v>
      </c>
      <c r="AD27" s="67" t="s">
        <v>52</v>
      </c>
      <c r="AE27" s="67" t="s">
        <v>52</v>
      </c>
      <c r="AF27" s="67" t="s">
        <v>52</v>
      </c>
      <c r="AG27" s="67" t="s">
        <v>52</v>
      </c>
      <c r="AH27" s="67" t="s">
        <v>52</v>
      </c>
      <c r="AI27" s="145" t="s">
        <v>6</v>
      </c>
    </row>
    <row r="28" spans="1:35" x14ac:dyDescent="0.25">
      <c r="A28" s="30"/>
      <c r="B28" s="47">
        <v>318320</v>
      </c>
      <c r="C28" s="130" t="s">
        <v>129</v>
      </c>
      <c r="D28" s="48" t="s">
        <v>4</v>
      </c>
      <c r="E28" s="72" t="s">
        <v>25</v>
      </c>
      <c r="F28" s="67" t="s">
        <v>52</v>
      </c>
      <c r="G28" s="145" t="s">
        <v>6</v>
      </c>
      <c r="H28" s="145" t="s">
        <v>6</v>
      </c>
      <c r="I28" s="67" t="s">
        <v>52</v>
      </c>
      <c r="J28" s="67" t="s">
        <v>52</v>
      </c>
      <c r="K28" s="67" t="s">
        <v>52</v>
      </c>
      <c r="L28" s="67" t="s">
        <v>52</v>
      </c>
      <c r="M28" s="67" t="s">
        <v>52</v>
      </c>
      <c r="N28" s="145" t="s">
        <v>6</v>
      </c>
      <c r="O28" s="145" t="s">
        <v>6</v>
      </c>
      <c r="P28" s="67" t="s">
        <v>52</v>
      </c>
      <c r="Q28" s="67" t="s">
        <v>52</v>
      </c>
      <c r="R28" s="67" t="s">
        <v>52</v>
      </c>
      <c r="S28" s="67" t="s">
        <v>52</v>
      </c>
      <c r="T28" s="67" t="s">
        <v>52</v>
      </c>
      <c r="U28" s="145" t="s">
        <v>6</v>
      </c>
      <c r="V28" s="145" t="s">
        <v>6</v>
      </c>
      <c r="W28" s="67" t="s">
        <v>52</v>
      </c>
      <c r="X28" s="67" t="s">
        <v>52</v>
      </c>
      <c r="Y28" s="67" t="s">
        <v>52</v>
      </c>
      <c r="Z28" s="67" t="s">
        <v>52</v>
      </c>
      <c r="AA28" s="67" t="s">
        <v>52</v>
      </c>
      <c r="AB28" s="145" t="s">
        <v>6</v>
      </c>
      <c r="AC28" s="145" t="s">
        <v>6</v>
      </c>
      <c r="AD28" s="67" t="s">
        <v>52</v>
      </c>
      <c r="AE28" s="67" t="s">
        <v>52</v>
      </c>
      <c r="AF28" s="67" t="s">
        <v>52</v>
      </c>
      <c r="AG28" s="67" t="s">
        <v>52</v>
      </c>
      <c r="AH28" s="67" t="s">
        <v>52</v>
      </c>
      <c r="AI28" s="145" t="s">
        <v>6</v>
      </c>
    </row>
    <row r="29" spans="1:35" x14ac:dyDescent="0.25">
      <c r="A29" s="30"/>
      <c r="B29" s="47">
        <v>302172</v>
      </c>
      <c r="C29" s="130" t="s">
        <v>157</v>
      </c>
      <c r="D29" s="48" t="s">
        <v>4</v>
      </c>
      <c r="E29" s="72" t="s">
        <v>25</v>
      </c>
      <c r="F29" s="68" t="s">
        <v>31</v>
      </c>
      <c r="G29" s="145" t="s">
        <v>6</v>
      </c>
      <c r="H29" s="145" t="s">
        <v>6</v>
      </c>
      <c r="I29" s="67" t="s">
        <v>52</v>
      </c>
      <c r="J29" s="67" t="s">
        <v>52</v>
      </c>
      <c r="K29" s="67" t="s">
        <v>52</v>
      </c>
      <c r="L29" s="67" t="s">
        <v>52</v>
      </c>
      <c r="M29" s="67" t="s">
        <v>52</v>
      </c>
      <c r="N29" s="145" t="s">
        <v>6</v>
      </c>
      <c r="O29" s="145" t="s">
        <v>6</v>
      </c>
      <c r="P29" s="69" t="s">
        <v>51</v>
      </c>
      <c r="Q29" s="69" t="s">
        <v>51</v>
      </c>
      <c r="R29" s="69" t="s">
        <v>51</v>
      </c>
      <c r="S29" s="69" t="s">
        <v>51</v>
      </c>
      <c r="T29" s="69" t="s">
        <v>51</v>
      </c>
      <c r="U29" s="145" t="s">
        <v>6</v>
      </c>
      <c r="V29" s="145" t="s">
        <v>6</v>
      </c>
      <c r="W29" s="67" t="s">
        <v>52</v>
      </c>
      <c r="X29" s="68" t="s">
        <v>31</v>
      </c>
      <c r="Y29" s="67" t="s">
        <v>52</v>
      </c>
      <c r="Z29" s="67" t="s">
        <v>52</v>
      </c>
      <c r="AA29" s="67" t="s">
        <v>52</v>
      </c>
      <c r="AB29" s="145" t="s">
        <v>6</v>
      </c>
      <c r="AC29" s="145" t="s">
        <v>6</v>
      </c>
      <c r="AD29" s="67" t="s">
        <v>52</v>
      </c>
      <c r="AE29" s="67" t="s">
        <v>52</v>
      </c>
      <c r="AF29" s="67" t="s">
        <v>52</v>
      </c>
      <c r="AG29" s="67" t="s">
        <v>52</v>
      </c>
      <c r="AH29" s="67" t="s">
        <v>52</v>
      </c>
      <c r="AI29" s="145" t="s">
        <v>6</v>
      </c>
    </row>
    <row r="30" spans="1:35" x14ac:dyDescent="0.25">
      <c r="A30" s="30"/>
      <c r="B30" s="47">
        <v>517278</v>
      </c>
      <c r="C30" s="130" t="s">
        <v>162</v>
      </c>
      <c r="D30" s="48" t="s">
        <v>4</v>
      </c>
      <c r="E30" s="72" t="s">
        <v>25</v>
      </c>
      <c r="F30" s="176"/>
      <c r="G30" s="145" t="s">
        <v>6</v>
      </c>
      <c r="H30" s="145" t="s">
        <v>6</v>
      </c>
      <c r="I30" s="69" t="s">
        <v>51</v>
      </c>
      <c r="J30" s="69" t="s">
        <v>51</v>
      </c>
      <c r="K30" s="69" t="s">
        <v>51</v>
      </c>
      <c r="L30" s="69" t="s">
        <v>51</v>
      </c>
      <c r="M30" s="68" t="s">
        <v>31</v>
      </c>
      <c r="N30" s="145" t="s">
        <v>6</v>
      </c>
      <c r="O30" s="145" t="s">
        <v>6</v>
      </c>
      <c r="P30" s="69" t="s">
        <v>51</v>
      </c>
      <c r="Q30" s="69" t="s">
        <v>51</v>
      </c>
      <c r="R30" s="69" t="s">
        <v>51</v>
      </c>
      <c r="S30" s="69" t="s">
        <v>51</v>
      </c>
      <c r="T30" s="69" t="s">
        <v>51</v>
      </c>
      <c r="U30" s="145" t="s">
        <v>6</v>
      </c>
      <c r="V30" s="145" t="s">
        <v>6</v>
      </c>
      <c r="W30" s="67" t="s">
        <v>52</v>
      </c>
      <c r="X30" s="67" t="s">
        <v>52</v>
      </c>
      <c r="Y30" s="67" t="s">
        <v>52</v>
      </c>
      <c r="Z30" s="67" t="s">
        <v>52</v>
      </c>
      <c r="AA30" s="67" t="s">
        <v>52</v>
      </c>
      <c r="AB30" s="145" t="s">
        <v>6</v>
      </c>
      <c r="AC30" s="145" t="s">
        <v>6</v>
      </c>
      <c r="AD30" s="68" t="s">
        <v>31</v>
      </c>
      <c r="AE30" s="68" t="s">
        <v>31</v>
      </c>
      <c r="AF30" s="68" t="s">
        <v>31</v>
      </c>
      <c r="AG30" s="68" t="s">
        <v>31</v>
      </c>
      <c r="AH30" s="68" t="s">
        <v>31</v>
      </c>
      <c r="AI30" s="145" t="s">
        <v>6</v>
      </c>
    </row>
    <row r="31" spans="1:35" x14ac:dyDescent="0.25">
      <c r="A31" s="30"/>
      <c r="B31" s="47">
        <v>552406</v>
      </c>
      <c r="C31" s="130" t="s">
        <v>164</v>
      </c>
      <c r="D31" s="48" t="s">
        <v>4</v>
      </c>
      <c r="E31" s="72" t="s">
        <v>25</v>
      </c>
      <c r="F31" s="173"/>
      <c r="G31" s="145" t="s">
        <v>6</v>
      </c>
      <c r="H31" s="145" t="s">
        <v>6</v>
      </c>
      <c r="I31" s="69" t="s">
        <v>51</v>
      </c>
      <c r="J31" s="69" t="s">
        <v>51</v>
      </c>
      <c r="K31" s="69" t="s">
        <v>51</v>
      </c>
      <c r="L31" s="69" t="s">
        <v>51</v>
      </c>
      <c r="M31" s="69" t="s">
        <v>51</v>
      </c>
      <c r="N31" s="145" t="s">
        <v>6</v>
      </c>
      <c r="O31" s="203" t="s">
        <v>6</v>
      </c>
      <c r="P31" s="69" t="s">
        <v>51</v>
      </c>
      <c r="Q31" s="69" t="s">
        <v>51</v>
      </c>
      <c r="R31" s="69" t="s">
        <v>51</v>
      </c>
      <c r="S31" s="69" t="s">
        <v>51</v>
      </c>
      <c r="T31" s="69" t="s">
        <v>51</v>
      </c>
      <c r="U31" s="145" t="s">
        <v>6</v>
      </c>
      <c r="V31" s="145" t="s">
        <v>6</v>
      </c>
      <c r="W31" s="69" t="s">
        <v>51</v>
      </c>
      <c r="X31" s="69" t="s">
        <v>51</v>
      </c>
      <c r="Y31" s="69" t="s">
        <v>51</v>
      </c>
      <c r="Z31" s="69" t="s">
        <v>51</v>
      </c>
      <c r="AA31" s="69" t="s">
        <v>51</v>
      </c>
      <c r="AB31" s="145" t="s">
        <v>6</v>
      </c>
      <c r="AC31" s="145" t="s">
        <v>6</v>
      </c>
      <c r="AD31" s="67" t="s">
        <v>52</v>
      </c>
      <c r="AE31" s="67" t="s">
        <v>52</v>
      </c>
      <c r="AF31" s="67" t="s">
        <v>52</v>
      </c>
      <c r="AG31" s="67" t="s">
        <v>52</v>
      </c>
      <c r="AH31" s="67" t="s">
        <v>52</v>
      </c>
      <c r="AI31" s="145" t="s">
        <v>6</v>
      </c>
    </row>
    <row r="32" spans="1:35" x14ac:dyDescent="0.25">
      <c r="A32" s="30"/>
      <c r="B32" s="47">
        <v>497998</v>
      </c>
      <c r="C32" s="130" t="s">
        <v>165</v>
      </c>
      <c r="D32" s="48" t="s">
        <v>4</v>
      </c>
      <c r="E32" s="72" t="s">
        <v>26</v>
      </c>
      <c r="F32" s="173"/>
      <c r="G32" s="145" t="s">
        <v>6</v>
      </c>
      <c r="H32" s="145" t="s">
        <v>6</v>
      </c>
      <c r="I32" s="69" t="s">
        <v>51</v>
      </c>
      <c r="J32" s="69" t="s">
        <v>51</v>
      </c>
      <c r="K32" s="69" t="s">
        <v>51</v>
      </c>
      <c r="L32" s="69" t="s">
        <v>51</v>
      </c>
      <c r="M32" s="69" t="s">
        <v>51</v>
      </c>
      <c r="N32" s="145" t="s">
        <v>6</v>
      </c>
      <c r="O32" s="203" t="s">
        <v>6</v>
      </c>
      <c r="P32" s="69" t="s">
        <v>51</v>
      </c>
      <c r="Q32" s="69" t="s">
        <v>51</v>
      </c>
      <c r="R32" s="69" t="s">
        <v>51</v>
      </c>
      <c r="S32" s="69" t="s">
        <v>51</v>
      </c>
      <c r="T32" s="69" t="s">
        <v>51</v>
      </c>
      <c r="U32" s="145" t="s">
        <v>6</v>
      </c>
      <c r="V32" s="145" t="s">
        <v>6</v>
      </c>
      <c r="W32" s="69" t="s">
        <v>51</v>
      </c>
      <c r="X32" s="69" t="s">
        <v>51</v>
      </c>
      <c r="Y32" s="69" t="s">
        <v>51</v>
      </c>
      <c r="Z32" s="69" t="s">
        <v>51</v>
      </c>
      <c r="AA32" s="69" t="s">
        <v>51</v>
      </c>
      <c r="AB32" s="145" t="s">
        <v>6</v>
      </c>
      <c r="AC32" s="145" t="s">
        <v>6</v>
      </c>
      <c r="AD32" s="68" t="s">
        <v>31</v>
      </c>
      <c r="AE32" s="67" t="s">
        <v>52</v>
      </c>
      <c r="AF32" s="67" t="s">
        <v>52</v>
      </c>
      <c r="AG32" s="67" t="s">
        <v>52</v>
      </c>
      <c r="AH32" s="67" t="s">
        <v>52</v>
      </c>
      <c r="AI32" s="145" t="s">
        <v>6</v>
      </c>
    </row>
    <row r="33" spans="1:35" x14ac:dyDescent="0.25">
      <c r="A33" s="30"/>
      <c r="B33" s="47">
        <v>491040</v>
      </c>
      <c r="C33" s="172" t="s">
        <v>169</v>
      </c>
      <c r="D33" s="211" t="s">
        <v>4</v>
      </c>
      <c r="E33" s="72"/>
      <c r="F33" s="173"/>
      <c r="G33" s="145" t="s">
        <v>6</v>
      </c>
      <c r="H33" s="145" t="s">
        <v>6</v>
      </c>
      <c r="I33" s="69"/>
      <c r="J33" s="69"/>
      <c r="K33" s="69"/>
      <c r="L33" s="69"/>
      <c r="M33" s="69"/>
      <c r="N33" s="145" t="s">
        <v>6</v>
      </c>
      <c r="O33" s="203" t="s">
        <v>6</v>
      </c>
      <c r="P33" s="69"/>
      <c r="Q33" s="69"/>
      <c r="R33" s="69"/>
      <c r="S33" s="69"/>
      <c r="T33" s="69"/>
      <c r="U33" s="145" t="s">
        <v>6</v>
      </c>
      <c r="V33" s="145" t="s">
        <v>6</v>
      </c>
      <c r="W33" s="84" t="s">
        <v>52</v>
      </c>
      <c r="X33" s="84" t="s">
        <v>52</v>
      </c>
      <c r="Y33" s="84" t="s">
        <v>52</v>
      </c>
      <c r="Z33" s="84" t="s">
        <v>52</v>
      </c>
      <c r="AA33" s="84" t="s">
        <v>52</v>
      </c>
      <c r="AB33" s="145" t="s">
        <v>6</v>
      </c>
      <c r="AC33" s="145" t="s">
        <v>6</v>
      </c>
      <c r="AD33" s="84" t="s">
        <v>54</v>
      </c>
      <c r="AE33" s="84" t="s">
        <v>54</v>
      </c>
      <c r="AF33" s="84" t="s">
        <v>54</v>
      </c>
      <c r="AG33" s="84" t="s">
        <v>54</v>
      </c>
      <c r="AH33" s="84" t="s">
        <v>54</v>
      </c>
      <c r="AI33" s="145" t="s">
        <v>6</v>
      </c>
    </row>
    <row r="34" spans="1:35" x14ac:dyDescent="0.25">
      <c r="A34" s="30"/>
      <c r="B34" s="47">
        <v>484327</v>
      </c>
      <c r="C34" s="130" t="s">
        <v>171</v>
      </c>
      <c r="D34" s="210"/>
      <c r="E34" s="72"/>
      <c r="F34" s="173"/>
      <c r="G34" s="145" t="s">
        <v>6</v>
      </c>
      <c r="H34" s="145" t="s">
        <v>6</v>
      </c>
      <c r="I34" s="69"/>
      <c r="J34" s="69"/>
      <c r="K34" s="69"/>
      <c r="L34" s="69"/>
      <c r="M34" s="69"/>
      <c r="N34" s="145" t="s">
        <v>6</v>
      </c>
      <c r="O34" s="203" t="s">
        <v>6</v>
      </c>
      <c r="P34" s="69"/>
      <c r="Q34" s="69"/>
      <c r="R34" s="69"/>
      <c r="S34" s="69"/>
      <c r="T34" s="69"/>
      <c r="U34" s="145" t="s">
        <v>6</v>
      </c>
      <c r="V34" s="145" t="s">
        <v>6</v>
      </c>
      <c r="W34" s="84"/>
      <c r="X34" s="84"/>
      <c r="Y34" s="69" t="s">
        <v>51</v>
      </c>
      <c r="Z34" s="69" t="s">
        <v>51</v>
      </c>
      <c r="AA34" s="69" t="s">
        <v>51</v>
      </c>
      <c r="AB34" s="145" t="s">
        <v>6</v>
      </c>
      <c r="AC34" s="145" t="s">
        <v>6</v>
      </c>
      <c r="AD34" s="69" t="s">
        <v>51</v>
      </c>
      <c r="AE34" s="69" t="s">
        <v>51</v>
      </c>
      <c r="AF34" s="69" t="s">
        <v>51</v>
      </c>
      <c r="AG34" s="69" t="s">
        <v>51</v>
      </c>
      <c r="AH34" s="69" t="s">
        <v>51</v>
      </c>
      <c r="AI34" s="145" t="s">
        <v>6</v>
      </c>
    </row>
    <row r="35" spans="1:35" ht="39" x14ac:dyDescent="0.25">
      <c r="A35" s="167" t="s">
        <v>159</v>
      </c>
      <c r="B35" s="167" t="s">
        <v>116</v>
      </c>
    </row>
    <row r="36" spans="1:35" ht="39" x14ac:dyDescent="0.25">
      <c r="A36" s="168" t="s">
        <v>48</v>
      </c>
      <c r="B36" s="168" t="s">
        <v>49</v>
      </c>
    </row>
    <row r="37" spans="1:35" ht="39" x14ac:dyDescent="0.25">
      <c r="A37" s="169" t="s">
        <v>50</v>
      </c>
      <c r="B37" s="169" t="s">
        <v>160</v>
      </c>
    </row>
    <row r="38" spans="1:35" ht="39" x14ac:dyDescent="0.25">
      <c r="A38" s="170" t="s">
        <v>114</v>
      </c>
      <c r="B38" s="170" t="s">
        <v>115</v>
      </c>
    </row>
    <row r="40" spans="1:35" x14ac:dyDescent="0.25">
      <c r="B40" s="47" t="s">
        <v>162</v>
      </c>
      <c r="C40" t="s">
        <v>163</v>
      </c>
    </row>
  </sheetData>
  <mergeCells count="3">
    <mergeCell ref="A15:A17"/>
    <mergeCell ref="A18:A20"/>
    <mergeCell ref="A21:A23"/>
  </mergeCells>
  <pageMargins left="0.7" right="0.7" top="0.75" bottom="0.75" header="0.3" footer="0.3"/>
  <pageSetup orientation="portrait" horizontalDpi="4294967294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J37"/>
  <sheetViews>
    <sheetView topLeftCell="A13" zoomScaleNormal="100" workbookViewId="0">
      <pane xSplit="5" topLeftCell="G1" activePane="topRight" state="frozen"/>
      <selection pane="topRight" activeCell="C23" sqref="C23"/>
    </sheetView>
  </sheetViews>
  <sheetFormatPr defaultRowHeight="15" x14ac:dyDescent="0.25"/>
  <cols>
    <col min="1" max="2" width="15.28515625" customWidth="1"/>
    <col min="3" max="3" width="31.140625" bestFit="1" customWidth="1"/>
    <col min="4" max="4" width="7.7109375" customWidth="1"/>
    <col min="5" max="5" width="4.140625" customWidth="1"/>
    <col min="6" max="6" width="11.5703125" bestFit="1" customWidth="1"/>
    <col min="7" max="7" width="9.7109375" customWidth="1"/>
    <col min="8" max="8" width="8" customWidth="1"/>
    <col min="9" max="10" width="6.42578125" bestFit="1" customWidth="1"/>
    <col min="11" max="11" width="9.42578125" customWidth="1"/>
    <col min="12" max="12" width="6.42578125" bestFit="1" customWidth="1"/>
    <col min="13" max="13" width="11.5703125" bestFit="1" customWidth="1"/>
    <col min="14" max="15" width="6.42578125" bestFit="1" customWidth="1"/>
    <col min="16" max="16" width="7.85546875" bestFit="1" customWidth="1"/>
    <col min="17" max="18" width="6.42578125" bestFit="1" customWidth="1"/>
    <col min="19" max="19" width="15" style="204" customWidth="1"/>
    <col min="20" max="20" width="11.5703125" bestFit="1" customWidth="1"/>
    <col min="21" max="21" width="11.5703125" customWidth="1"/>
    <col min="22" max="22" width="10.7109375" customWidth="1"/>
    <col min="23" max="23" width="9.140625" customWidth="1"/>
    <col min="24" max="24" width="11.5703125" customWidth="1"/>
    <col min="25" max="25" width="12.28515625" customWidth="1"/>
    <col min="26" max="26" width="11.5703125" bestFit="1" customWidth="1"/>
    <col min="27" max="27" width="11.85546875" customWidth="1"/>
    <col min="28" max="28" width="12" customWidth="1"/>
    <col min="29" max="29" width="12.28515625" customWidth="1"/>
    <col min="30" max="30" width="9.140625" customWidth="1"/>
    <col min="31" max="33" width="11.5703125" bestFit="1" customWidth="1"/>
    <col min="34" max="34" width="12" customWidth="1"/>
    <col min="35" max="35" width="10.5703125" customWidth="1"/>
    <col min="36" max="36" width="13.42578125" customWidth="1"/>
  </cols>
  <sheetData>
    <row r="1" spans="1:36" ht="27" customHeight="1" x14ac:dyDescent="0.25">
      <c r="J1" s="189" t="s">
        <v>144</v>
      </c>
      <c r="S1" s="208" t="s">
        <v>170</v>
      </c>
      <c r="U1" s="189" t="s">
        <v>167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42125</v>
      </c>
      <c r="G2" s="149">
        <v>42126</v>
      </c>
      <c r="H2" s="149">
        <v>42127</v>
      </c>
      <c r="I2" s="149">
        <v>42128</v>
      </c>
      <c r="J2" s="149">
        <v>42129</v>
      </c>
      <c r="K2" s="149">
        <v>42130</v>
      </c>
      <c r="L2" s="149">
        <v>42131</v>
      </c>
      <c r="M2" s="149">
        <v>42132</v>
      </c>
      <c r="N2" s="149">
        <v>42133</v>
      </c>
      <c r="O2" s="149">
        <v>42134</v>
      </c>
      <c r="P2" s="149">
        <v>42135</v>
      </c>
      <c r="Q2" s="149">
        <v>42136</v>
      </c>
      <c r="R2" s="149">
        <v>42137</v>
      </c>
      <c r="S2" s="205">
        <v>42138</v>
      </c>
      <c r="T2" s="149">
        <v>42139</v>
      </c>
      <c r="U2" s="149">
        <v>42140</v>
      </c>
      <c r="V2" s="149">
        <v>42141</v>
      </c>
      <c r="W2" s="149">
        <v>42142</v>
      </c>
      <c r="X2" s="149">
        <v>42143</v>
      </c>
      <c r="Y2" s="149">
        <v>42144</v>
      </c>
      <c r="Z2" s="149">
        <v>42145</v>
      </c>
      <c r="AA2" s="149">
        <v>42146</v>
      </c>
      <c r="AB2" s="149">
        <v>42147</v>
      </c>
      <c r="AC2" s="149">
        <v>42148</v>
      </c>
      <c r="AD2" s="149">
        <v>42149</v>
      </c>
      <c r="AE2" s="149">
        <v>42150</v>
      </c>
      <c r="AF2" s="149">
        <v>42151</v>
      </c>
      <c r="AG2" s="149">
        <v>42152</v>
      </c>
      <c r="AH2" s="149">
        <v>42153</v>
      </c>
      <c r="AI2" s="149">
        <v>42154</v>
      </c>
      <c r="AJ2" s="149">
        <v>42155</v>
      </c>
    </row>
    <row r="3" spans="1:36" x14ac:dyDescent="0.25">
      <c r="A3" s="30"/>
      <c r="B3" s="47">
        <v>425677</v>
      </c>
      <c r="C3" s="159" t="s">
        <v>18</v>
      </c>
      <c r="D3" s="160" t="s">
        <v>4</v>
      </c>
      <c r="E3" s="161" t="s">
        <v>26</v>
      </c>
      <c r="F3" s="145" t="s">
        <v>6</v>
      </c>
      <c r="G3" s="67" t="s">
        <v>52</v>
      </c>
      <c r="H3" s="67" t="s">
        <v>52</v>
      </c>
      <c r="I3" s="69" t="s">
        <v>51</v>
      </c>
      <c r="J3" s="176" t="s">
        <v>54</v>
      </c>
      <c r="K3" s="67" t="s">
        <v>52</v>
      </c>
      <c r="L3" s="200" t="s">
        <v>6</v>
      </c>
      <c r="M3" s="200" t="s">
        <v>6</v>
      </c>
      <c r="N3" s="67" t="s">
        <v>52</v>
      </c>
      <c r="O3" s="67" t="s">
        <v>52</v>
      </c>
      <c r="P3" s="67" t="s">
        <v>52</v>
      </c>
      <c r="Q3" s="67" t="s">
        <v>52</v>
      </c>
      <c r="R3" s="67" t="s">
        <v>52</v>
      </c>
      <c r="S3" s="206" t="s">
        <v>132</v>
      </c>
      <c r="T3" s="200" t="s">
        <v>6</v>
      </c>
      <c r="U3" s="176" t="s">
        <v>54</v>
      </c>
      <c r="V3" s="176" t="s">
        <v>54</v>
      </c>
      <c r="W3" s="176" t="s">
        <v>54</v>
      </c>
      <c r="X3" s="176" t="s">
        <v>54</v>
      </c>
      <c r="Y3" s="176" t="s">
        <v>54</v>
      </c>
      <c r="Z3" s="176" t="s">
        <v>54</v>
      </c>
      <c r="AA3" s="200" t="s">
        <v>6</v>
      </c>
      <c r="AB3" s="194" t="s">
        <v>45</v>
      </c>
      <c r="AC3" s="176" t="s">
        <v>54</v>
      </c>
      <c r="AD3" s="176" t="s">
        <v>54</v>
      </c>
      <c r="AE3" s="176" t="s">
        <v>54</v>
      </c>
      <c r="AF3" s="176" t="s">
        <v>54</v>
      </c>
      <c r="AG3" s="200" t="s">
        <v>6</v>
      </c>
      <c r="AH3" s="200" t="s">
        <v>6</v>
      </c>
      <c r="AI3" s="220" t="s">
        <v>64</v>
      </c>
      <c r="AJ3" s="67" t="s">
        <v>52</v>
      </c>
    </row>
    <row r="4" spans="1:36" x14ac:dyDescent="0.25">
      <c r="A4" s="30"/>
      <c r="B4" s="47">
        <v>354620</v>
      </c>
      <c r="C4" s="159" t="s">
        <v>105</v>
      </c>
      <c r="D4" s="160" t="s">
        <v>4</v>
      </c>
      <c r="E4" s="161" t="s">
        <v>26</v>
      </c>
      <c r="F4" s="145" t="s">
        <v>6</v>
      </c>
      <c r="G4" s="68" t="s">
        <v>31</v>
      </c>
      <c r="H4" s="68" t="s">
        <v>31</v>
      </c>
      <c r="I4" s="68" t="s">
        <v>31</v>
      </c>
      <c r="J4" s="68" t="s">
        <v>31</v>
      </c>
      <c r="K4" s="68" t="s">
        <v>31</v>
      </c>
      <c r="L4" s="200" t="s">
        <v>6</v>
      </c>
      <c r="M4" s="200" t="s">
        <v>6</v>
      </c>
      <c r="N4" s="68" t="s">
        <v>31</v>
      </c>
      <c r="O4" s="68" t="s">
        <v>31</v>
      </c>
      <c r="P4" s="68" t="s">
        <v>31</v>
      </c>
      <c r="Q4" s="68" t="s">
        <v>31</v>
      </c>
      <c r="R4" s="68" t="s">
        <v>31</v>
      </c>
      <c r="S4" s="207" t="s">
        <v>6</v>
      </c>
      <c r="T4" s="200" t="s">
        <v>6</v>
      </c>
      <c r="U4" s="67" t="s">
        <v>52</v>
      </c>
      <c r="V4" s="67" t="s">
        <v>52</v>
      </c>
      <c r="W4" s="67" t="s">
        <v>52</v>
      </c>
      <c r="X4" s="67" t="s">
        <v>52</v>
      </c>
      <c r="Y4" s="67" t="s">
        <v>52</v>
      </c>
      <c r="Z4" s="200" t="s">
        <v>6</v>
      </c>
      <c r="AA4" s="176" t="s">
        <v>54</v>
      </c>
      <c r="AB4" s="67" t="s">
        <v>52</v>
      </c>
      <c r="AC4" s="67" t="s">
        <v>52</v>
      </c>
      <c r="AD4" s="67" t="s">
        <v>52</v>
      </c>
      <c r="AE4" s="67" t="s">
        <v>52</v>
      </c>
      <c r="AF4" s="67" t="s">
        <v>52</v>
      </c>
      <c r="AG4" s="200" t="s">
        <v>6</v>
      </c>
      <c r="AH4" s="200" t="s">
        <v>6</v>
      </c>
      <c r="AI4" s="220" t="s">
        <v>64</v>
      </c>
      <c r="AJ4" s="176" t="s">
        <v>54</v>
      </c>
    </row>
    <row r="5" spans="1:36" x14ac:dyDescent="0.25">
      <c r="A5" s="30"/>
      <c r="B5" s="47">
        <v>273167</v>
      </c>
      <c r="C5" s="159" t="s">
        <v>103</v>
      </c>
      <c r="D5" s="160" t="s">
        <v>4</v>
      </c>
      <c r="E5" s="161" t="s">
        <v>26</v>
      </c>
      <c r="F5" s="145" t="s">
        <v>6</v>
      </c>
      <c r="G5" s="67" t="s">
        <v>52</v>
      </c>
      <c r="H5" s="67" t="s">
        <v>52</v>
      </c>
      <c r="I5" s="69" t="s">
        <v>51</v>
      </c>
      <c r="J5" s="176" t="s">
        <v>54</v>
      </c>
      <c r="K5" s="68" t="s">
        <v>31</v>
      </c>
      <c r="L5" s="200" t="s">
        <v>6</v>
      </c>
      <c r="M5" s="200" t="s">
        <v>6</v>
      </c>
      <c r="N5" s="67" t="s">
        <v>52</v>
      </c>
      <c r="O5" s="67" t="s">
        <v>52</v>
      </c>
      <c r="P5" s="69" t="s">
        <v>51</v>
      </c>
      <c r="Q5" s="176" t="s">
        <v>54</v>
      </c>
      <c r="R5" s="176" t="s">
        <v>54</v>
      </c>
      <c r="S5" s="206" t="s">
        <v>54</v>
      </c>
      <c r="T5" s="200" t="s">
        <v>6</v>
      </c>
      <c r="U5" s="216" t="s">
        <v>31</v>
      </c>
      <c r="V5" s="216" t="s">
        <v>31</v>
      </c>
      <c r="W5" s="216" t="s">
        <v>31</v>
      </c>
      <c r="X5" s="216" t="s">
        <v>31</v>
      </c>
      <c r="Y5" s="216" t="s">
        <v>31</v>
      </c>
      <c r="Z5" s="176" t="s">
        <v>132</v>
      </c>
      <c r="AA5" s="200" t="s">
        <v>6</v>
      </c>
      <c r="AB5" s="67" t="s">
        <v>52</v>
      </c>
      <c r="AC5" s="67" t="s">
        <v>52</v>
      </c>
      <c r="AD5" s="68" t="s">
        <v>31</v>
      </c>
      <c r="AE5" s="68" t="s">
        <v>31</v>
      </c>
      <c r="AF5" s="68" t="s">
        <v>31</v>
      </c>
      <c r="AG5" s="200" t="s">
        <v>6</v>
      </c>
      <c r="AH5" s="200" t="s">
        <v>6</v>
      </c>
      <c r="AI5" s="220" t="s">
        <v>64</v>
      </c>
      <c r="AJ5" s="67" t="s">
        <v>52</v>
      </c>
    </row>
    <row r="6" spans="1:36" x14ac:dyDescent="0.25">
      <c r="A6" s="30"/>
      <c r="B6" s="47">
        <v>503031</v>
      </c>
      <c r="C6" s="159" t="s">
        <v>101</v>
      </c>
      <c r="D6" s="48" t="s">
        <v>4</v>
      </c>
      <c r="E6" s="161" t="s">
        <v>26</v>
      </c>
      <c r="F6" s="145" t="s">
        <v>6</v>
      </c>
      <c r="G6" s="68" t="s">
        <v>31</v>
      </c>
      <c r="H6" s="176" t="s">
        <v>54</v>
      </c>
      <c r="I6" s="176" t="s">
        <v>54</v>
      </c>
      <c r="J6" s="176" t="s">
        <v>54</v>
      </c>
      <c r="K6" s="176" t="s">
        <v>54</v>
      </c>
      <c r="L6" s="200" t="s">
        <v>6</v>
      </c>
      <c r="M6" s="200" t="s">
        <v>6</v>
      </c>
      <c r="N6" s="67" t="s">
        <v>52</v>
      </c>
      <c r="O6" s="67" t="s">
        <v>52</v>
      </c>
      <c r="P6" s="67" t="s">
        <v>52</v>
      </c>
      <c r="Q6" s="67" t="s">
        <v>52</v>
      </c>
      <c r="R6" s="67" t="s">
        <v>52</v>
      </c>
      <c r="S6" s="207" t="s">
        <v>6</v>
      </c>
      <c r="T6" s="176" t="s">
        <v>54</v>
      </c>
      <c r="U6" s="67" t="s">
        <v>52</v>
      </c>
      <c r="V6" s="67" t="s">
        <v>52</v>
      </c>
      <c r="W6" s="67" t="s">
        <v>52</v>
      </c>
      <c r="X6" s="67" t="s">
        <v>52</v>
      </c>
      <c r="Y6" s="67" t="s">
        <v>52</v>
      </c>
      <c r="Z6" s="200" t="s">
        <v>6</v>
      </c>
      <c r="AA6" s="200" t="s">
        <v>6</v>
      </c>
      <c r="AB6" s="68" t="s">
        <v>31</v>
      </c>
      <c r="AC6" s="68" t="s">
        <v>31</v>
      </c>
      <c r="AD6" s="68" t="s">
        <v>31</v>
      </c>
      <c r="AE6" s="68" t="s">
        <v>31</v>
      </c>
      <c r="AF6" s="68" t="s">
        <v>31</v>
      </c>
      <c r="AG6" s="200" t="s">
        <v>6</v>
      </c>
      <c r="AH6" s="200" t="s">
        <v>6</v>
      </c>
      <c r="AI6" s="220" t="s">
        <v>64</v>
      </c>
      <c r="AJ6" s="176" t="s">
        <v>54</v>
      </c>
    </row>
    <row r="7" spans="1:36" x14ac:dyDescent="0.25">
      <c r="A7" s="30"/>
      <c r="B7" s="47">
        <v>379070</v>
      </c>
      <c r="C7" s="130" t="s">
        <v>123</v>
      </c>
      <c r="D7" s="48" t="s">
        <v>4</v>
      </c>
      <c r="E7" s="72" t="s">
        <v>26</v>
      </c>
      <c r="F7" s="145" t="s">
        <v>6</v>
      </c>
      <c r="G7" s="194" t="s">
        <v>45</v>
      </c>
      <c r="H7" s="67" t="s">
        <v>52</v>
      </c>
      <c r="I7" s="69" t="s">
        <v>51</v>
      </c>
      <c r="J7" s="176" t="s">
        <v>54</v>
      </c>
      <c r="K7" s="67" t="s">
        <v>52</v>
      </c>
      <c r="L7" s="200" t="s">
        <v>6</v>
      </c>
      <c r="M7" s="200" t="s">
        <v>6</v>
      </c>
      <c r="N7" s="176" t="s">
        <v>54</v>
      </c>
      <c r="O7" s="176" t="s">
        <v>54</v>
      </c>
      <c r="P7" s="176" t="s">
        <v>54</v>
      </c>
      <c r="Q7" s="176" t="s">
        <v>54</v>
      </c>
      <c r="R7" s="176" t="s">
        <v>54</v>
      </c>
      <c r="S7" s="206" t="s">
        <v>54</v>
      </c>
      <c r="T7" s="200" t="s">
        <v>6</v>
      </c>
      <c r="U7" s="216" t="s">
        <v>31</v>
      </c>
      <c r="V7" s="176" t="s">
        <v>54</v>
      </c>
      <c r="W7" s="176" t="s">
        <v>54</v>
      </c>
      <c r="X7" s="176" t="s">
        <v>54</v>
      </c>
      <c r="Y7" s="176" t="s">
        <v>54</v>
      </c>
      <c r="Z7" s="200" t="s">
        <v>6</v>
      </c>
      <c r="AA7" s="200" t="s">
        <v>6</v>
      </c>
      <c r="AB7" s="67" t="s">
        <v>52</v>
      </c>
      <c r="AC7" s="67" t="s">
        <v>52</v>
      </c>
      <c r="AD7" s="67" t="s">
        <v>52</v>
      </c>
      <c r="AE7" s="67" t="s">
        <v>52</v>
      </c>
      <c r="AF7" s="67" t="s">
        <v>52</v>
      </c>
      <c r="AG7" s="200" t="s">
        <v>6</v>
      </c>
      <c r="AH7" s="200" t="s">
        <v>6</v>
      </c>
      <c r="AI7" s="220" t="s">
        <v>64</v>
      </c>
      <c r="AJ7" s="69" t="s">
        <v>51</v>
      </c>
    </row>
    <row r="8" spans="1:36" x14ac:dyDescent="0.25">
      <c r="A8" s="30"/>
      <c r="B8" s="47">
        <v>400623</v>
      </c>
      <c r="C8" s="159" t="s">
        <v>33</v>
      </c>
      <c r="D8" s="160" t="s">
        <v>4</v>
      </c>
      <c r="E8" s="161" t="s">
        <v>26</v>
      </c>
      <c r="F8" s="176" t="s">
        <v>132</v>
      </c>
      <c r="G8" s="176" t="s">
        <v>54</v>
      </c>
      <c r="H8" s="176" t="s">
        <v>54</v>
      </c>
      <c r="I8" s="176" t="s">
        <v>54</v>
      </c>
      <c r="J8" s="68" t="s">
        <v>31</v>
      </c>
      <c r="K8" s="176" t="s">
        <v>54</v>
      </c>
      <c r="L8" s="200" t="s">
        <v>6</v>
      </c>
      <c r="M8" s="176" t="s">
        <v>132</v>
      </c>
      <c r="N8" s="84" t="s">
        <v>54</v>
      </c>
      <c r="O8" s="84" t="s">
        <v>54</v>
      </c>
      <c r="P8" s="201" t="s">
        <v>45</v>
      </c>
      <c r="Q8" s="216" t="s">
        <v>31</v>
      </c>
      <c r="R8" s="216" t="s">
        <v>31</v>
      </c>
      <c r="S8" s="215" t="s">
        <v>6</v>
      </c>
      <c r="T8" s="84" t="s">
        <v>132</v>
      </c>
      <c r="U8" s="216" t="s">
        <v>31</v>
      </c>
      <c r="V8" s="216" t="s">
        <v>31</v>
      </c>
      <c r="W8" s="216" t="s">
        <v>31</v>
      </c>
      <c r="X8" s="216" t="s">
        <v>31</v>
      </c>
      <c r="Y8" s="216" t="s">
        <v>31</v>
      </c>
      <c r="Z8" s="213" t="s">
        <v>6</v>
      </c>
      <c r="AA8" s="200" t="s">
        <v>6</v>
      </c>
      <c r="AB8" s="176" t="s">
        <v>54</v>
      </c>
      <c r="AC8" s="176" t="s">
        <v>54</v>
      </c>
      <c r="AD8" s="176" t="s">
        <v>54</v>
      </c>
      <c r="AE8" s="176" t="s">
        <v>54</v>
      </c>
      <c r="AF8" s="176" t="s">
        <v>54</v>
      </c>
      <c r="AG8" s="176" t="s">
        <v>54</v>
      </c>
      <c r="AH8" s="200" t="s">
        <v>6</v>
      </c>
      <c r="AI8" s="220" t="s">
        <v>64</v>
      </c>
      <c r="AJ8" s="176" t="s">
        <v>54</v>
      </c>
    </row>
    <row r="9" spans="1:36" x14ac:dyDescent="0.25">
      <c r="A9" s="30"/>
      <c r="B9" s="47">
        <v>444567</v>
      </c>
      <c r="C9" s="159" t="s">
        <v>19</v>
      </c>
      <c r="D9" s="160" t="s">
        <v>4</v>
      </c>
      <c r="E9" s="161" t="s">
        <v>26</v>
      </c>
      <c r="F9" s="176" t="s">
        <v>54</v>
      </c>
      <c r="G9" s="176" t="s">
        <v>54</v>
      </c>
      <c r="H9" s="176" t="s">
        <v>54</v>
      </c>
      <c r="I9" s="176" t="s">
        <v>54</v>
      </c>
      <c r="J9" s="176" t="s">
        <v>54</v>
      </c>
      <c r="K9" s="176" t="s">
        <v>54</v>
      </c>
      <c r="L9" s="200" t="s">
        <v>6</v>
      </c>
      <c r="M9" s="200" t="s">
        <v>6</v>
      </c>
      <c r="N9" s="84" t="s">
        <v>54</v>
      </c>
      <c r="O9" s="84" t="s">
        <v>54</v>
      </c>
      <c r="P9" s="84" t="s">
        <v>54</v>
      </c>
      <c r="Q9" s="216" t="s">
        <v>31</v>
      </c>
      <c r="R9" s="84" t="s">
        <v>54</v>
      </c>
      <c r="S9" s="215" t="s">
        <v>6</v>
      </c>
      <c r="T9" s="217" t="s">
        <v>6</v>
      </c>
      <c r="U9" s="82" t="s">
        <v>52</v>
      </c>
      <c r="V9" s="201" t="s">
        <v>45</v>
      </c>
      <c r="W9" s="216" t="s">
        <v>31</v>
      </c>
      <c r="X9" s="82" t="s">
        <v>52</v>
      </c>
      <c r="Y9" s="82" t="s">
        <v>52</v>
      </c>
      <c r="Z9" s="213" t="s">
        <v>6</v>
      </c>
      <c r="AA9" s="200" t="s">
        <v>6</v>
      </c>
      <c r="AB9" s="67" t="s">
        <v>52</v>
      </c>
      <c r="AC9" s="67" t="s">
        <v>52</v>
      </c>
      <c r="AD9" s="67" t="s">
        <v>52</v>
      </c>
      <c r="AE9" s="67" t="s">
        <v>52</v>
      </c>
      <c r="AF9" s="67" t="s">
        <v>52</v>
      </c>
      <c r="AG9" s="200" t="s">
        <v>6</v>
      </c>
      <c r="AH9" s="200" t="s">
        <v>6</v>
      </c>
      <c r="AI9" s="220" t="s">
        <v>64</v>
      </c>
      <c r="AJ9" s="67" t="s">
        <v>52</v>
      </c>
    </row>
    <row r="10" spans="1:36" x14ac:dyDescent="0.25">
      <c r="A10" s="30"/>
      <c r="B10" s="47">
        <v>522792</v>
      </c>
      <c r="C10" s="130" t="s">
        <v>118</v>
      </c>
      <c r="D10" s="48" t="s">
        <v>4</v>
      </c>
      <c r="E10" s="161" t="s">
        <v>26</v>
      </c>
      <c r="F10" s="145" t="s">
        <v>6</v>
      </c>
      <c r="G10" s="67" t="s">
        <v>52</v>
      </c>
      <c r="H10" s="67" t="s">
        <v>52</v>
      </c>
      <c r="I10" s="67" t="s">
        <v>52</v>
      </c>
      <c r="J10" s="67" t="s">
        <v>52</v>
      </c>
      <c r="K10" s="67" t="s">
        <v>52</v>
      </c>
      <c r="L10" s="200" t="s">
        <v>6</v>
      </c>
      <c r="M10" s="200" t="s">
        <v>6</v>
      </c>
      <c r="N10" s="82" t="s">
        <v>52</v>
      </c>
      <c r="O10" s="82" t="s">
        <v>52</v>
      </c>
      <c r="P10" s="82" t="s">
        <v>52</v>
      </c>
      <c r="Q10" s="82" t="s">
        <v>52</v>
      </c>
      <c r="R10" s="216" t="s">
        <v>31</v>
      </c>
      <c r="S10" s="215" t="s">
        <v>6</v>
      </c>
      <c r="T10" s="218" t="s">
        <v>6</v>
      </c>
      <c r="U10" s="216" t="s">
        <v>31</v>
      </c>
      <c r="V10" s="82" t="s">
        <v>52</v>
      </c>
      <c r="W10" s="82" t="s">
        <v>52</v>
      </c>
      <c r="X10" s="219" t="s">
        <v>51</v>
      </c>
      <c r="Y10" s="84" t="s">
        <v>54</v>
      </c>
      <c r="Z10" s="213" t="s">
        <v>6</v>
      </c>
      <c r="AA10" s="200" t="s">
        <v>6</v>
      </c>
      <c r="AB10" s="219" t="s">
        <v>51</v>
      </c>
      <c r="AC10" s="219" t="s">
        <v>51</v>
      </c>
      <c r="AD10" s="219" t="s">
        <v>51</v>
      </c>
      <c r="AE10" s="219" t="s">
        <v>51</v>
      </c>
      <c r="AF10" s="176" t="s">
        <v>54</v>
      </c>
      <c r="AG10" s="200" t="s">
        <v>6</v>
      </c>
      <c r="AH10" s="200" t="s">
        <v>6</v>
      </c>
      <c r="AI10" s="220" t="s">
        <v>64</v>
      </c>
      <c r="AJ10" s="67" t="s">
        <v>52</v>
      </c>
    </row>
    <row r="11" spans="1:36" x14ac:dyDescent="0.25">
      <c r="A11" s="30"/>
      <c r="B11" s="47">
        <v>552406</v>
      </c>
      <c r="C11" s="130" t="s">
        <v>164</v>
      </c>
      <c r="D11" s="48" t="s">
        <v>4</v>
      </c>
      <c r="E11" s="161" t="s">
        <v>26</v>
      </c>
      <c r="F11" s="145" t="s">
        <v>6</v>
      </c>
      <c r="G11" s="67" t="s">
        <v>52</v>
      </c>
      <c r="H11" s="67" t="s">
        <v>52</v>
      </c>
      <c r="I11" s="67" t="s">
        <v>52</v>
      </c>
      <c r="J11" s="67" t="s">
        <v>52</v>
      </c>
      <c r="K11" s="67" t="s">
        <v>52</v>
      </c>
      <c r="L11" s="200" t="s">
        <v>6</v>
      </c>
      <c r="M11" s="200" t="s">
        <v>6</v>
      </c>
      <c r="N11" s="82" t="s">
        <v>52</v>
      </c>
      <c r="O11" s="82" t="s">
        <v>52</v>
      </c>
      <c r="P11" s="82" t="s">
        <v>52</v>
      </c>
      <c r="Q11" s="82" t="s">
        <v>52</v>
      </c>
      <c r="R11" s="82" t="s">
        <v>52</v>
      </c>
      <c r="S11" s="215" t="s">
        <v>6</v>
      </c>
      <c r="T11" s="218" t="s">
        <v>6</v>
      </c>
      <c r="U11" s="216" t="s">
        <v>31</v>
      </c>
      <c r="V11" s="82" t="s">
        <v>52</v>
      </c>
      <c r="W11" s="82" t="s">
        <v>52</v>
      </c>
      <c r="X11" s="219" t="s">
        <v>51</v>
      </c>
      <c r="Y11" s="84" t="s">
        <v>54</v>
      </c>
      <c r="Z11" s="213" t="s">
        <v>6</v>
      </c>
      <c r="AA11" s="200" t="s">
        <v>6</v>
      </c>
      <c r="AB11" s="176" t="s">
        <v>54</v>
      </c>
      <c r="AC11" s="176" t="s">
        <v>54</v>
      </c>
      <c r="AD11" s="176" t="s">
        <v>54</v>
      </c>
      <c r="AE11" s="176" t="s">
        <v>54</v>
      </c>
      <c r="AF11" s="176" t="s">
        <v>54</v>
      </c>
      <c r="AG11" s="200" t="s">
        <v>6</v>
      </c>
      <c r="AH11" s="200" t="s">
        <v>6</v>
      </c>
      <c r="AI11" s="220" t="s">
        <v>64</v>
      </c>
      <c r="AJ11" s="176" t="s">
        <v>54</v>
      </c>
    </row>
    <row r="12" spans="1:36" x14ac:dyDescent="0.25">
      <c r="A12" s="30"/>
      <c r="B12" s="47">
        <v>252816</v>
      </c>
      <c r="C12" s="159" t="s">
        <v>23</v>
      </c>
      <c r="D12" s="160" t="s">
        <v>4</v>
      </c>
      <c r="E12" s="161" t="s">
        <v>26</v>
      </c>
      <c r="F12" s="145" t="s">
        <v>6</v>
      </c>
      <c r="G12" s="67" t="s">
        <v>52</v>
      </c>
      <c r="H12" s="67" t="s">
        <v>52</v>
      </c>
      <c r="I12" s="69" t="s">
        <v>51</v>
      </c>
      <c r="J12" s="176" t="s">
        <v>54</v>
      </c>
      <c r="K12" s="67" t="s">
        <v>52</v>
      </c>
      <c r="L12" s="200" t="s">
        <v>6</v>
      </c>
      <c r="M12" s="200" t="s">
        <v>6</v>
      </c>
      <c r="N12" s="176" t="s">
        <v>54</v>
      </c>
      <c r="O12" s="176" t="s">
        <v>54</v>
      </c>
      <c r="P12" s="176" t="s">
        <v>54</v>
      </c>
      <c r="Q12" s="176" t="s">
        <v>54</v>
      </c>
      <c r="R12" s="176" t="s">
        <v>54</v>
      </c>
      <c r="S12" s="207" t="s">
        <v>6</v>
      </c>
      <c r="T12" s="200" t="s">
        <v>6</v>
      </c>
      <c r="U12" s="214" t="s">
        <v>31</v>
      </c>
      <c r="V12" s="201" t="s">
        <v>45</v>
      </c>
      <c r="W12" s="176" t="s">
        <v>54</v>
      </c>
      <c r="X12" s="176" t="s">
        <v>54</v>
      </c>
      <c r="Y12" s="176" t="s">
        <v>54</v>
      </c>
      <c r="Z12" s="200" t="s">
        <v>6</v>
      </c>
      <c r="AA12" s="200" t="s">
        <v>6</v>
      </c>
      <c r="AB12" s="67" t="s">
        <v>52</v>
      </c>
      <c r="AC12" s="67" t="s">
        <v>52</v>
      </c>
      <c r="AD12" s="67" t="s">
        <v>52</v>
      </c>
      <c r="AE12" s="67" t="s">
        <v>52</v>
      </c>
      <c r="AF12" s="67" t="s">
        <v>52</v>
      </c>
      <c r="AG12" s="200" t="s">
        <v>6</v>
      </c>
      <c r="AH12" s="176" t="s">
        <v>54</v>
      </c>
      <c r="AI12" s="220" t="s">
        <v>64</v>
      </c>
      <c r="AJ12" s="67" t="s">
        <v>52</v>
      </c>
    </row>
    <row r="13" spans="1:36" x14ac:dyDescent="0.25">
      <c r="A13" s="30"/>
      <c r="B13" s="47">
        <v>242826</v>
      </c>
      <c r="C13" s="159" t="s">
        <v>37</v>
      </c>
      <c r="D13" s="160" t="s">
        <v>4</v>
      </c>
      <c r="E13" s="161" t="s">
        <v>26</v>
      </c>
      <c r="F13" s="145" t="s">
        <v>6</v>
      </c>
      <c r="G13" s="176" t="s">
        <v>54</v>
      </c>
      <c r="H13" s="68" t="s">
        <v>31</v>
      </c>
      <c r="I13" s="176" t="s">
        <v>54</v>
      </c>
      <c r="J13" s="176" t="s">
        <v>54</v>
      </c>
      <c r="K13" s="194" t="s">
        <v>45</v>
      </c>
      <c r="L13" s="200" t="s">
        <v>6</v>
      </c>
      <c r="M13" s="176" t="s">
        <v>54</v>
      </c>
      <c r="N13" s="67" t="s">
        <v>52</v>
      </c>
      <c r="O13" s="67" t="s">
        <v>52</v>
      </c>
      <c r="P13" s="67" t="s">
        <v>52</v>
      </c>
      <c r="Q13" s="67" t="s">
        <v>52</v>
      </c>
      <c r="R13" s="67" t="s">
        <v>52</v>
      </c>
      <c r="S13" s="207" t="s">
        <v>6</v>
      </c>
      <c r="T13" s="200" t="s">
        <v>6</v>
      </c>
      <c r="U13" s="176" t="s">
        <v>54</v>
      </c>
      <c r="V13" s="67" t="s">
        <v>52</v>
      </c>
      <c r="W13" s="67" t="s">
        <v>52</v>
      </c>
      <c r="X13" s="67" t="s">
        <v>52</v>
      </c>
      <c r="Y13" s="67" t="s">
        <v>52</v>
      </c>
      <c r="Z13" s="200" t="s">
        <v>6</v>
      </c>
      <c r="AA13" s="200" t="s">
        <v>6</v>
      </c>
      <c r="AB13" s="176" t="s">
        <v>54</v>
      </c>
      <c r="AC13" s="176" t="s">
        <v>54</v>
      </c>
      <c r="AD13" s="68" t="s">
        <v>31</v>
      </c>
      <c r="AE13" s="176" t="s">
        <v>54</v>
      </c>
      <c r="AF13" s="176" t="s">
        <v>54</v>
      </c>
      <c r="AG13" s="200" t="s">
        <v>6</v>
      </c>
      <c r="AH13" s="176" t="s">
        <v>132</v>
      </c>
      <c r="AI13" s="220" t="s">
        <v>64</v>
      </c>
      <c r="AJ13" s="176" t="s">
        <v>54</v>
      </c>
    </row>
    <row r="14" spans="1:36" x14ac:dyDescent="0.25">
      <c r="A14" s="415" t="s">
        <v>182</v>
      </c>
      <c r="B14" s="47">
        <v>518531</v>
      </c>
      <c r="C14" s="159" t="s">
        <v>109</v>
      </c>
      <c r="D14" s="160" t="s">
        <v>4</v>
      </c>
      <c r="E14" s="161" t="s">
        <v>26</v>
      </c>
      <c r="F14" s="145" t="s">
        <v>6</v>
      </c>
      <c r="G14" s="67" t="s">
        <v>52</v>
      </c>
      <c r="H14" s="67" t="s">
        <v>52</v>
      </c>
      <c r="I14" s="67" t="s">
        <v>52</v>
      </c>
      <c r="J14" s="67" t="s">
        <v>52</v>
      </c>
      <c r="K14" s="67" t="s">
        <v>52</v>
      </c>
      <c r="L14" s="200" t="s">
        <v>6</v>
      </c>
      <c r="M14" s="200" t="s">
        <v>6</v>
      </c>
      <c r="N14" s="67" t="s">
        <v>52</v>
      </c>
      <c r="O14" s="67" t="s">
        <v>52</v>
      </c>
      <c r="P14" s="67" t="s">
        <v>52</v>
      </c>
      <c r="Q14" s="67" t="s">
        <v>52</v>
      </c>
      <c r="R14" s="67" t="s">
        <v>52</v>
      </c>
      <c r="S14" s="207" t="s">
        <v>6</v>
      </c>
      <c r="T14" s="200" t="s">
        <v>6</v>
      </c>
      <c r="U14" s="68" t="s">
        <v>31</v>
      </c>
      <c r="V14" s="176" t="s">
        <v>54</v>
      </c>
      <c r="W14" s="67" t="s">
        <v>52</v>
      </c>
      <c r="X14" s="219" t="s">
        <v>51</v>
      </c>
      <c r="Y14" s="176" t="s">
        <v>54</v>
      </c>
      <c r="Z14" s="200" t="s">
        <v>6</v>
      </c>
      <c r="AA14" s="200" t="s">
        <v>6</v>
      </c>
      <c r="AB14" s="67" t="s">
        <v>52</v>
      </c>
      <c r="AC14" s="67" t="s">
        <v>52</v>
      </c>
      <c r="AD14" s="67" t="s">
        <v>52</v>
      </c>
      <c r="AE14" s="67" t="s">
        <v>52</v>
      </c>
      <c r="AF14" s="67" t="s">
        <v>52</v>
      </c>
      <c r="AG14" s="200" t="s">
        <v>6</v>
      </c>
      <c r="AH14" s="200" t="s">
        <v>6</v>
      </c>
      <c r="AI14" s="220" t="s">
        <v>64</v>
      </c>
      <c r="AJ14" s="67" t="s">
        <v>52</v>
      </c>
    </row>
    <row r="15" spans="1:36" x14ac:dyDescent="0.25">
      <c r="A15" s="416"/>
      <c r="B15" s="47">
        <v>518624</v>
      </c>
      <c r="C15" s="159" t="s">
        <v>40</v>
      </c>
      <c r="D15" s="160" t="s">
        <v>4</v>
      </c>
      <c r="E15" s="161" t="s">
        <v>26</v>
      </c>
      <c r="F15" s="145" t="s">
        <v>6</v>
      </c>
      <c r="G15" s="176" t="s">
        <v>54</v>
      </c>
      <c r="H15" s="176" t="s">
        <v>54</v>
      </c>
      <c r="I15" s="176" t="s">
        <v>54</v>
      </c>
      <c r="J15" s="176" t="s">
        <v>54</v>
      </c>
      <c r="K15" s="68" t="s">
        <v>31</v>
      </c>
      <c r="L15" s="200" t="s">
        <v>6</v>
      </c>
      <c r="M15" s="200" t="s">
        <v>6</v>
      </c>
      <c r="N15" s="176" t="s">
        <v>54</v>
      </c>
      <c r="O15" s="176" t="s">
        <v>54</v>
      </c>
      <c r="P15" s="176" t="s">
        <v>54</v>
      </c>
      <c r="Q15" s="176" t="s">
        <v>54</v>
      </c>
      <c r="R15" s="173"/>
      <c r="S15" s="207" t="s">
        <v>6</v>
      </c>
      <c r="T15" s="200" t="s">
        <v>6</v>
      </c>
      <c r="U15" s="173"/>
      <c r="V15" s="173"/>
      <c r="W15" s="173"/>
      <c r="X15" s="173"/>
      <c r="Y15" s="173"/>
      <c r="Z15" s="200" t="s">
        <v>6</v>
      </c>
      <c r="AA15" s="200" t="s">
        <v>6</v>
      </c>
      <c r="AB15" s="173"/>
      <c r="AC15" s="173"/>
      <c r="AD15" s="173"/>
      <c r="AE15" s="173"/>
      <c r="AF15" s="173"/>
      <c r="AG15" s="200" t="s">
        <v>6</v>
      </c>
      <c r="AH15" s="200" t="s">
        <v>6</v>
      </c>
      <c r="AI15" s="220" t="s">
        <v>64</v>
      </c>
      <c r="AJ15" s="173"/>
    </row>
    <row r="16" spans="1:36" x14ac:dyDescent="0.25">
      <c r="A16" s="416"/>
      <c r="B16" s="47">
        <v>501285</v>
      </c>
      <c r="C16" s="159" t="s">
        <v>102</v>
      </c>
      <c r="D16" s="48" t="s">
        <v>4</v>
      </c>
      <c r="E16" s="161" t="s">
        <v>26</v>
      </c>
      <c r="F16" s="145" t="s">
        <v>6</v>
      </c>
      <c r="G16" s="67" t="s">
        <v>52</v>
      </c>
      <c r="H16" s="67" t="s">
        <v>52</v>
      </c>
      <c r="I16" s="67" t="s">
        <v>52</v>
      </c>
      <c r="J16" s="67" t="s">
        <v>52</v>
      </c>
      <c r="K16" s="67" t="s">
        <v>52</v>
      </c>
      <c r="L16" s="200" t="s">
        <v>6</v>
      </c>
      <c r="M16" s="200" t="s">
        <v>6</v>
      </c>
      <c r="N16" s="176" t="s">
        <v>54</v>
      </c>
      <c r="O16" s="176" t="s">
        <v>54</v>
      </c>
      <c r="P16" s="176" t="s">
        <v>54</v>
      </c>
      <c r="Q16" s="176" t="s">
        <v>54</v>
      </c>
      <c r="R16" s="176" t="s">
        <v>54</v>
      </c>
      <c r="S16" s="207" t="s">
        <v>6</v>
      </c>
      <c r="T16" s="200" t="s">
        <v>6</v>
      </c>
      <c r="U16" s="67" t="s">
        <v>52</v>
      </c>
      <c r="V16" s="67" t="s">
        <v>52</v>
      </c>
      <c r="W16" s="67" t="s">
        <v>52</v>
      </c>
      <c r="X16" s="67" t="s">
        <v>52</v>
      </c>
      <c r="Y16" s="67" t="s">
        <v>52</v>
      </c>
      <c r="Z16" s="200" t="s">
        <v>6</v>
      </c>
      <c r="AA16" s="200" t="s">
        <v>6</v>
      </c>
      <c r="AB16" s="176" t="s">
        <v>54</v>
      </c>
      <c r="AC16" s="176" t="s">
        <v>54</v>
      </c>
      <c r="AD16" s="176" t="s">
        <v>54</v>
      </c>
      <c r="AE16" s="176" t="s">
        <v>54</v>
      </c>
      <c r="AF16" s="176" t="s">
        <v>54</v>
      </c>
      <c r="AG16" s="200" t="s">
        <v>6</v>
      </c>
      <c r="AH16" s="200" t="s">
        <v>6</v>
      </c>
      <c r="AI16" s="220" t="s">
        <v>64</v>
      </c>
      <c r="AJ16" s="176" t="s">
        <v>54</v>
      </c>
    </row>
    <row r="17" spans="1:36" x14ac:dyDescent="0.25">
      <c r="A17" s="417"/>
      <c r="B17" s="47">
        <v>497998</v>
      </c>
      <c r="C17" s="130" t="s">
        <v>165</v>
      </c>
      <c r="D17" s="48" t="s">
        <v>4</v>
      </c>
      <c r="E17" s="72" t="s">
        <v>26</v>
      </c>
      <c r="F17" s="145" t="s">
        <v>6</v>
      </c>
      <c r="G17" s="67" t="s">
        <v>52</v>
      </c>
      <c r="H17" s="67" t="s">
        <v>31</v>
      </c>
      <c r="I17" s="67" t="s">
        <v>31</v>
      </c>
      <c r="J17" s="67" t="s">
        <v>31</v>
      </c>
      <c r="K17" s="67" t="s">
        <v>52</v>
      </c>
      <c r="L17" s="200" t="s">
        <v>6</v>
      </c>
      <c r="M17" s="200" t="s">
        <v>6</v>
      </c>
      <c r="N17" s="67" t="s">
        <v>52</v>
      </c>
      <c r="O17" s="67" t="s">
        <v>52</v>
      </c>
      <c r="P17" s="67" t="s">
        <v>52</v>
      </c>
      <c r="Q17" s="67" t="s">
        <v>52</v>
      </c>
      <c r="R17" s="67" t="s">
        <v>52</v>
      </c>
      <c r="S17" s="207" t="s">
        <v>6</v>
      </c>
      <c r="T17" s="200" t="s">
        <v>6</v>
      </c>
      <c r="U17" s="68" t="s">
        <v>31</v>
      </c>
      <c r="V17" s="67" t="s">
        <v>52</v>
      </c>
      <c r="W17" s="67" t="s">
        <v>52</v>
      </c>
      <c r="X17" s="67" t="s">
        <v>52</v>
      </c>
      <c r="Y17" s="67" t="s">
        <v>52</v>
      </c>
      <c r="Z17" s="200" t="s">
        <v>6</v>
      </c>
      <c r="AA17" s="200" t="s">
        <v>6</v>
      </c>
      <c r="AB17" s="67" t="s">
        <v>52</v>
      </c>
      <c r="AC17" s="67" t="s">
        <v>52</v>
      </c>
      <c r="AD17" s="67" t="s">
        <v>52</v>
      </c>
      <c r="AE17" s="176" t="s">
        <v>54</v>
      </c>
      <c r="AF17" s="176" t="s">
        <v>54</v>
      </c>
      <c r="AG17" s="200" t="s">
        <v>6</v>
      </c>
      <c r="AH17" s="200" t="s">
        <v>6</v>
      </c>
      <c r="AI17" s="220" t="s">
        <v>64</v>
      </c>
      <c r="AJ17" s="68" t="s">
        <v>31</v>
      </c>
    </row>
    <row r="18" spans="1:36" x14ac:dyDescent="0.25">
      <c r="A18" s="30"/>
      <c r="B18" s="47">
        <v>370711</v>
      </c>
      <c r="C18" s="159" t="s">
        <v>110</v>
      </c>
      <c r="D18" s="160" t="s">
        <v>4</v>
      </c>
      <c r="E18" s="161" t="s">
        <v>26</v>
      </c>
      <c r="F18" s="145" t="s">
        <v>6</v>
      </c>
      <c r="G18" s="194" t="s">
        <v>45</v>
      </c>
      <c r="H18" s="176" t="s">
        <v>54</v>
      </c>
      <c r="I18" s="176" t="s">
        <v>54</v>
      </c>
      <c r="J18" s="176" t="s">
        <v>54</v>
      </c>
      <c r="K18" s="176" t="s">
        <v>54</v>
      </c>
      <c r="L18" s="176" t="s">
        <v>54</v>
      </c>
      <c r="M18" s="200" t="s">
        <v>6</v>
      </c>
      <c r="N18" s="176" t="s">
        <v>54</v>
      </c>
      <c r="O18" s="176" t="s">
        <v>54</v>
      </c>
      <c r="P18" s="176" t="s">
        <v>54</v>
      </c>
      <c r="Q18" s="176" t="s">
        <v>54</v>
      </c>
      <c r="R18" s="176" t="s">
        <v>54</v>
      </c>
      <c r="S18" s="207" t="s">
        <v>6</v>
      </c>
      <c r="T18" s="200" t="s">
        <v>6</v>
      </c>
      <c r="U18" s="68" t="s">
        <v>31</v>
      </c>
      <c r="V18" s="176" t="s">
        <v>54</v>
      </c>
      <c r="W18" s="194" t="s">
        <v>45</v>
      </c>
      <c r="X18" s="176" t="s">
        <v>54</v>
      </c>
      <c r="Y18" s="176" t="s">
        <v>54</v>
      </c>
      <c r="Z18" s="200" t="s">
        <v>6</v>
      </c>
      <c r="AA18" s="176" t="s">
        <v>132</v>
      </c>
      <c r="AB18" s="176" t="s">
        <v>54</v>
      </c>
      <c r="AC18" s="176" t="s">
        <v>54</v>
      </c>
      <c r="AD18" s="176" t="s">
        <v>54</v>
      </c>
      <c r="AE18" s="176" t="s">
        <v>54</v>
      </c>
      <c r="AF18" s="176" t="s">
        <v>54</v>
      </c>
      <c r="AG18" s="176" t="s">
        <v>132</v>
      </c>
      <c r="AH18" s="200" t="s">
        <v>6</v>
      </c>
      <c r="AI18" s="220" t="s">
        <v>64</v>
      </c>
      <c r="AJ18" s="176" t="s">
        <v>54</v>
      </c>
    </row>
    <row r="19" spans="1:36" x14ac:dyDescent="0.25">
      <c r="A19" s="413" t="s">
        <v>111</v>
      </c>
      <c r="B19" s="179">
        <v>509724</v>
      </c>
      <c r="C19" s="57" t="s">
        <v>21</v>
      </c>
      <c r="D19" s="48" t="s">
        <v>4</v>
      </c>
      <c r="E19" s="72" t="s">
        <v>25</v>
      </c>
      <c r="F19" s="145" t="s">
        <v>6</v>
      </c>
      <c r="G19" s="67" t="s">
        <v>52</v>
      </c>
      <c r="H19" s="67" t="s">
        <v>52</v>
      </c>
      <c r="I19" s="67" t="s">
        <v>52</v>
      </c>
      <c r="J19" s="67" t="s">
        <v>52</v>
      </c>
      <c r="K19" s="67" t="s">
        <v>52</v>
      </c>
      <c r="L19" s="200" t="s">
        <v>6</v>
      </c>
      <c r="M19" s="200" t="s">
        <v>6</v>
      </c>
      <c r="N19" s="69" t="s">
        <v>51</v>
      </c>
      <c r="O19" s="69" t="s">
        <v>51</v>
      </c>
      <c r="P19" s="69" t="s">
        <v>51</v>
      </c>
      <c r="Q19" s="69" t="s">
        <v>51</v>
      </c>
      <c r="R19" s="69" t="s">
        <v>51</v>
      </c>
      <c r="S19" s="207" t="s">
        <v>6</v>
      </c>
      <c r="T19" s="200" t="s">
        <v>6</v>
      </c>
      <c r="U19" s="67" t="s">
        <v>52</v>
      </c>
      <c r="V19" s="67" t="s">
        <v>52</v>
      </c>
      <c r="W19" s="67" t="s">
        <v>52</v>
      </c>
      <c r="X19" s="67" t="s">
        <v>52</v>
      </c>
      <c r="Y19" s="67" t="s">
        <v>52</v>
      </c>
      <c r="Z19" s="200" t="s">
        <v>6</v>
      </c>
      <c r="AA19" s="200" t="s">
        <v>6</v>
      </c>
      <c r="AB19" s="67" t="s">
        <v>52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200" t="s">
        <v>6</v>
      </c>
      <c r="AH19" s="200" t="s">
        <v>6</v>
      </c>
      <c r="AI19" s="220" t="s">
        <v>64</v>
      </c>
      <c r="AJ19" s="67" t="s">
        <v>52</v>
      </c>
    </row>
    <row r="20" spans="1:36" x14ac:dyDescent="0.25">
      <c r="A20" s="413"/>
      <c r="B20" s="179">
        <v>517278</v>
      </c>
      <c r="C20" s="130" t="s">
        <v>162</v>
      </c>
      <c r="D20" s="48" t="s">
        <v>4</v>
      </c>
      <c r="E20" s="72" t="s">
        <v>25</v>
      </c>
      <c r="F20" s="145" t="s">
        <v>6</v>
      </c>
      <c r="G20" s="67" t="s">
        <v>52</v>
      </c>
      <c r="H20" s="67" t="s">
        <v>52</v>
      </c>
      <c r="I20" s="68" t="s">
        <v>31</v>
      </c>
      <c r="J20" s="68" t="s">
        <v>31</v>
      </c>
      <c r="K20" s="68" t="s">
        <v>31</v>
      </c>
      <c r="L20" s="200" t="s">
        <v>6</v>
      </c>
      <c r="M20" s="200" t="s">
        <v>6</v>
      </c>
      <c r="N20" s="68" t="s">
        <v>31</v>
      </c>
      <c r="O20" s="68" t="s">
        <v>31</v>
      </c>
      <c r="P20" s="68" t="s">
        <v>31</v>
      </c>
      <c r="Q20" s="68" t="s">
        <v>31</v>
      </c>
      <c r="R20" s="68" t="s">
        <v>31</v>
      </c>
      <c r="S20" s="207" t="s">
        <v>6</v>
      </c>
      <c r="T20" s="200" t="s">
        <v>6</v>
      </c>
      <c r="U20" s="216" t="s">
        <v>31</v>
      </c>
      <c r="V20" s="216" t="s">
        <v>31</v>
      </c>
      <c r="W20" s="216" t="s">
        <v>31</v>
      </c>
      <c r="X20" s="216" t="s">
        <v>31</v>
      </c>
      <c r="Y20" s="216" t="s">
        <v>31</v>
      </c>
      <c r="Z20" s="200" t="s">
        <v>6</v>
      </c>
      <c r="AA20" s="200" t="s">
        <v>6</v>
      </c>
      <c r="AB20" s="67"/>
      <c r="AC20" s="67"/>
      <c r="AD20" s="67"/>
      <c r="AE20" s="67"/>
      <c r="AF20" s="67"/>
      <c r="AG20" s="200" t="s">
        <v>6</v>
      </c>
      <c r="AH20" s="200" t="s">
        <v>6</v>
      </c>
      <c r="AI20" s="220" t="s">
        <v>64</v>
      </c>
      <c r="AJ20" s="67"/>
    </row>
    <row r="21" spans="1:36" x14ac:dyDescent="0.25">
      <c r="A21" s="413"/>
      <c r="B21" s="179">
        <v>302172</v>
      </c>
      <c r="C21" s="57" t="s">
        <v>157</v>
      </c>
      <c r="D21" s="48" t="s">
        <v>4</v>
      </c>
      <c r="E21" s="72" t="s">
        <v>25</v>
      </c>
      <c r="F21" s="145" t="s">
        <v>6</v>
      </c>
      <c r="G21" s="68" t="s">
        <v>31</v>
      </c>
      <c r="H21" s="67" t="s">
        <v>52</v>
      </c>
      <c r="I21" s="67" t="s">
        <v>52</v>
      </c>
      <c r="J21" s="67" t="s">
        <v>52</v>
      </c>
      <c r="K21" s="67" t="s">
        <v>52</v>
      </c>
      <c r="L21" s="200" t="s">
        <v>6</v>
      </c>
      <c r="M21" s="200" t="s">
        <v>6</v>
      </c>
      <c r="N21" s="67" t="s">
        <v>52</v>
      </c>
      <c r="O21" s="67" t="s">
        <v>52</v>
      </c>
      <c r="P21" s="67" t="s">
        <v>52</v>
      </c>
      <c r="Q21" s="67" t="s">
        <v>52</v>
      </c>
      <c r="R21" s="67" t="s">
        <v>52</v>
      </c>
      <c r="S21" s="207" t="s">
        <v>6</v>
      </c>
      <c r="T21" s="200" t="s">
        <v>6</v>
      </c>
      <c r="U21" s="67" t="s">
        <v>52</v>
      </c>
      <c r="V21" s="67" t="s">
        <v>52</v>
      </c>
      <c r="W21" s="67" t="s">
        <v>52</v>
      </c>
      <c r="X21" s="67" t="s">
        <v>52</v>
      </c>
      <c r="Y21" s="67" t="s">
        <v>52</v>
      </c>
      <c r="Z21" s="200" t="s">
        <v>6</v>
      </c>
      <c r="AA21" s="200" t="s">
        <v>6</v>
      </c>
      <c r="AB21" s="69" t="s">
        <v>51</v>
      </c>
      <c r="AC21" s="68" t="s">
        <v>31</v>
      </c>
      <c r="AD21" s="68" t="s">
        <v>31</v>
      </c>
      <c r="AE21" s="69" t="s">
        <v>51</v>
      </c>
      <c r="AF21" s="69" t="s">
        <v>51</v>
      </c>
      <c r="AG21" s="200" t="s">
        <v>6</v>
      </c>
      <c r="AH21" s="200" t="s">
        <v>6</v>
      </c>
      <c r="AI21" s="220" t="s">
        <v>64</v>
      </c>
      <c r="AJ21" s="67" t="s">
        <v>52</v>
      </c>
    </row>
    <row r="22" spans="1:36" x14ac:dyDescent="0.25">
      <c r="A22" s="413"/>
      <c r="B22" s="179">
        <v>516000</v>
      </c>
      <c r="C22" s="57" t="s">
        <v>35</v>
      </c>
      <c r="D22" s="48" t="s">
        <v>4</v>
      </c>
      <c r="E22" s="72" t="s">
        <v>25</v>
      </c>
      <c r="F22" s="145" t="s">
        <v>6</v>
      </c>
      <c r="G22" s="69" t="s">
        <v>51</v>
      </c>
      <c r="H22" s="69" t="s">
        <v>51</v>
      </c>
      <c r="I22" s="176" t="s">
        <v>54</v>
      </c>
      <c r="J22" s="176" t="s">
        <v>54</v>
      </c>
      <c r="K22" s="68" t="s">
        <v>31</v>
      </c>
      <c r="L22" s="200" t="s">
        <v>6</v>
      </c>
      <c r="M22" s="200" t="s">
        <v>6</v>
      </c>
      <c r="N22" s="67" t="s">
        <v>52</v>
      </c>
      <c r="O22" s="67" t="s">
        <v>52</v>
      </c>
      <c r="P22" s="67" t="s">
        <v>52</v>
      </c>
      <c r="Q22" s="67" t="s">
        <v>52</v>
      </c>
      <c r="R22" s="67" t="s">
        <v>52</v>
      </c>
      <c r="S22" s="207" t="s">
        <v>6</v>
      </c>
      <c r="T22" s="200" t="s">
        <v>6</v>
      </c>
      <c r="U22" s="69" t="s">
        <v>51</v>
      </c>
      <c r="V22" s="69" t="s">
        <v>51</v>
      </c>
      <c r="W22" s="69" t="s">
        <v>51</v>
      </c>
      <c r="X22" s="69" t="s">
        <v>51</v>
      </c>
      <c r="Y22" s="69" t="s">
        <v>51</v>
      </c>
      <c r="Z22" s="200" t="s">
        <v>6</v>
      </c>
      <c r="AA22" s="200" t="s">
        <v>6</v>
      </c>
      <c r="AB22" s="67" t="s">
        <v>52</v>
      </c>
      <c r="AC22" s="67" t="s">
        <v>52</v>
      </c>
      <c r="AD22" s="67" t="s">
        <v>52</v>
      </c>
      <c r="AE22" s="67" t="s">
        <v>52</v>
      </c>
      <c r="AF22" s="67" t="s">
        <v>52</v>
      </c>
      <c r="AG22" s="200" t="s">
        <v>6</v>
      </c>
      <c r="AH22" s="200" t="s">
        <v>6</v>
      </c>
      <c r="AI22" s="220" t="s">
        <v>64</v>
      </c>
      <c r="AJ22" s="69" t="s">
        <v>51</v>
      </c>
    </row>
    <row r="23" spans="1:36" x14ac:dyDescent="0.25">
      <c r="A23" s="413" t="s">
        <v>112</v>
      </c>
      <c r="B23" s="179">
        <v>166058</v>
      </c>
      <c r="C23" s="57" t="s">
        <v>8</v>
      </c>
      <c r="D23" s="163" t="s">
        <v>4</v>
      </c>
      <c r="E23" s="72" t="s">
        <v>25</v>
      </c>
      <c r="F23" s="145" t="s">
        <v>6</v>
      </c>
      <c r="G23" s="67" t="s">
        <v>52</v>
      </c>
      <c r="H23" s="67" t="s">
        <v>52</v>
      </c>
      <c r="I23" s="69" t="s">
        <v>51</v>
      </c>
      <c r="J23" s="176" t="s">
        <v>54</v>
      </c>
      <c r="K23" s="68" t="s">
        <v>31</v>
      </c>
      <c r="L23" s="200" t="s">
        <v>6</v>
      </c>
      <c r="M23" s="200" t="s">
        <v>6</v>
      </c>
      <c r="N23" s="67" t="s">
        <v>52</v>
      </c>
      <c r="O23" s="67" t="s">
        <v>52</v>
      </c>
      <c r="P23" s="67" t="s">
        <v>52</v>
      </c>
      <c r="Q23" s="67" t="s">
        <v>52</v>
      </c>
      <c r="R23" s="67" t="s">
        <v>52</v>
      </c>
      <c r="S23" s="207" t="s">
        <v>6</v>
      </c>
      <c r="T23" s="200" t="s">
        <v>6</v>
      </c>
      <c r="U23" s="67" t="s">
        <v>52</v>
      </c>
      <c r="V23" s="67" t="s">
        <v>52</v>
      </c>
      <c r="W23" s="67" t="s">
        <v>52</v>
      </c>
      <c r="X23" s="67" t="s">
        <v>52</v>
      </c>
      <c r="Y23" s="67" t="s">
        <v>52</v>
      </c>
      <c r="Z23" s="200" t="s">
        <v>6</v>
      </c>
      <c r="AA23" s="200" t="s">
        <v>6</v>
      </c>
      <c r="AB23" s="69" t="s">
        <v>51</v>
      </c>
      <c r="AC23" s="69" t="s">
        <v>51</v>
      </c>
      <c r="AD23" s="69" t="s">
        <v>51</v>
      </c>
      <c r="AE23" s="68" t="s">
        <v>31</v>
      </c>
      <c r="AF23" s="68" t="s">
        <v>31</v>
      </c>
      <c r="AG23" s="200" t="s">
        <v>6</v>
      </c>
      <c r="AH23" s="200" t="s">
        <v>6</v>
      </c>
      <c r="AI23" s="220" t="s">
        <v>64</v>
      </c>
      <c r="AJ23" s="67" t="s">
        <v>52</v>
      </c>
    </row>
    <row r="24" spans="1:36" x14ac:dyDescent="0.25">
      <c r="A24" s="413"/>
      <c r="B24" s="179">
        <v>489172</v>
      </c>
      <c r="C24" s="57" t="s">
        <v>13</v>
      </c>
      <c r="D24" s="165" t="s">
        <v>4</v>
      </c>
      <c r="E24" s="72" t="s">
        <v>25</v>
      </c>
      <c r="F24" s="145" t="s">
        <v>6</v>
      </c>
      <c r="G24" s="69" t="s">
        <v>51</v>
      </c>
      <c r="H24" s="69" t="s">
        <v>51</v>
      </c>
      <c r="I24" s="69" t="s">
        <v>51</v>
      </c>
      <c r="J24" s="176" t="s">
        <v>54</v>
      </c>
      <c r="K24" s="69" t="s">
        <v>51</v>
      </c>
      <c r="L24" s="200" t="s">
        <v>6</v>
      </c>
      <c r="M24" s="200" t="s">
        <v>6</v>
      </c>
      <c r="N24" s="67" t="s">
        <v>52</v>
      </c>
      <c r="O24" s="67" t="s">
        <v>52</v>
      </c>
      <c r="P24" s="67" t="s">
        <v>52</v>
      </c>
      <c r="Q24" s="67" t="s">
        <v>52</v>
      </c>
      <c r="R24" s="67" t="s">
        <v>52</v>
      </c>
      <c r="S24" s="207" t="s">
        <v>6</v>
      </c>
      <c r="T24" s="200" t="s">
        <v>6</v>
      </c>
      <c r="U24" s="68" t="s">
        <v>31</v>
      </c>
      <c r="V24" s="69" t="s">
        <v>51</v>
      </c>
      <c r="W24" s="69" t="s">
        <v>51</v>
      </c>
      <c r="X24" s="69" t="s">
        <v>51</v>
      </c>
      <c r="Y24" s="69" t="s">
        <v>51</v>
      </c>
      <c r="Z24" s="200" t="s">
        <v>6</v>
      </c>
      <c r="AA24" s="200" t="s">
        <v>6</v>
      </c>
      <c r="AB24" s="67" t="s">
        <v>52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200" t="s">
        <v>6</v>
      </c>
      <c r="AH24" s="200" t="s">
        <v>6</v>
      </c>
      <c r="AI24" s="220" t="s">
        <v>64</v>
      </c>
      <c r="AJ24" s="68" t="s">
        <v>31</v>
      </c>
    </row>
    <row r="25" spans="1:36" x14ac:dyDescent="0.25">
      <c r="A25" s="413"/>
      <c r="B25" s="179">
        <v>245894</v>
      </c>
      <c r="C25" s="57" t="s">
        <v>104</v>
      </c>
      <c r="D25" s="165" t="s">
        <v>4</v>
      </c>
      <c r="E25" s="166" t="s">
        <v>25</v>
      </c>
      <c r="F25" s="145" t="s">
        <v>6</v>
      </c>
      <c r="G25" s="67" t="s">
        <v>52</v>
      </c>
      <c r="H25" s="67" t="s">
        <v>52</v>
      </c>
      <c r="I25" s="67" t="s">
        <v>52</v>
      </c>
      <c r="J25" s="67" t="s">
        <v>52</v>
      </c>
      <c r="K25" s="67" t="s">
        <v>52</v>
      </c>
      <c r="L25" s="200" t="s">
        <v>6</v>
      </c>
      <c r="M25" s="200" t="s">
        <v>6</v>
      </c>
      <c r="N25" s="69" t="s">
        <v>51</v>
      </c>
      <c r="O25" s="69" t="s">
        <v>51</v>
      </c>
      <c r="P25" s="69" t="s">
        <v>51</v>
      </c>
      <c r="Q25" s="69" t="s">
        <v>51</v>
      </c>
      <c r="R25" s="69" t="s">
        <v>51</v>
      </c>
      <c r="S25" s="207" t="s">
        <v>6</v>
      </c>
      <c r="T25" s="200" t="s">
        <v>6</v>
      </c>
      <c r="U25" s="67" t="s">
        <v>52</v>
      </c>
      <c r="V25" s="67" t="s">
        <v>52</v>
      </c>
      <c r="W25" s="67" t="s">
        <v>52</v>
      </c>
      <c r="X25" s="67" t="s">
        <v>52</v>
      </c>
      <c r="Y25" s="67" t="s">
        <v>52</v>
      </c>
      <c r="Z25" s="200" t="s">
        <v>6</v>
      </c>
      <c r="AA25" s="200" t="s">
        <v>6</v>
      </c>
      <c r="AB25" s="67" t="s">
        <v>52</v>
      </c>
      <c r="AC25" s="67" t="s">
        <v>52</v>
      </c>
      <c r="AD25" s="67" t="s">
        <v>52</v>
      </c>
      <c r="AE25" s="67" t="s">
        <v>52</v>
      </c>
      <c r="AF25" s="67" t="s">
        <v>52</v>
      </c>
      <c r="AG25" s="200" t="s">
        <v>6</v>
      </c>
      <c r="AH25" s="200" t="s">
        <v>6</v>
      </c>
      <c r="AI25" s="220" t="s">
        <v>64</v>
      </c>
      <c r="AJ25" s="67" t="s">
        <v>52</v>
      </c>
    </row>
    <row r="26" spans="1:36" x14ac:dyDescent="0.25">
      <c r="A26" s="413" t="s">
        <v>113</v>
      </c>
      <c r="B26" s="179">
        <v>369628</v>
      </c>
      <c r="C26" s="159" t="s">
        <v>15</v>
      </c>
      <c r="D26" s="160" t="s">
        <v>4</v>
      </c>
      <c r="E26" s="72" t="s">
        <v>25</v>
      </c>
      <c r="F26" s="145" t="s">
        <v>6</v>
      </c>
      <c r="G26" s="69" t="s">
        <v>51</v>
      </c>
      <c r="H26" s="69" t="s">
        <v>51</v>
      </c>
      <c r="I26" s="69" t="s">
        <v>51</v>
      </c>
      <c r="J26" s="70" t="s">
        <v>54</v>
      </c>
      <c r="K26" s="69" t="s">
        <v>51</v>
      </c>
      <c r="L26" s="161" t="s">
        <v>6</v>
      </c>
      <c r="M26" s="161" t="s">
        <v>6</v>
      </c>
      <c r="N26" s="68" t="s">
        <v>31</v>
      </c>
      <c r="O26" s="68" t="s">
        <v>31</v>
      </c>
      <c r="P26" s="69" t="s">
        <v>51</v>
      </c>
      <c r="Q26" s="69" t="s">
        <v>51</v>
      </c>
      <c r="R26" s="68" t="s">
        <v>31</v>
      </c>
      <c r="S26" s="209" t="s">
        <v>6</v>
      </c>
      <c r="T26" s="161" t="s">
        <v>6</v>
      </c>
      <c r="U26" s="67" t="s">
        <v>52</v>
      </c>
      <c r="V26" s="69" t="s">
        <v>51</v>
      </c>
      <c r="W26" s="69" t="s">
        <v>51</v>
      </c>
      <c r="X26" s="69" t="s">
        <v>51</v>
      </c>
      <c r="Y26" s="69" t="s">
        <v>51</v>
      </c>
      <c r="Z26" s="161" t="s">
        <v>6</v>
      </c>
      <c r="AA26" s="161" t="s">
        <v>6</v>
      </c>
      <c r="AB26" s="69" t="s">
        <v>51</v>
      </c>
      <c r="AC26" s="69" t="s">
        <v>51</v>
      </c>
      <c r="AD26" s="69" t="s">
        <v>51</v>
      </c>
      <c r="AE26" s="69" t="s">
        <v>51</v>
      </c>
      <c r="AF26" s="69" t="s">
        <v>51</v>
      </c>
      <c r="AG26" s="161" t="s">
        <v>6</v>
      </c>
      <c r="AH26" s="161" t="s">
        <v>6</v>
      </c>
      <c r="AI26" s="220" t="s">
        <v>64</v>
      </c>
      <c r="AJ26" s="69" t="s">
        <v>51</v>
      </c>
    </row>
    <row r="27" spans="1:36" x14ac:dyDescent="0.25">
      <c r="A27" s="413"/>
      <c r="B27" s="179">
        <v>299285</v>
      </c>
      <c r="C27" s="159" t="s">
        <v>127</v>
      </c>
      <c r="D27" s="160" t="s">
        <v>4</v>
      </c>
      <c r="E27" s="72" t="s">
        <v>25</v>
      </c>
      <c r="F27" s="145" t="s">
        <v>6</v>
      </c>
      <c r="G27" s="69" t="s">
        <v>51</v>
      </c>
      <c r="H27" s="69" t="s">
        <v>51</v>
      </c>
      <c r="I27" s="69" t="s">
        <v>51</v>
      </c>
      <c r="J27" s="69" t="s">
        <v>51</v>
      </c>
      <c r="K27" s="69" t="s">
        <v>51</v>
      </c>
      <c r="L27" s="161" t="s">
        <v>6</v>
      </c>
      <c r="M27" s="161" t="s">
        <v>6</v>
      </c>
      <c r="N27" s="69" t="s">
        <v>51</v>
      </c>
      <c r="O27" s="69" t="s">
        <v>51</v>
      </c>
      <c r="P27" s="69" t="s">
        <v>51</v>
      </c>
      <c r="Q27" s="68" t="s">
        <v>31</v>
      </c>
      <c r="R27" s="69" t="s">
        <v>51</v>
      </c>
      <c r="S27" s="209" t="s">
        <v>6</v>
      </c>
      <c r="T27" s="161" t="s">
        <v>6</v>
      </c>
      <c r="U27" s="68" t="s">
        <v>31</v>
      </c>
      <c r="V27" s="67" t="s">
        <v>52</v>
      </c>
      <c r="W27" s="67" t="s">
        <v>52</v>
      </c>
      <c r="X27" s="216" t="s">
        <v>31</v>
      </c>
      <c r="Y27" s="67" t="s">
        <v>52</v>
      </c>
      <c r="Z27" s="161" t="s">
        <v>6</v>
      </c>
      <c r="AA27" s="161" t="s">
        <v>6</v>
      </c>
      <c r="AB27" s="67" t="s">
        <v>52</v>
      </c>
      <c r="AC27" s="67" t="s">
        <v>52</v>
      </c>
      <c r="AD27" s="67" t="s">
        <v>52</v>
      </c>
      <c r="AE27" s="67" t="s">
        <v>52</v>
      </c>
      <c r="AF27" s="67" t="s">
        <v>52</v>
      </c>
      <c r="AG27" s="161" t="s">
        <v>6</v>
      </c>
      <c r="AH27" s="161" t="s">
        <v>6</v>
      </c>
      <c r="AI27" s="220" t="s">
        <v>64</v>
      </c>
      <c r="AJ27" s="69" t="s">
        <v>51</v>
      </c>
    </row>
    <row r="28" spans="1:36" x14ac:dyDescent="0.25">
      <c r="A28" s="413"/>
      <c r="B28" s="179">
        <v>518623</v>
      </c>
      <c r="C28" s="159" t="s">
        <v>66</v>
      </c>
      <c r="D28" s="160" t="s">
        <v>4</v>
      </c>
      <c r="E28" s="72" t="s">
        <v>25</v>
      </c>
      <c r="F28" s="145" t="s">
        <v>6</v>
      </c>
      <c r="G28" s="67" t="s">
        <v>52</v>
      </c>
      <c r="H28" s="67" t="s">
        <v>52</v>
      </c>
      <c r="I28" s="67" t="s">
        <v>52</v>
      </c>
      <c r="J28" s="67" t="s">
        <v>52</v>
      </c>
      <c r="K28" s="67" t="s">
        <v>52</v>
      </c>
      <c r="L28" s="161" t="s">
        <v>6</v>
      </c>
      <c r="M28" s="161" t="s">
        <v>6</v>
      </c>
      <c r="N28" s="67" t="s">
        <v>52</v>
      </c>
      <c r="O28" s="67" t="s">
        <v>52</v>
      </c>
      <c r="P28" s="67" t="s">
        <v>52</v>
      </c>
      <c r="Q28" s="67" t="s">
        <v>52</v>
      </c>
      <c r="R28" s="67" t="s">
        <v>52</v>
      </c>
      <c r="S28" s="209" t="s">
        <v>6</v>
      </c>
      <c r="T28" s="161" t="s">
        <v>6</v>
      </c>
      <c r="U28" s="69" t="s">
        <v>51</v>
      </c>
      <c r="V28" s="69" t="s">
        <v>51</v>
      </c>
      <c r="W28" s="69" t="s">
        <v>51</v>
      </c>
      <c r="X28" s="67" t="s">
        <v>52</v>
      </c>
      <c r="Y28" s="69" t="s">
        <v>51</v>
      </c>
      <c r="Z28" s="161" t="s">
        <v>6</v>
      </c>
      <c r="AA28" s="161" t="s">
        <v>6</v>
      </c>
      <c r="AB28" s="69" t="s">
        <v>51</v>
      </c>
      <c r="AC28" s="69" t="s">
        <v>51</v>
      </c>
      <c r="AD28" s="69" t="s">
        <v>51</v>
      </c>
      <c r="AE28" s="69" t="s">
        <v>51</v>
      </c>
      <c r="AF28" s="69" t="s">
        <v>51</v>
      </c>
      <c r="AG28" s="161" t="s">
        <v>6</v>
      </c>
      <c r="AH28" s="161" t="s">
        <v>6</v>
      </c>
      <c r="AI28" s="220" t="s">
        <v>64</v>
      </c>
      <c r="AJ28" s="67" t="s">
        <v>52</v>
      </c>
    </row>
    <row r="29" spans="1:36" x14ac:dyDescent="0.25">
      <c r="A29" s="30"/>
      <c r="B29" s="47">
        <v>318320</v>
      </c>
      <c r="C29" s="130" t="s">
        <v>129</v>
      </c>
      <c r="D29" s="48" t="s">
        <v>4</v>
      </c>
      <c r="E29" s="72" t="s">
        <v>25</v>
      </c>
      <c r="F29" s="145" t="s">
        <v>6</v>
      </c>
      <c r="G29" s="68" t="s">
        <v>31</v>
      </c>
      <c r="H29" s="67" t="s">
        <v>52</v>
      </c>
      <c r="I29" s="67" t="s">
        <v>52</v>
      </c>
      <c r="J29" s="67" t="s">
        <v>52</v>
      </c>
      <c r="K29" s="67" t="s">
        <v>52</v>
      </c>
      <c r="L29" s="200" t="s">
        <v>6</v>
      </c>
      <c r="M29" s="200" t="s">
        <v>6</v>
      </c>
      <c r="N29" s="67" t="s">
        <v>52</v>
      </c>
      <c r="O29" s="67" t="s">
        <v>52</v>
      </c>
      <c r="P29" s="67" t="s">
        <v>52</v>
      </c>
      <c r="Q29" s="67" t="s">
        <v>52</v>
      </c>
      <c r="R29" s="67" t="s">
        <v>52</v>
      </c>
      <c r="S29" s="207" t="s">
        <v>6</v>
      </c>
      <c r="T29" s="200" t="s">
        <v>6</v>
      </c>
      <c r="U29" s="68" t="s">
        <v>31</v>
      </c>
      <c r="V29" s="67" t="s">
        <v>52</v>
      </c>
      <c r="W29" s="67" t="s">
        <v>52</v>
      </c>
      <c r="X29" s="67" t="s">
        <v>52</v>
      </c>
      <c r="Y29" s="67" t="s">
        <v>52</v>
      </c>
      <c r="Z29" s="200" t="s">
        <v>6</v>
      </c>
      <c r="AA29" s="200" t="s">
        <v>6</v>
      </c>
      <c r="AB29" s="67" t="s">
        <v>52</v>
      </c>
      <c r="AC29" s="67" t="s">
        <v>52</v>
      </c>
      <c r="AD29" s="67" t="s">
        <v>52</v>
      </c>
      <c r="AE29" s="67" t="s">
        <v>52</v>
      </c>
      <c r="AF29" s="67" t="s">
        <v>52</v>
      </c>
      <c r="AG29" s="200" t="s">
        <v>6</v>
      </c>
      <c r="AH29" s="200" t="s">
        <v>6</v>
      </c>
      <c r="AI29" s="220" t="s">
        <v>64</v>
      </c>
      <c r="AJ29" s="67" t="s">
        <v>52</v>
      </c>
    </row>
    <row r="30" spans="1:36" x14ac:dyDescent="0.25">
      <c r="A30" s="30"/>
      <c r="B30" s="47">
        <v>491040</v>
      </c>
      <c r="C30" s="130" t="s">
        <v>169</v>
      </c>
      <c r="D30" s="48" t="s">
        <v>4</v>
      </c>
      <c r="E30" s="72"/>
      <c r="F30" s="145" t="s">
        <v>6</v>
      </c>
      <c r="G30" s="176" t="s">
        <v>54</v>
      </c>
      <c r="H30" s="176" t="s">
        <v>54</v>
      </c>
      <c r="I30" s="176" t="s">
        <v>54</v>
      </c>
      <c r="J30" s="176" t="s">
        <v>54</v>
      </c>
      <c r="K30" s="176" t="s">
        <v>54</v>
      </c>
      <c r="L30" s="200" t="s">
        <v>6</v>
      </c>
      <c r="M30" s="200" t="s">
        <v>6</v>
      </c>
      <c r="N30" s="145"/>
      <c r="O30" s="145"/>
      <c r="P30" s="69"/>
      <c r="Q30" s="69"/>
      <c r="R30" s="69"/>
      <c r="S30" s="207" t="s">
        <v>6</v>
      </c>
      <c r="T30" s="200" t="s">
        <v>6</v>
      </c>
      <c r="U30" s="68" t="s">
        <v>31</v>
      </c>
      <c r="V30" s="69" t="s">
        <v>51</v>
      </c>
      <c r="W30" s="69" t="s">
        <v>51</v>
      </c>
      <c r="X30" s="69" t="s">
        <v>51</v>
      </c>
      <c r="Y30" s="69" t="s">
        <v>51</v>
      </c>
      <c r="Z30" s="200" t="s">
        <v>6</v>
      </c>
      <c r="AA30" s="200" t="s">
        <v>6</v>
      </c>
      <c r="AB30" s="69" t="s">
        <v>51</v>
      </c>
      <c r="AC30" s="69" t="s">
        <v>51</v>
      </c>
      <c r="AD30" s="69" t="s">
        <v>51</v>
      </c>
      <c r="AE30" s="69" t="s">
        <v>51</v>
      </c>
      <c r="AF30" s="69" t="s">
        <v>51</v>
      </c>
      <c r="AG30" s="200" t="s">
        <v>6</v>
      </c>
      <c r="AH30" s="200" t="s">
        <v>6</v>
      </c>
      <c r="AI30" s="220" t="s">
        <v>64</v>
      </c>
      <c r="AJ30" s="69" t="s">
        <v>51</v>
      </c>
    </row>
    <row r="31" spans="1:36" x14ac:dyDescent="0.25">
      <c r="A31" s="30"/>
      <c r="B31" s="47">
        <v>484327</v>
      </c>
      <c r="C31" s="130" t="s">
        <v>171</v>
      </c>
      <c r="D31" s="48" t="s">
        <v>4</v>
      </c>
      <c r="E31" s="72"/>
      <c r="F31" s="145" t="s">
        <v>6</v>
      </c>
      <c r="G31" s="69" t="s">
        <v>51</v>
      </c>
      <c r="H31" s="69" t="s">
        <v>51</v>
      </c>
      <c r="I31" s="69" t="s">
        <v>51</v>
      </c>
      <c r="J31" s="69" t="s">
        <v>51</v>
      </c>
      <c r="K31" s="69" t="s">
        <v>51</v>
      </c>
      <c r="L31" s="200" t="s">
        <v>6</v>
      </c>
      <c r="M31" s="200" t="s">
        <v>6</v>
      </c>
      <c r="N31" s="68" t="s">
        <v>31</v>
      </c>
      <c r="O31" s="68" t="s">
        <v>31</v>
      </c>
      <c r="P31" s="69" t="s">
        <v>51</v>
      </c>
      <c r="Q31" s="69" t="s">
        <v>51</v>
      </c>
      <c r="R31" s="69" t="s">
        <v>51</v>
      </c>
      <c r="S31" s="207" t="s">
        <v>6</v>
      </c>
      <c r="T31" s="200" t="s">
        <v>6</v>
      </c>
      <c r="U31" s="68" t="s">
        <v>31</v>
      </c>
      <c r="V31" s="69" t="s">
        <v>51</v>
      </c>
      <c r="W31" s="69" t="s">
        <v>51</v>
      </c>
      <c r="X31" s="69" t="s">
        <v>51</v>
      </c>
      <c r="Y31" s="69" t="s">
        <v>51</v>
      </c>
      <c r="Z31" s="200" t="s">
        <v>6</v>
      </c>
      <c r="AA31" s="200" t="s">
        <v>6</v>
      </c>
      <c r="AB31" s="69" t="s">
        <v>51</v>
      </c>
      <c r="AC31" s="69" t="s">
        <v>51</v>
      </c>
      <c r="AD31" s="69" t="s">
        <v>51</v>
      </c>
      <c r="AE31" s="69" t="s">
        <v>51</v>
      </c>
      <c r="AF31" s="69" t="s">
        <v>51</v>
      </c>
      <c r="AG31" s="200" t="s">
        <v>6</v>
      </c>
      <c r="AH31" s="200" t="s">
        <v>6</v>
      </c>
      <c r="AI31" s="220" t="s">
        <v>64</v>
      </c>
      <c r="AJ31" s="69" t="s">
        <v>51</v>
      </c>
    </row>
    <row r="32" spans="1:36" ht="39" x14ac:dyDescent="0.25">
      <c r="A32" s="167" t="s">
        <v>159</v>
      </c>
      <c r="B32" s="167" t="s">
        <v>116</v>
      </c>
    </row>
    <row r="33" spans="1:3" ht="39" x14ac:dyDescent="0.25">
      <c r="A33" s="168" t="s">
        <v>48</v>
      </c>
      <c r="B33" s="168" t="s">
        <v>49</v>
      </c>
    </row>
    <row r="34" spans="1:3" ht="39" x14ac:dyDescent="0.25">
      <c r="A34" s="169" t="s">
        <v>50</v>
      </c>
      <c r="B34" s="169" t="s">
        <v>160</v>
      </c>
    </row>
    <row r="35" spans="1:3" ht="39" x14ac:dyDescent="0.25">
      <c r="A35" s="170" t="s">
        <v>114</v>
      </c>
      <c r="B35" s="170" t="s">
        <v>115</v>
      </c>
    </row>
    <row r="37" spans="1:3" x14ac:dyDescent="0.25">
      <c r="B37" s="47" t="s">
        <v>162</v>
      </c>
      <c r="C37" t="s">
        <v>163</v>
      </c>
    </row>
  </sheetData>
  <mergeCells count="4">
    <mergeCell ref="A19:A22"/>
    <mergeCell ref="A23:A25"/>
    <mergeCell ref="A26:A28"/>
    <mergeCell ref="A14:A17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N36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C23" sqref="C23:C25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10" width="9.140625" customWidth="1"/>
    <col min="11" max="11" width="11.85546875" customWidth="1"/>
    <col min="12" max="12" width="11.42578125" customWidth="1"/>
    <col min="13" max="17" width="9.140625" customWidth="1"/>
    <col min="18" max="19" width="11.42578125" customWidth="1"/>
    <col min="20" max="20" width="10.42578125" customWidth="1"/>
    <col min="21" max="24" width="9.140625" customWidth="1"/>
    <col min="25" max="26" width="11.42578125" customWidth="1"/>
    <col min="27" max="31" width="9.140625" customWidth="1"/>
    <col min="32" max="32" width="11.7109375" customWidth="1"/>
    <col min="33" max="33" width="11.42578125" bestFit="1" customWidth="1"/>
  </cols>
  <sheetData>
    <row r="1" spans="1:40" ht="36.75" x14ac:dyDescent="0.25">
      <c r="AD1" s="231" t="s">
        <v>144</v>
      </c>
      <c r="AG1" s="244" t="s">
        <v>202</v>
      </c>
    </row>
    <row r="2" spans="1:40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39">
        <v>42583</v>
      </c>
      <c r="G2" s="239">
        <v>42584</v>
      </c>
      <c r="H2" s="239">
        <v>42585</v>
      </c>
      <c r="I2" s="239">
        <v>42586</v>
      </c>
      <c r="J2" s="239">
        <v>42587</v>
      </c>
      <c r="K2" s="241">
        <v>42588</v>
      </c>
      <c r="L2" s="241">
        <v>42589</v>
      </c>
      <c r="M2" s="239">
        <v>42590</v>
      </c>
      <c r="N2" s="239">
        <v>42591</v>
      </c>
      <c r="O2" s="239">
        <v>42592</v>
      </c>
      <c r="P2" s="239">
        <v>42593</v>
      </c>
      <c r="Q2" s="239">
        <v>42594</v>
      </c>
      <c r="R2" s="239">
        <v>42595</v>
      </c>
      <c r="S2" s="239">
        <v>42596</v>
      </c>
      <c r="T2" s="239">
        <v>42597</v>
      </c>
      <c r="U2" s="239">
        <v>42598</v>
      </c>
      <c r="V2" s="239">
        <v>42599</v>
      </c>
      <c r="W2" s="239">
        <v>42600</v>
      </c>
      <c r="X2" s="239">
        <v>42601</v>
      </c>
      <c r="Y2" s="239">
        <v>42602</v>
      </c>
      <c r="Z2" s="239">
        <v>42603</v>
      </c>
      <c r="AA2" s="239">
        <v>42604</v>
      </c>
      <c r="AB2" s="239">
        <v>42605</v>
      </c>
      <c r="AC2" s="239">
        <v>42606</v>
      </c>
      <c r="AD2" s="239">
        <v>42607</v>
      </c>
      <c r="AE2" s="239">
        <v>42608</v>
      </c>
      <c r="AF2" s="239">
        <v>42609</v>
      </c>
      <c r="AG2" s="239">
        <v>42610</v>
      </c>
      <c r="AH2" s="239">
        <v>42611</v>
      </c>
      <c r="AI2" s="239">
        <v>42612</v>
      </c>
      <c r="AJ2" s="239">
        <v>42613</v>
      </c>
      <c r="AK2" s="238"/>
      <c r="AL2" s="238"/>
      <c r="AM2" s="238"/>
      <c r="AN2" s="238"/>
    </row>
    <row r="3" spans="1:40" x14ac:dyDescent="0.25">
      <c r="A3" s="3"/>
      <c r="B3" s="57">
        <v>425677</v>
      </c>
      <c r="C3" s="159" t="s">
        <v>18</v>
      </c>
      <c r="D3" s="159" t="s">
        <v>183</v>
      </c>
      <c r="E3" s="161" t="s">
        <v>26</v>
      </c>
      <c r="F3" s="176" t="s">
        <v>54</v>
      </c>
      <c r="G3" s="176" t="s">
        <v>54</v>
      </c>
      <c r="H3" s="68" t="s">
        <v>31</v>
      </c>
      <c r="I3" s="176" t="s">
        <v>54</v>
      </c>
      <c r="J3" s="68" t="s">
        <v>31</v>
      </c>
      <c r="K3" s="200" t="s">
        <v>6</v>
      </c>
      <c r="L3" s="200" t="s">
        <v>6</v>
      </c>
      <c r="M3" s="176" t="s">
        <v>54</v>
      </c>
      <c r="N3" s="176" t="s">
        <v>54</v>
      </c>
      <c r="O3" s="176" t="s">
        <v>54</v>
      </c>
      <c r="P3" s="176" t="s">
        <v>54</v>
      </c>
      <c r="Q3" s="176" t="s">
        <v>54</v>
      </c>
      <c r="R3" s="200" t="s">
        <v>6</v>
      </c>
      <c r="S3" s="200" t="s">
        <v>6</v>
      </c>
      <c r="T3" s="176" t="s">
        <v>54</v>
      </c>
      <c r="U3" s="176" t="s">
        <v>54</v>
      </c>
      <c r="V3" s="176" t="s">
        <v>54</v>
      </c>
      <c r="W3" s="176" t="s">
        <v>54</v>
      </c>
      <c r="X3" s="176" t="s">
        <v>54</v>
      </c>
      <c r="Y3" s="176" t="s">
        <v>172</v>
      </c>
      <c r="Z3" s="200" t="s">
        <v>6</v>
      </c>
      <c r="AA3" s="176" t="s">
        <v>54</v>
      </c>
      <c r="AB3" s="176" t="s">
        <v>54</v>
      </c>
      <c r="AC3" s="176" t="s">
        <v>54</v>
      </c>
      <c r="AD3" s="176" t="s">
        <v>54</v>
      </c>
      <c r="AE3" s="194" t="s">
        <v>45</v>
      </c>
      <c r="AF3" s="200" t="s">
        <v>6</v>
      </c>
      <c r="AG3" s="200" t="s">
        <v>6</v>
      </c>
      <c r="AH3" s="67" t="s">
        <v>52</v>
      </c>
      <c r="AI3" s="67" t="s">
        <v>52</v>
      </c>
      <c r="AJ3" s="67" t="s">
        <v>52</v>
      </c>
      <c r="AK3" s="238"/>
      <c r="AL3" s="238"/>
    </row>
    <row r="4" spans="1:40" x14ac:dyDescent="0.25">
      <c r="A4" s="3"/>
      <c r="B4" s="57">
        <v>354620</v>
      </c>
      <c r="C4" s="159" t="s">
        <v>105</v>
      </c>
      <c r="D4" s="159" t="s">
        <v>184</v>
      </c>
      <c r="E4" s="161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67" t="s">
        <v>52</v>
      </c>
      <c r="K4" s="200" t="s">
        <v>6</v>
      </c>
      <c r="L4" s="200" t="s">
        <v>6</v>
      </c>
      <c r="M4" s="67" t="s">
        <v>52</v>
      </c>
      <c r="N4" s="67" t="s">
        <v>52</v>
      </c>
      <c r="O4" s="67" t="s">
        <v>52</v>
      </c>
      <c r="P4" s="67" t="s">
        <v>52</v>
      </c>
      <c r="Q4" s="67" t="s">
        <v>52</v>
      </c>
      <c r="R4" s="200" t="s">
        <v>6</v>
      </c>
      <c r="S4" s="200" t="s">
        <v>6</v>
      </c>
      <c r="T4" s="67" t="s">
        <v>52</v>
      </c>
      <c r="U4" s="67" t="s">
        <v>52</v>
      </c>
      <c r="V4" s="67" t="s">
        <v>52</v>
      </c>
      <c r="W4" s="67" t="s">
        <v>52</v>
      </c>
      <c r="X4" s="67" t="s">
        <v>52</v>
      </c>
      <c r="Y4" s="200" t="s">
        <v>6</v>
      </c>
      <c r="Z4" s="200" t="s">
        <v>6</v>
      </c>
      <c r="AA4" s="67" t="s">
        <v>52</v>
      </c>
      <c r="AB4" s="67" t="s">
        <v>52</v>
      </c>
      <c r="AC4" s="69" t="s">
        <v>51</v>
      </c>
      <c r="AD4" s="176" t="s">
        <v>54</v>
      </c>
      <c r="AE4" s="67" t="s">
        <v>52</v>
      </c>
      <c r="AF4" s="200" t="s">
        <v>6</v>
      </c>
      <c r="AG4" s="200" t="s">
        <v>6</v>
      </c>
      <c r="AH4" s="176" t="s">
        <v>54</v>
      </c>
      <c r="AI4" s="176" t="s">
        <v>54</v>
      </c>
      <c r="AJ4" s="176" t="s">
        <v>54</v>
      </c>
      <c r="AK4" s="238"/>
      <c r="AL4" s="238"/>
    </row>
    <row r="5" spans="1:40" ht="17.25" customHeight="1" x14ac:dyDescent="0.25">
      <c r="A5" s="3"/>
      <c r="B5" s="57">
        <v>273167</v>
      </c>
      <c r="C5" s="159" t="s">
        <v>103</v>
      </c>
      <c r="D5" s="159" t="s">
        <v>184</v>
      </c>
      <c r="E5" s="161" t="s">
        <v>26</v>
      </c>
      <c r="F5" s="68" t="s">
        <v>31</v>
      </c>
      <c r="G5" s="176" t="s">
        <v>54</v>
      </c>
      <c r="H5" s="176" t="s">
        <v>54</v>
      </c>
      <c r="I5" s="176" t="s">
        <v>54</v>
      </c>
      <c r="J5" s="176" t="s">
        <v>54</v>
      </c>
      <c r="K5" s="200" t="s">
        <v>6</v>
      </c>
      <c r="L5" s="200" t="s">
        <v>6</v>
      </c>
      <c r="M5" s="176" t="s">
        <v>54</v>
      </c>
      <c r="N5" s="176" t="s">
        <v>54</v>
      </c>
      <c r="O5" s="176" t="s">
        <v>54</v>
      </c>
      <c r="P5" s="176" t="s">
        <v>54</v>
      </c>
      <c r="Q5" s="176" t="s">
        <v>54</v>
      </c>
      <c r="R5" s="200" t="s">
        <v>6</v>
      </c>
      <c r="S5" s="200" t="s">
        <v>6</v>
      </c>
      <c r="T5" s="67" t="s">
        <v>52</v>
      </c>
      <c r="U5" s="67" t="s">
        <v>52</v>
      </c>
      <c r="V5" s="67" t="s">
        <v>52</v>
      </c>
      <c r="W5" s="68" t="s">
        <v>31</v>
      </c>
      <c r="X5" s="68" t="s">
        <v>31</v>
      </c>
      <c r="Y5" s="200" t="s">
        <v>6</v>
      </c>
      <c r="Z5" s="200" t="s">
        <v>6</v>
      </c>
      <c r="AA5" s="68" t="s">
        <v>31</v>
      </c>
      <c r="AB5" s="67" t="s">
        <v>52</v>
      </c>
      <c r="AC5" s="69" t="s">
        <v>51</v>
      </c>
      <c r="AD5" s="176" t="s">
        <v>54</v>
      </c>
      <c r="AE5" s="67" t="s">
        <v>52</v>
      </c>
      <c r="AF5" s="200" t="s">
        <v>6</v>
      </c>
      <c r="AG5" s="200" t="s">
        <v>6</v>
      </c>
      <c r="AH5" s="194" t="s">
        <v>45</v>
      </c>
      <c r="AI5" s="176" t="s">
        <v>54</v>
      </c>
      <c r="AJ5" s="84" t="s">
        <v>54</v>
      </c>
      <c r="AK5" s="238"/>
      <c r="AL5" s="238"/>
    </row>
    <row r="6" spans="1:40" x14ac:dyDescent="0.25">
      <c r="A6" s="3"/>
      <c r="B6" s="57">
        <v>503031</v>
      </c>
      <c r="C6" s="159" t="s">
        <v>101</v>
      </c>
      <c r="D6" s="159" t="s">
        <v>184</v>
      </c>
      <c r="E6" s="161" t="s">
        <v>26</v>
      </c>
      <c r="F6" s="67" t="s">
        <v>52</v>
      </c>
      <c r="G6" s="67" t="s">
        <v>52</v>
      </c>
      <c r="H6" s="67" t="s">
        <v>52</v>
      </c>
      <c r="I6" s="67" t="s">
        <v>52</v>
      </c>
      <c r="J6" s="67" t="s">
        <v>52</v>
      </c>
      <c r="K6" s="200" t="s">
        <v>6</v>
      </c>
      <c r="L6" s="176" t="s">
        <v>172</v>
      </c>
      <c r="M6" s="67" t="s">
        <v>52</v>
      </c>
      <c r="N6" s="67" t="s">
        <v>52</v>
      </c>
      <c r="O6" s="67" t="s">
        <v>52</v>
      </c>
      <c r="P6" s="67" t="s">
        <v>52</v>
      </c>
      <c r="Q6" s="68" t="s">
        <v>31</v>
      </c>
      <c r="R6" s="200" t="s">
        <v>6</v>
      </c>
      <c r="S6" s="200" t="s">
        <v>6</v>
      </c>
      <c r="T6" s="194" t="s">
        <v>45</v>
      </c>
      <c r="U6" s="176" t="s">
        <v>54</v>
      </c>
      <c r="V6" s="176" t="s">
        <v>54</v>
      </c>
      <c r="W6" s="176" t="s">
        <v>54</v>
      </c>
      <c r="X6" s="176" t="s">
        <v>54</v>
      </c>
      <c r="Y6" s="200" t="s">
        <v>6</v>
      </c>
      <c r="Z6" s="176" t="s">
        <v>54</v>
      </c>
      <c r="AA6" s="176" t="s">
        <v>54</v>
      </c>
      <c r="AB6" s="176" t="s">
        <v>54</v>
      </c>
      <c r="AC6" s="176" t="s">
        <v>54</v>
      </c>
      <c r="AD6" s="176" t="s">
        <v>54</v>
      </c>
      <c r="AE6" s="176" t="s">
        <v>54</v>
      </c>
      <c r="AF6" s="200" t="s">
        <v>6</v>
      </c>
      <c r="AG6" s="200" t="s">
        <v>6</v>
      </c>
      <c r="AH6" s="67" t="s">
        <v>52</v>
      </c>
      <c r="AI6" s="67" t="s">
        <v>52</v>
      </c>
      <c r="AJ6" s="67" t="s">
        <v>52</v>
      </c>
      <c r="AK6" s="238"/>
      <c r="AL6" s="238"/>
    </row>
    <row r="7" spans="1:40" x14ac:dyDescent="0.25">
      <c r="A7" s="3"/>
      <c r="B7" s="57">
        <v>379070</v>
      </c>
      <c r="C7" s="130" t="s">
        <v>123</v>
      </c>
      <c r="D7" s="159" t="s">
        <v>184</v>
      </c>
      <c r="E7" s="161" t="s">
        <v>26</v>
      </c>
      <c r="F7" s="176" t="s">
        <v>54</v>
      </c>
      <c r="G7" s="176" t="s">
        <v>54</v>
      </c>
      <c r="H7" s="176" t="s">
        <v>54</v>
      </c>
      <c r="I7" s="176" t="s">
        <v>54</v>
      </c>
      <c r="J7" s="176" t="s">
        <v>54</v>
      </c>
      <c r="K7" s="200" t="s">
        <v>6</v>
      </c>
      <c r="L7" s="176" t="s">
        <v>54</v>
      </c>
      <c r="M7" s="176" t="s">
        <v>54</v>
      </c>
      <c r="N7" s="176" t="s">
        <v>54</v>
      </c>
      <c r="O7" s="176" t="s">
        <v>54</v>
      </c>
      <c r="P7" s="68" t="s">
        <v>31</v>
      </c>
      <c r="Q7" s="176" t="s">
        <v>54</v>
      </c>
      <c r="R7" s="200" t="s">
        <v>6</v>
      </c>
      <c r="S7" s="200" t="s">
        <v>6</v>
      </c>
      <c r="T7" s="68" t="s">
        <v>31</v>
      </c>
      <c r="U7" s="68" t="s">
        <v>31</v>
      </c>
      <c r="V7" s="68" t="s">
        <v>31</v>
      </c>
      <c r="W7" s="67" t="s">
        <v>52</v>
      </c>
      <c r="X7" s="67" t="s">
        <v>52</v>
      </c>
      <c r="Y7" s="200" t="s">
        <v>6</v>
      </c>
      <c r="Z7" s="200" t="s">
        <v>6</v>
      </c>
      <c r="AA7" s="68" t="s">
        <v>31</v>
      </c>
      <c r="AB7" s="68" t="s">
        <v>31</v>
      </c>
      <c r="AC7" s="68" t="s">
        <v>31</v>
      </c>
      <c r="AD7" s="68" t="s">
        <v>31</v>
      </c>
      <c r="AE7" s="67" t="s">
        <v>52</v>
      </c>
      <c r="AF7" s="200" t="s">
        <v>6</v>
      </c>
      <c r="AG7" s="176" t="s">
        <v>172</v>
      </c>
      <c r="AH7" s="67" t="s">
        <v>52</v>
      </c>
      <c r="AI7" s="67" t="s">
        <v>52</v>
      </c>
      <c r="AJ7" s="67" t="s">
        <v>52</v>
      </c>
    </row>
    <row r="8" spans="1:40" x14ac:dyDescent="0.25">
      <c r="A8" s="3"/>
      <c r="B8" s="57">
        <v>400623</v>
      </c>
      <c r="C8" s="130" t="s">
        <v>33</v>
      </c>
      <c r="D8" s="159" t="s">
        <v>183</v>
      </c>
      <c r="E8" s="161" t="s">
        <v>26</v>
      </c>
      <c r="F8" s="176" t="s">
        <v>54</v>
      </c>
      <c r="G8" s="176" t="s">
        <v>54</v>
      </c>
      <c r="H8" s="176" t="s">
        <v>54</v>
      </c>
      <c r="I8" s="194" t="s">
        <v>45</v>
      </c>
      <c r="J8" s="176" t="s">
        <v>54</v>
      </c>
      <c r="K8" s="200" t="s">
        <v>6</v>
      </c>
      <c r="L8" s="200" t="s">
        <v>6</v>
      </c>
      <c r="M8" s="176" t="s">
        <v>54</v>
      </c>
      <c r="N8" s="176" t="s">
        <v>54</v>
      </c>
      <c r="O8" s="176" t="s">
        <v>54</v>
      </c>
      <c r="P8" s="176" t="s">
        <v>54</v>
      </c>
      <c r="Q8" s="194" t="s">
        <v>45</v>
      </c>
      <c r="R8" s="200" t="s">
        <v>6</v>
      </c>
      <c r="S8" s="176" t="s">
        <v>54</v>
      </c>
      <c r="T8" s="176" t="s">
        <v>54</v>
      </c>
      <c r="U8" s="176" t="s">
        <v>54</v>
      </c>
      <c r="V8" s="176" t="s">
        <v>54</v>
      </c>
      <c r="W8" s="176" t="s">
        <v>54</v>
      </c>
      <c r="X8" s="176" t="s">
        <v>54</v>
      </c>
      <c r="Y8" s="200" t="s">
        <v>6</v>
      </c>
      <c r="Z8" s="200" t="s">
        <v>6</v>
      </c>
      <c r="AA8" s="176" t="s">
        <v>54</v>
      </c>
      <c r="AB8" s="176" t="s">
        <v>54</v>
      </c>
      <c r="AC8" s="176" t="s">
        <v>54</v>
      </c>
      <c r="AD8" s="68" t="s">
        <v>31</v>
      </c>
      <c r="AE8" s="176" t="s">
        <v>54</v>
      </c>
      <c r="AF8" s="200" t="s">
        <v>6</v>
      </c>
      <c r="AG8" s="200" t="s">
        <v>6</v>
      </c>
      <c r="AH8" s="176" t="s">
        <v>54</v>
      </c>
      <c r="AI8" s="176" t="s">
        <v>54</v>
      </c>
      <c r="AJ8" s="84" t="s">
        <v>54</v>
      </c>
    </row>
    <row r="9" spans="1:40" x14ac:dyDescent="0.25">
      <c r="A9" s="3"/>
      <c r="B9" s="57">
        <v>444567</v>
      </c>
      <c r="C9" s="159" t="s">
        <v>19</v>
      </c>
      <c r="D9" s="159" t="s">
        <v>184</v>
      </c>
      <c r="E9" s="161" t="s">
        <v>26</v>
      </c>
      <c r="F9" s="68" t="s">
        <v>31</v>
      </c>
      <c r="G9" s="176" t="s">
        <v>54</v>
      </c>
      <c r="H9" s="176" t="s">
        <v>54</v>
      </c>
      <c r="I9" s="176" t="s">
        <v>54</v>
      </c>
      <c r="J9" s="176" t="s">
        <v>54</v>
      </c>
      <c r="K9" s="200" t="s">
        <v>6</v>
      </c>
      <c r="L9" s="200" t="s">
        <v>6</v>
      </c>
      <c r="M9" s="194" t="s">
        <v>45</v>
      </c>
      <c r="N9" s="176" t="s">
        <v>54</v>
      </c>
      <c r="O9" s="176" t="s">
        <v>54</v>
      </c>
      <c r="P9" s="176" t="s">
        <v>54</v>
      </c>
      <c r="Q9" s="176" t="s">
        <v>54</v>
      </c>
      <c r="R9" s="176" t="s">
        <v>54</v>
      </c>
      <c r="S9" s="200" t="s">
        <v>6</v>
      </c>
      <c r="T9" s="67" t="s">
        <v>52</v>
      </c>
      <c r="U9" s="67" t="s">
        <v>52</v>
      </c>
      <c r="V9" s="67" t="s">
        <v>52</v>
      </c>
      <c r="W9" s="67" t="s">
        <v>52</v>
      </c>
      <c r="X9" s="67" t="s">
        <v>52</v>
      </c>
      <c r="Y9" s="200" t="s">
        <v>6</v>
      </c>
      <c r="Z9" s="200" t="s">
        <v>6</v>
      </c>
      <c r="AA9" s="67" t="s">
        <v>52</v>
      </c>
      <c r="AB9" s="67" t="s">
        <v>52</v>
      </c>
      <c r="AC9" s="69" t="s">
        <v>51</v>
      </c>
      <c r="AD9" s="176" t="s">
        <v>54</v>
      </c>
      <c r="AE9" s="67" t="s">
        <v>52</v>
      </c>
      <c r="AF9" s="200" t="s">
        <v>6</v>
      </c>
      <c r="AG9" s="200" t="s">
        <v>6</v>
      </c>
      <c r="AH9" s="176" t="s">
        <v>54</v>
      </c>
      <c r="AI9" s="176" t="s">
        <v>54</v>
      </c>
      <c r="AJ9" s="84" t="s">
        <v>54</v>
      </c>
    </row>
    <row r="10" spans="1:40" x14ac:dyDescent="0.25">
      <c r="A10" s="3"/>
      <c r="B10" s="57">
        <v>552406</v>
      </c>
      <c r="C10" s="159" t="s">
        <v>164</v>
      </c>
      <c r="D10" s="159" t="s">
        <v>184</v>
      </c>
      <c r="E10" s="161" t="s">
        <v>26</v>
      </c>
      <c r="F10" s="67" t="s">
        <v>52</v>
      </c>
      <c r="G10" s="67" t="s">
        <v>52</v>
      </c>
      <c r="H10" s="67" t="s">
        <v>52</v>
      </c>
      <c r="I10" s="67" t="s">
        <v>52</v>
      </c>
      <c r="J10" s="67" t="s">
        <v>52</v>
      </c>
      <c r="K10" s="200" t="s">
        <v>6</v>
      </c>
      <c r="L10" s="200" t="s">
        <v>6</v>
      </c>
      <c r="M10" s="67" t="s">
        <v>52</v>
      </c>
      <c r="N10" s="67" t="s">
        <v>52</v>
      </c>
      <c r="O10" s="67" t="s">
        <v>52</v>
      </c>
      <c r="P10" s="67" t="s">
        <v>52</v>
      </c>
      <c r="Q10" s="67" t="s">
        <v>52</v>
      </c>
      <c r="R10" s="200" t="s">
        <v>6</v>
      </c>
      <c r="S10" s="200" t="s">
        <v>6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194" t="s">
        <v>45</v>
      </c>
      <c r="Y10" s="200" t="s">
        <v>6</v>
      </c>
      <c r="Z10" s="176" t="s">
        <v>172</v>
      </c>
      <c r="AA10" s="176" t="s">
        <v>54</v>
      </c>
      <c r="AB10" s="176" t="s">
        <v>54</v>
      </c>
      <c r="AC10" s="176" t="s">
        <v>54</v>
      </c>
      <c r="AD10" s="176" t="s">
        <v>54</v>
      </c>
      <c r="AE10" s="176" t="s">
        <v>54</v>
      </c>
      <c r="AF10" s="176" t="s">
        <v>54</v>
      </c>
      <c r="AG10" s="200" t="s">
        <v>6</v>
      </c>
      <c r="AH10" s="67" t="s">
        <v>52</v>
      </c>
      <c r="AI10" s="67" t="s">
        <v>52</v>
      </c>
      <c r="AJ10" s="67" t="s">
        <v>52</v>
      </c>
    </row>
    <row r="11" spans="1:40" x14ac:dyDescent="0.25">
      <c r="A11" s="3"/>
      <c r="B11" s="57">
        <v>252816</v>
      </c>
      <c r="C11" s="159" t="s">
        <v>23</v>
      </c>
      <c r="D11" s="159" t="s">
        <v>184</v>
      </c>
      <c r="E11" s="161" t="s">
        <v>26</v>
      </c>
      <c r="F11" s="67" t="s">
        <v>52</v>
      </c>
      <c r="G11" s="67" t="s">
        <v>52</v>
      </c>
      <c r="H11" s="67" t="s">
        <v>52</v>
      </c>
      <c r="I11" s="67" t="s">
        <v>52</v>
      </c>
      <c r="J11" s="67" t="s">
        <v>52</v>
      </c>
      <c r="K11" s="200" t="s">
        <v>6</v>
      </c>
      <c r="L11" s="200" t="s">
        <v>6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176" t="s">
        <v>54</v>
      </c>
      <c r="R11" s="200" t="s">
        <v>6</v>
      </c>
      <c r="S11" s="176" t="s">
        <v>172</v>
      </c>
      <c r="T11" s="194" t="s">
        <v>45</v>
      </c>
      <c r="U11" s="176" t="s">
        <v>54</v>
      </c>
      <c r="V11" s="176" t="s">
        <v>54</v>
      </c>
      <c r="W11" s="176" t="s">
        <v>54</v>
      </c>
      <c r="X11" s="176" t="s">
        <v>54</v>
      </c>
      <c r="Y11" s="176" t="s">
        <v>54</v>
      </c>
      <c r="Z11" s="200" t="s">
        <v>6</v>
      </c>
      <c r="AA11" s="194" t="s">
        <v>45</v>
      </c>
      <c r="AB11" s="176" t="s">
        <v>54</v>
      </c>
      <c r="AC11" s="176" t="s">
        <v>54</v>
      </c>
      <c r="AD11" s="176" t="s">
        <v>54</v>
      </c>
      <c r="AE11" s="68" t="s">
        <v>31</v>
      </c>
      <c r="AF11" s="200" t="s">
        <v>6</v>
      </c>
      <c r="AG11" s="200" t="s">
        <v>6</v>
      </c>
      <c r="AH11" s="67" t="s">
        <v>52</v>
      </c>
      <c r="AI11" s="67" t="s">
        <v>52</v>
      </c>
      <c r="AJ11" s="67" t="s">
        <v>52</v>
      </c>
    </row>
    <row r="12" spans="1:40" x14ac:dyDescent="0.25">
      <c r="A12" s="3"/>
      <c r="B12" s="57">
        <v>242826</v>
      </c>
      <c r="C12" s="159" t="s">
        <v>37</v>
      </c>
      <c r="D12" s="159" t="s">
        <v>183</v>
      </c>
      <c r="E12" s="161" t="s">
        <v>26</v>
      </c>
      <c r="F12" s="68" t="s">
        <v>31</v>
      </c>
      <c r="G12" s="68" t="s">
        <v>31</v>
      </c>
      <c r="H12" s="68" t="s">
        <v>31</v>
      </c>
      <c r="I12" s="68" t="s">
        <v>31</v>
      </c>
      <c r="J12" s="68" t="s">
        <v>31</v>
      </c>
      <c r="K12" s="200" t="s">
        <v>6</v>
      </c>
      <c r="L12" s="200" t="s">
        <v>6</v>
      </c>
      <c r="M12" s="67" t="s">
        <v>52</v>
      </c>
      <c r="N12" s="67" t="s">
        <v>52</v>
      </c>
      <c r="O12" s="67" t="s">
        <v>52</v>
      </c>
      <c r="P12" s="67" t="s">
        <v>52</v>
      </c>
      <c r="Q12" s="67" t="s">
        <v>52</v>
      </c>
      <c r="R12" s="200" t="s">
        <v>6</v>
      </c>
      <c r="S12" s="200" t="s">
        <v>6</v>
      </c>
      <c r="T12" s="67" t="s">
        <v>52</v>
      </c>
      <c r="U12" s="67" t="s">
        <v>52</v>
      </c>
      <c r="V12" s="67" t="s">
        <v>52</v>
      </c>
      <c r="W12" s="67" t="s">
        <v>52</v>
      </c>
      <c r="X12" s="67" t="s">
        <v>52</v>
      </c>
      <c r="Y12" s="200" t="s">
        <v>6</v>
      </c>
      <c r="Z12" s="200" t="s">
        <v>6</v>
      </c>
      <c r="AA12" s="67" t="s">
        <v>52</v>
      </c>
      <c r="AB12" s="67" t="s">
        <v>52</v>
      </c>
      <c r="AC12" s="69" t="s">
        <v>51</v>
      </c>
      <c r="AD12" s="176" t="s">
        <v>54</v>
      </c>
      <c r="AE12" s="67" t="s">
        <v>52</v>
      </c>
      <c r="AF12" s="200" t="s">
        <v>6</v>
      </c>
      <c r="AG12" s="200" t="s">
        <v>6</v>
      </c>
      <c r="AH12" s="176" t="s">
        <v>54</v>
      </c>
      <c r="AI12" s="176" t="s">
        <v>54</v>
      </c>
      <c r="AJ12" s="176" t="s">
        <v>54</v>
      </c>
    </row>
    <row r="13" spans="1:40" x14ac:dyDescent="0.25">
      <c r="A13" s="415" t="s">
        <v>182</v>
      </c>
      <c r="B13" s="57">
        <v>518531</v>
      </c>
      <c r="C13" s="159" t="s">
        <v>188</v>
      </c>
      <c r="D13" s="159" t="s">
        <v>184</v>
      </c>
      <c r="E13" s="161" t="s">
        <v>26</v>
      </c>
      <c r="F13" s="176" t="s">
        <v>54</v>
      </c>
      <c r="G13" s="176" t="s">
        <v>54</v>
      </c>
      <c r="H13" s="176" t="s">
        <v>54</v>
      </c>
      <c r="I13" s="176" t="s">
        <v>54</v>
      </c>
      <c r="J13" s="68" t="s">
        <v>31</v>
      </c>
      <c r="K13" s="200" t="s">
        <v>6</v>
      </c>
      <c r="L13" s="200" t="s">
        <v>6</v>
      </c>
      <c r="M13" s="67" t="s">
        <v>52</v>
      </c>
      <c r="N13" s="67" t="s">
        <v>52</v>
      </c>
      <c r="O13" s="67" t="s">
        <v>52</v>
      </c>
      <c r="P13" s="67" t="s">
        <v>52</v>
      </c>
      <c r="Q13" s="67" t="s">
        <v>52</v>
      </c>
      <c r="R13" s="200" t="s">
        <v>6</v>
      </c>
      <c r="S13" s="200" t="s">
        <v>6</v>
      </c>
      <c r="T13" s="68" t="s">
        <v>31</v>
      </c>
      <c r="U13" s="176" t="s">
        <v>54</v>
      </c>
      <c r="V13" s="176" t="s">
        <v>54</v>
      </c>
      <c r="W13" s="67" t="s">
        <v>52</v>
      </c>
      <c r="X13" s="69" t="s">
        <v>51</v>
      </c>
      <c r="Y13" s="200" t="s">
        <v>6</v>
      </c>
      <c r="Z13" s="200" t="s">
        <v>6</v>
      </c>
      <c r="AA13" s="67" t="s">
        <v>52</v>
      </c>
      <c r="AB13" s="67" t="s">
        <v>52</v>
      </c>
      <c r="AC13" s="67" t="s">
        <v>52</v>
      </c>
      <c r="AD13" s="67" t="s">
        <v>52</v>
      </c>
      <c r="AE13" s="67" t="s">
        <v>52</v>
      </c>
      <c r="AF13" s="200" t="s">
        <v>6</v>
      </c>
      <c r="AG13" s="200" t="s">
        <v>6</v>
      </c>
      <c r="AH13" s="176" t="s">
        <v>54</v>
      </c>
      <c r="AI13" s="176" t="s">
        <v>54</v>
      </c>
      <c r="AJ13" s="84" t="s">
        <v>54</v>
      </c>
    </row>
    <row r="14" spans="1:40" x14ac:dyDescent="0.25">
      <c r="A14" s="416"/>
      <c r="B14" s="57">
        <v>501285</v>
      </c>
      <c r="C14" s="159" t="s">
        <v>102</v>
      </c>
      <c r="D14" s="159" t="s">
        <v>184</v>
      </c>
      <c r="E14" s="161" t="s">
        <v>26</v>
      </c>
      <c r="F14" s="176" t="s">
        <v>54</v>
      </c>
      <c r="G14" s="176" t="s">
        <v>54</v>
      </c>
      <c r="H14" s="176" t="s">
        <v>54</v>
      </c>
      <c r="I14" s="176" t="s">
        <v>54</v>
      </c>
      <c r="J14" s="176" t="s">
        <v>54</v>
      </c>
      <c r="K14" s="200" t="s">
        <v>6</v>
      </c>
      <c r="L14" s="200" t="s">
        <v>6</v>
      </c>
      <c r="M14" s="176" t="s">
        <v>54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200" t="s">
        <v>6</v>
      </c>
      <c r="S14" s="200" t="s">
        <v>6</v>
      </c>
      <c r="T14" s="68" t="s">
        <v>31</v>
      </c>
      <c r="U14" s="176" t="s">
        <v>54</v>
      </c>
      <c r="V14" s="176" t="s">
        <v>54</v>
      </c>
      <c r="W14" s="176" t="s">
        <v>54</v>
      </c>
      <c r="X14" s="176" t="s">
        <v>54</v>
      </c>
      <c r="Y14" s="200" t="s">
        <v>6</v>
      </c>
      <c r="Z14" s="200" t="s">
        <v>6</v>
      </c>
      <c r="AA14" s="176" t="s">
        <v>54</v>
      </c>
      <c r="AB14" s="176" t="s">
        <v>54</v>
      </c>
      <c r="AC14" s="176" t="s">
        <v>54</v>
      </c>
      <c r="AD14" s="176" t="s">
        <v>54</v>
      </c>
      <c r="AE14" s="176" t="s">
        <v>54</v>
      </c>
      <c r="AF14" s="200" t="s">
        <v>6</v>
      </c>
      <c r="AG14" s="200" t="s">
        <v>6</v>
      </c>
      <c r="AH14" s="176" t="s">
        <v>54</v>
      </c>
      <c r="AI14" s="176" t="s">
        <v>54</v>
      </c>
      <c r="AJ14" s="176" t="s">
        <v>54</v>
      </c>
    </row>
    <row r="15" spans="1:40" x14ac:dyDescent="0.25">
      <c r="A15" s="417"/>
      <c r="B15" s="57">
        <v>497998</v>
      </c>
      <c r="C15" s="130" t="s">
        <v>165</v>
      </c>
      <c r="D15" s="159" t="s">
        <v>184</v>
      </c>
      <c r="E15" s="161" t="s">
        <v>26</v>
      </c>
      <c r="F15" s="67" t="s">
        <v>52</v>
      </c>
      <c r="G15" s="67" t="s">
        <v>52</v>
      </c>
      <c r="H15" s="67" t="s">
        <v>52</v>
      </c>
      <c r="I15" s="67" t="s">
        <v>52</v>
      </c>
      <c r="J15" s="67" t="s">
        <v>52</v>
      </c>
      <c r="K15" s="200" t="s">
        <v>6</v>
      </c>
      <c r="L15" s="200" t="s">
        <v>6</v>
      </c>
      <c r="M15" s="67" t="s">
        <v>52</v>
      </c>
      <c r="N15" s="67" t="s">
        <v>52</v>
      </c>
      <c r="O15" s="194" t="s">
        <v>45</v>
      </c>
      <c r="P15" s="67" t="s">
        <v>52</v>
      </c>
      <c r="Q15" s="67" t="s">
        <v>52</v>
      </c>
      <c r="R15" s="200" t="s">
        <v>6</v>
      </c>
      <c r="S15" s="200" t="s">
        <v>6</v>
      </c>
      <c r="T15" s="67" t="s">
        <v>52</v>
      </c>
      <c r="U15" s="67" t="s">
        <v>52</v>
      </c>
      <c r="V15" s="67" t="s">
        <v>52</v>
      </c>
      <c r="W15" s="176" t="s">
        <v>54</v>
      </c>
      <c r="X15" s="67" t="s">
        <v>52</v>
      </c>
      <c r="Y15" s="200" t="s">
        <v>6</v>
      </c>
      <c r="Z15" s="200" t="s">
        <v>6</v>
      </c>
      <c r="AA15" s="176" t="s">
        <v>54</v>
      </c>
      <c r="AB15" s="176" t="s">
        <v>54</v>
      </c>
      <c r="AC15" s="176" t="s">
        <v>54</v>
      </c>
      <c r="AD15" s="176" t="s">
        <v>54</v>
      </c>
      <c r="AE15" s="176" t="s">
        <v>54</v>
      </c>
      <c r="AF15" s="200" t="s">
        <v>6</v>
      </c>
      <c r="AG15" s="200" t="s">
        <v>6</v>
      </c>
      <c r="AH15" s="67" t="s">
        <v>52</v>
      </c>
      <c r="AI15" s="67" t="s">
        <v>52</v>
      </c>
      <c r="AJ15" s="67" t="s">
        <v>52</v>
      </c>
    </row>
    <row r="16" spans="1:40" x14ac:dyDescent="0.25">
      <c r="A16" s="3"/>
      <c r="B16" s="57">
        <v>370711</v>
      </c>
      <c r="C16" s="130" t="s">
        <v>110</v>
      </c>
      <c r="D16" s="159" t="s">
        <v>184</v>
      </c>
      <c r="E16" s="161" t="s">
        <v>26</v>
      </c>
      <c r="F16" s="176" t="s">
        <v>54</v>
      </c>
      <c r="G16" s="176" t="s">
        <v>54</v>
      </c>
      <c r="H16" s="176" t="s">
        <v>54</v>
      </c>
      <c r="I16" s="176" t="s">
        <v>54</v>
      </c>
      <c r="J16" s="176" t="s">
        <v>54</v>
      </c>
      <c r="K16" s="200" t="s">
        <v>6</v>
      </c>
      <c r="L16" s="200" t="s">
        <v>6</v>
      </c>
      <c r="M16" s="176" t="s">
        <v>54</v>
      </c>
      <c r="N16" s="68" t="s">
        <v>31</v>
      </c>
      <c r="O16" s="68" t="s">
        <v>31</v>
      </c>
      <c r="P16" s="176" t="s">
        <v>54</v>
      </c>
      <c r="Q16" s="194" t="s">
        <v>45</v>
      </c>
      <c r="R16" s="176" t="s">
        <v>172</v>
      </c>
      <c r="S16" s="200" t="s">
        <v>6</v>
      </c>
      <c r="T16" s="176" t="s">
        <v>54</v>
      </c>
      <c r="U16" s="176" t="s">
        <v>54</v>
      </c>
      <c r="V16" s="176" t="s">
        <v>54</v>
      </c>
      <c r="W16" s="176" t="s">
        <v>54</v>
      </c>
      <c r="X16" s="176" t="s">
        <v>54</v>
      </c>
      <c r="Y16" s="200" t="s">
        <v>6</v>
      </c>
      <c r="Z16" s="200" t="s">
        <v>6</v>
      </c>
      <c r="AA16" s="176" t="s">
        <v>54</v>
      </c>
      <c r="AB16" s="176" t="s">
        <v>54</v>
      </c>
      <c r="AC16" s="176" t="s">
        <v>54</v>
      </c>
      <c r="AD16" s="176" t="s">
        <v>54</v>
      </c>
      <c r="AE16" s="176" t="s">
        <v>54</v>
      </c>
      <c r="AF16" s="176" t="s">
        <v>172</v>
      </c>
      <c r="AG16" s="200" t="s">
        <v>6</v>
      </c>
      <c r="AH16" s="176" t="s">
        <v>54</v>
      </c>
      <c r="AI16" s="176" t="s">
        <v>54</v>
      </c>
      <c r="AJ16" s="84" t="s">
        <v>54</v>
      </c>
    </row>
    <row r="17" spans="1:37" x14ac:dyDescent="0.25">
      <c r="A17" s="413" t="s">
        <v>111</v>
      </c>
      <c r="B17" s="240">
        <v>509724</v>
      </c>
      <c r="C17" s="57" t="s">
        <v>21</v>
      </c>
      <c r="D17" s="159" t="s">
        <v>184</v>
      </c>
      <c r="E17" s="72" t="s">
        <v>25</v>
      </c>
      <c r="F17" s="67" t="s">
        <v>52</v>
      </c>
      <c r="G17" s="67" t="s">
        <v>52</v>
      </c>
      <c r="H17" s="67" t="s">
        <v>52</v>
      </c>
      <c r="I17" s="67" t="s">
        <v>52</v>
      </c>
      <c r="J17" s="67" t="s">
        <v>52</v>
      </c>
      <c r="K17" s="200" t="s">
        <v>6</v>
      </c>
      <c r="L17" s="200" t="s">
        <v>6</v>
      </c>
      <c r="M17" s="67" t="s">
        <v>52</v>
      </c>
      <c r="N17" s="67" t="s">
        <v>52</v>
      </c>
      <c r="O17" s="67" t="s">
        <v>52</v>
      </c>
      <c r="P17" s="67" t="s">
        <v>52</v>
      </c>
      <c r="Q17" s="67" t="s">
        <v>52</v>
      </c>
      <c r="R17" s="200" t="s">
        <v>6</v>
      </c>
      <c r="S17" s="200" t="s">
        <v>6</v>
      </c>
      <c r="T17" s="69" t="s">
        <v>51</v>
      </c>
      <c r="U17" s="69" t="s">
        <v>51</v>
      </c>
      <c r="V17" s="69" t="s">
        <v>51</v>
      </c>
      <c r="W17" s="69" t="s">
        <v>51</v>
      </c>
      <c r="X17" s="69" t="s">
        <v>51</v>
      </c>
      <c r="Y17" s="200" t="s">
        <v>6</v>
      </c>
      <c r="Z17" s="200" t="s">
        <v>6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67" t="s">
        <v>52</v>
      </c>
      <c r="AF17" s="200" t="s">
        <v>6</v>
      </c>
      <c r="AG17" s="200" t="s">
        <v>6</v>
      </c>
      <c r="AH17" s="67" t="s">
        <v>52</v>
      </c>
      <c r="AI17" s="67" t="s">
        <v>52</v>
      </c>
      <c r="AJ17" s="67" t="s">
        <v>52</v>
      </c>
    </row>
    <row r="18" spans="1:37" x14ac:dyDescent="0.25">
      <c r="A18" s="413"/>
      <c r="B18" s="240">
        <v>302172</v>
      </c>
      <c r="C18" s="57" t="s">
        <v>157</v>
      </c>
      <c r="D18" s="159" t="s">
        <v>184</v>
      </c>
      <c r="E18" s="72" t="s">
        <v>25</v>
      </c>
      <c r="F18" s="67" t="s">
        <v>52</v>
      </c>
      <c r="G18" s="67" t="s">
        <v>52</v>
      </c>
      <c r="H18" s="67" t="s">
        <v>52</v>
      </c>
      <c r="I18" s="67" t="s">
        <v>52</v>
      </c>
      <c r="J18" s="67" t="s">
        <v>52</v>
      </c>
      <c r="K18" s="200" t="s">
        <v>6</v>
      </c>
      <c r="L18" s="200" t="s">
        <v>6</v>
      </c>
      <c r="M18" s="69" t="s">
        <v>51</v>
      </c>
      <c r="N18" s="69" t="s">
        <v>51</v>
      </c>
      <c r="O18" s="69" t="s">
        <v>51</v>
      </c>
      <c r="P18" s="69" t="s">
        <v>51</v>
      </c>
      <c r="Q18" s="68" t="s">
        <v>31</v>
      </c>
      <c r="R18" s="200" t="s">
        <v>6</v>
      </c>
      <c r="S18" s="200" t="s">
        <v>6</v>
      </c>
      <c r="T18" s="67" t="s">
        <v>52</v>
      </c>
      <c r="U18" s="67" t="s">
        <v>52</v>
      </c>
      <c r="V18" s="67" t="s">
        <v>52</v>
      </c>
      <c r="W18" s="67" t="s">
        <v>52</v>
      </c>
      <c r="X18" s="67" t="s">
        <v>52</v>
      </c>
      <c r="Y18" s="200" t="s">
        <v>6</v>
      </c>
      <c r="Z18" s="200" t="s">
        <v>6</v>
      </c>
      <c r="AA18" s="67" t="s">
        <v>52</v>
      </c>
      <c r="AB18" s="67" t="s">
        <v>52</v>
      </c>
      <c r="AC18" s="67" t="s">
        <v>52</v>
      </c>
      <c r="AD18" s="67" t="s">
        <v>52</v>
      </c>
      <c r="AE18" s="67" t="s">
        <v>52</v>
      </c>
      <c r="AF18" s="200" t="s">
        <v>6</v>
      </c>
      <c r="AG18" s="200" t="s">
        <v>6</v>
      </c>
      <c r="AH18" s="69" t="s">
        <v>51</v>
      </c>
      <c r="AI18" s="69" t="s">
        <v>51</v>
      </c>
      <c r="AJ18" s="69" t="s">
        <v>51</v>
      </c>
    </row>
    <row r="19" spans="1:37" x14ac:dyDescent="0.25">
      <c r="A19" s="413"/>
      <c r="B19" s="240">
        <v>516000</v>
      </c>
      <c r="C19" s="57" t="s">
        <v>35</v>
      </c>
      <c r="D19" s="159" t="s">
        <v>184</v>
      </c>
      <c r="E19" s="72" t="s">
        <v>25</v>
      </c>
      <c r="F19" s="69" t="s">
        <v>51</v>
      </c>
      <c r="G19" s="69" t="s">
        <v>51</v>
      </c>
      <c r="H19" s="69" t="s">
        <v>51</v>
      </c>
      <c r="I19" s="69" t="s">
        <v>51</v>
      </c>
      <c r="J19" s="69" t="s">
        <v>51</v>
      </c>
      <c r="K19" s="200" t="s">
        <v>6</v>
      </c>
      <c r="L19" s="200" t="s">
        <v>6</v>
      </c>
      <c r="M19" s="67" t="s">
        <v>52</v>
      </c>
      <c r="N19" s="67" t="s">
        <v>52</v>
      </c>
      <c r="O19" s="67" t="s">
        <v>52</v>
      </c>
      <c r="P19" s="67" t="s">
        <v>52</v>
      </c>
      <c r="Q19" s="67" t="s">
        <v>52</v>
      </c>
      <c r="R19" s="200" t="s">
        <v>6</v>
      </c>
      <c r="S19" s="200" t="s">
        <v>6</v>
      </c>
      <c r="T19" s="67" t="s">
        <v>52</v>
      </c>
      <c r="U19" s="67" t="s">
        <v>52</v>
      </c>
      <c r="V19" s="67" t="s">
        <v>52</v>
      </c>
      <c r="W19" s="67" t="s">
        <v>52</v>
      </c>
      <c r="X19" s="67" t="s">
        <v>52</v>
      </c>
      <c r="Y19" s="200" t="s">
        <v>6</v>
      </c>
      <c r="Z19" s="200" t="s">
        <v>6</v>
      </c>
      <c r="AA19" s="69" t="s">
        <v>51</v>
      </c>
      <c r="AB19" s="69" t="s">
        <v>51</v>
      </c>
      <c r="AC19" s="176" t="s">
        <v>54</v>
      </c>
      <c r="AD19" s="176" t="s">
        <v>54</v>
      </c>
      <c r="AE19" s="69" t="s">
        <v>51</v>
      </c>
      <c r="AF19" s="200" t="s">
        <v>6</v>
      </c>
      <c r="AG19" s="200" t="s">
        <v>6</v>
      </c>
      <c r="AH19" s="67" t="s">
        <v>52</v>
      </c>
      <c r="AI19" s="67" t="s">
        <v>52</v>
      </c>
      <c r="AJ19" s="67" t="s">
        <v>52</v>
      </c>
    </row>
    <row r="20" spans="1:37" x14ac:dyDescent="0.25">
      <c r="A20" s="413" t="s">
        <v>112</v>
      </c>
      <c r="B20" s="240">
        <v>166058</v>
      </c>
      <c r="C20" s="57" t="s">
        <v>8</v>
      </c>
      <c r="D20" s="159" t="s">
        <v>184</v>
      </c>
      <c r="E20" s="72" t="s">
        <v>25</v>
      </c>
      <c r="F20" s="67" t="s">
        <v>52</v>
      </c>
      <c r="G20" s="67" t="s">
        <v>52</v>
      </c>
      <c r="H20" s="67" t="s">
        <v>52</v>
      </c>
      <c r="I20" s="67" t="s">
        <v>52</v>
      </c>
      <c r="J20" s="67" t="s">
        <v>52</v>
      </c>
      <c r="K20" s="200" t="s">
        <v>6</v>
      </c>
      <c r="L20" s="200" t="s">
        <v>6</v>
      </c>
      <c r="M20" s="69" t="s">
        <v>51</v>
      </c>
      <c r="N20" s="69" t="s">
        <v>51</v>
      </c>
      <c r="O20" s="69" t="s">
        <v>51</v>
      </c>
      <c r="P20" s="69" t="s">
        <v>51</v>
      </c>
      <c r="Q20" s="69" t="s">
        <v>51</v>
      </c>
      <c r="R20" s="200" t="s">
        <v>6</v>
      </c>
      <c r="S20" s="200" t="s">
        <v>6</v>
      </c>
      <c r="T20" s="67" t="s">
        <v>52</v>
      </c>
      <c r="U20" s="67" t="s">
        <v>52</v>
      </c>
      <c r="V20" s="67" t="s">
        <v>52</v>
      </c>
      <c r="W20" s="67" t="s">
        <v>52</v>
      </c>
      <c r="X20" s="67" t="s">
        <v>52</v>
      </c>
      <c r="Y20" s="200" t="s">
        <v>6</v>
      </c>
      <c r="Z20" s="200" t="s">
        <v>6</v>
      </c>
      <c r="AA20" s="67" t="s">
        <v>52</v>
      </c>
      <c r="AB20" s="67" t="s">
        <v>52</v>
      </c>
      <c r="AC20" s="69" t="s">
        <v>51</v>
      </c>
      <c r="AD20" s="176" t="s">
        <v>54</v>
      </c>
      <c r="AE20" s="69" t="s">
        <v>51</v>
      </c>
      <c r="AF20" s="200" t="s">
        <v>6</v>
      </c>
      <c r="AG20" s="200" t="s">
        <v>6</v>
      </c>
      <c r="AH20" s="67" t="s">
        <v>52</v>
      </c>
      <c r="AI20" s="67" t="s">
        <v>52</v>
      </c>
      <c r="AJ20" s="67" t="s">
        <v>52</v>
      </c>
    </row>
    <row r="21" spans="1:37" x14ac:dyDescent="0.25">
      <c r="A21" s="413"/>
      <c r="B21" s="240">
        <v>489172</v>
      </c>
      <c r="C21" s="57" t="s">
        <v>13</v>
      </c>
      <c r="D21" s="57" t="s">
        <v>185</v>
      </c>
      <c r="E21" s="72" t="s">
        <v>25</v>
      </c>
      <c r="F21" s="68" t="s">
        <v>31</v>
      </c>
      <c r="G21" s="67" t="s">
        <v>52</v>
      </c>
      <c r="H21" s="67" t="s">
        <v>52</v>
      </c>
      <c r="I21" s="67" t="s">
        <v>52</v>
      </c>
      <c r="J21" s="67" t="s">
        <v>52</v>
      </c>
      <c r="K21" s="200" t="s">
        <v>6</v>
      </c>
      <c r="L21" s="200" t="s">
        <v>6</v>
      </c>
      <c r="M21" s="67" t="s">
        <v>52</v>
      </c>
      <c r="N21" s="67" t="s">
        <v>52</v>
      </c>
      <c r="O21" s="67" t="s">
        <v>52</v>
      </c>
      <c r="P21" s="67" t="s">
        <v>52</v>
      </c>
      <c r="Q21" s="67" t="s">
        <v>52</v>
      </c>
      <c r="R21" s="200" t="s">
        <v>6</v>
      </c>
      <c r="S21" s="200" t="s">
        <v>6</v>
      </c>
      <c r="T21" s="68" t="s">
        <v>31</v>
      </c>
      <c r="U21" s="69" t="s">
        <v>51</v>
      </c>
      <c r="V21" s="69" t="s">
        <v>51</v>
      </c>
      <c r="W21" s="69" t="s">
        <v>51</v>
      </c>
      <c r="X21" s="69" t="s">
        <v>51</v>
      </c>
      <c r="Y21" s="200" t="s">
        <v>6</v>
      </c>
      <c r="Z21" s="200" t="s">
        <v>6</v>
      </c>
      <c r="AA21" s="69" t="s">
        <v>51</v>
      </c>
      <c r="AB21" s="176" t="s">
        <v>54</v>
      </c>
      <c r="AC21" s="67" t="s">
        <v>52</v>
      </c>
      <c r="AD21" s="67" t="s">
        <v>52</v>
      </c>
      <c r="AE21" s="67" t="s">
        <v>52</v>
      </c>
      <c r="AF21" s="200" t="s">
        <v>6</v>
      </c>
      <c r="AG21" s="200" t="s">
        <v>6</v>
      </c>
      <c r="AH21" s="69" t="s">
        <v>51</v>
      </c>
      <c r="AI21" s="69" t="s">
        <v>51</v>
      </c>
      <c r="AJ21" s="69" t="s">
        <v>51</v>
      </c>
    </row>
    <row r="22" spans="1:37" x14ac:dyDescent="0.25">
      <c r="A22" s="413"/>
      <c r="B22" s="240">
        <v>245894</v>
      </c>
      <c r="C22" s="57" t="s">
        <v>104</v>
      </c>
      <c r="D22" s="159" t="s">
        <v>184</v>
      </c>
      <c r="E22" s="166" t="s">
        <v>25</v>
      </c>
      <c r="F22" s="67" t="s">
        <v>52</v>
      </c>
      <c r="G22" s="67" t="s">
        <v>52</v>
      </c>
      <c r="H22" s="67" t="s">
        <v>52</v>
      </c>
      <c r="I22" s="68" t="s">
        <v>31</v>
      </c>
      <c r="J22" s="67" t="s">
        <v>52</v>
      </c>
      <c r="K22" s="200" t="s">
        <v>6</v>
      </c>
      <c r="L22" s="200" t="s">
        <v>6</v>
      </c>
      <c r="M22" s="67" t="s">
        <v>52</v>
      </c>
      <c r="N22" s="67" t="s">
        <v>52</v>
      </c>
      <c r="O22" s="67" t="s">
        <v>52</v>
      </c>
      <c r="P22" s="67" t="s">
        <v>52</v>
      </c>
      <c r="Q22" s="67" t="s">
        <v>52</v>
      </c>
      <c r="R22" s="200" t="s">
        <v>6</v>
      </c>
      <c r="S22" s="200" t="s">
        <v>6</v>
      </c>
      <c r="T22" s="67" t="s">
        <v>52</v>
      </c>
      <c r="U22" s="67" t="s">
        <v>52</v>
      </c>
      <c r="V22" s="67" t="s">
        <v>52</v>
      </c>
      <c r="W22" s="67" t="s">
        <v>52</v>
      </c>
      <c r="X22" s="67" t="s">
        <v>52</v>
      </c>
      <c r="Y22" s="200" t="s">
        <v>6</v>
      </c>
      <c r="Z22" s="200" t="s">
        <v>6</v>
      </c>
      <c r="AA22" s="67" t="s">
        <v>52</v>
      </c>
      <c r="AB22" s="67" t="s">
        <v>52</v>
      </c>
      <c r="AC22" s="67" t="s">
        <v>52</v>
      </c>
      <c r="AD22" s="67" t="s">
        <v>52</v>
      </c>
      <c r="AE22" s="67" t="s">
        <v>52</v>
      </c>
      <c r="AF22" s="200" t="s">
        <v>6</v>
      </c>
      <c r="AG22" s="200" t="s">
        <v>6</v>
      </c>
      <c r="AH22" s="67" t="s">
        <v>52</v>
      </c>
      <c r="AI22" s="67" t="s">
        <v>52</v>
      </c>
      <c r="AJ22" s="67" t="s">
        <v>52</v>
      </c>
    </row>
    <row r="23" spans="1:37" x14ac:dyDescent="0.25">
      <c r="A23" s="413" t="s">
        <v>113</v>
      </c>
      <c r="B23" s="240">
        <v>369628</v>
      </c>
      <c r="C23" s="159" t="s">
        <v>15</v>
      </c>
      <c r="D23" s="159" t="s">
        <v>183</v>
      </c>
      <c r="E23" s="72" t="s">
        <v>25</v>
      </c>
      <c r="F23" s="176" t="s">
        <v>54</v>
      </c>
      <c r="G23" s="176" t="s">
        <v>54</v>
      </c>
      <c r="H23" s="176" t="s">
        <v>54</v>
      </c>
      <c r="I23" s="68" t="s">
        <v>31</v>
      </c>
      <c r="J23" s="176" t="s">
        <v>54</v>
      </c>
      <c r="K23" s="200" t="s">
        <v>6</v>
      </c>
      <c r="L23" s="200" t="s">
        <v>6</v>
      </c>
      <c r="M23" s="176" t="s">
        <v>54</v>
      </c>
      <c r="N23" s="176" t="s">
        <v>54</v>
      </c>
      <c r="O23" s="176" t="s">
        <v>54</v>
      </c>
      <c r="P23" s="176" t="s">
        <v>54</v>
      </c>
      <c r="Q23" s="68" t="s">
        <v>31</v>
      </c>
      <c r="R23" s="200" t="s">
        <v>6</v>
      </c>
      <c r="S23" s="200" t="s">
        <v>6</v>
      </c>
      <c r="T23" s="68" t="s">
        <v>31</v>
      </c>
      <c r="U23" s="176" t="s">
        <v>54</v>
      </c>
      <c r="V23" s="176" t="s">
        <v>54</v>
      </c>
      <c r="W23" s="176" t="s">
        <v>54</v>
      </c>
      <c r="X23" s="176" t="s">
        <v>54</v>
      </c>
      <c r="Y23" s="200" t="s">
        <v>6</v>
      </c>
      <c r="Z23" s="200" t="s">
        <v>6</v>
      </c>
      <c r="AA23" s="176" t="s">
        <v>54</v>
      </c>
      <c r="AB23" s="176" t="s">
        <v>54</v>
      </c>
      <c r="AC23" s="176" t="s">
        <v>54</v>
      </c>
      <c r="AD23" s="176" t="s">
        <v>54</v>
      </c>
      <c r="AE23" s="176" t="s">
        <v>54</v>
      </c>
      <c r="AF23" s="200" t="s">
        <v>6</v>
      </c>
      <c r="AG23" s="200" t="s">
        <v>6</v>
      </c>
      <c r="AH23" s="68" t="s">
        <v>31</v>
      </c>
      <c r="AI23" s="68" t="s">
        <v>31</v>
      </c>
      <c r="AJ23" s="68" t="s">
        <v>31</v>
      </c>
    </row>
    <row r="24" spans="1:37" x14ac:dyDescent="0.25">
      <c r="A24" s="413"/>
      <c r="B24" s="240">
        <v>299285</v>
      </c>
      <c r="C24" s="159" t="s">
        <v>127</v>
      </c>
      <c r="D24" s="159" t="s">
        <v>184</v>
      </c>
      <c r="E24" s="72" t="s">
        <v>25</v>
      </c>
      <c r="F24" s="67" t="s">
        <v>52</v>
      </c>
      <c r="G24" s="67" t="s">
        <v>52</v>
      </c>
      <c r="H24" s="67" t="s">
        <v>52</v>
      </c>
      <c r="I24" s="67" t="s">
        <v>52</v>
      </c>
      <c r="J24" s="68" t="s">
        <v>31</v>
      </c>
      <c r="K24" s="200" t="s">
        <v>6</v>
      </c>
      <c r="L24" s="200" t="s">
        <v>6</v>
      </c>
      <c r="M24" s="67" t="s">
        <v>52</v>
      </c>
      <c r="N24" s="67" t="s">
        <v>52</v>
      </c>
      <c r="O24" s="67" t="s">
        <v>52</v>
      </c>
      <c r="P24" s="67" t="s">
        <v>52</v>
      </c>
      <c r="Q24" s="67" t="s">
        <v>52</v>
      </c>
      <c r="R24" s="200" t="s">
        <v>6</v>
      </c>
      <c r="S24" s="200" t="s">
        <v>6</v>
      </c>
      <c r="T24" s="67" t="s">
        <v>52</v>
      </c>
      <c r="U24" s="67" t="s">
        <v>52</v>
      </c>
      <c r="V24" s="67" t="s">
        <v>52</v>
      </c>
      <c r="W24" s="67" t="s">
        <v>52</v>
      </c>
      <c r="X24" s="67" t="s">
        <v>52</v>
      </c>
      <c r="Y24" s="200" t="s">
        <v>6</v>
      </c>
      <c r="Z24" s="200" t="s">
        <v>6</v>
      </c>
      <c r="AA24" s="68" t="s">
        <v>31</v>
      </c>
      <c r="AB24" s="67" t="s">
        <v>52</v>
      </c>
      <c r="AC24" s="67" t="s">
        <v>52</v>
      </c>
      <c r="AD24" s="176" t="s">
        <v>54</v>
      </c>
      <c r="AE24" s="69" t="s">
        <v>51</v>
      </c>
      <c r="AF24" s="200" t="s">
        <v>6</v>
      </c>
      <c r="AG24" s="200" t="s">
        <v>6</v>
      </c>
      <c r="AH24" s="67" t="s">
        <v>52</v>
      </c>
      <c r="AI24" s="67" t="s">
        <v>52</v>
      </c>
      <c r="AJ24" s="67" t="s">
        <v>52</v>
      </c>
    </row>
    <row r="25" spans="1:37" x14ac:dyDescent="0.25">
      <c r="A25" s="413"/>
      <c r="B25" s="240">
        <v>318320</v>
      </c>
      <c r="C25" s="159" t="s">
        <v>129</v>
      </c>
      <c r="D25" s="159" t="s">
        <v>183</v>
      </c>
      <c r="E25" s="72" t="s">
        <v>25</v>
      </c>
      <c r="F25" s="67" t="s">
        <v>52</v>
      </c>
      <c r="G25" s="67" t="s">
        <v>52</v>
      </c>
      <c r="H25" s="67" t="s">
        <v>52</v>
      </c>
      <c r="I25" s="67" t="s">
        <v>52</v>
      </c>
      <c r="J25" s="67" t="s">
        <v>52</v>
      </c>
      <c r="K25" s="200" t="s">
        <v>6</v>
      </c>
      <c r="L25" s="200" t="s">
        <v>6</v>
      </c>
      <c r="M25" s="67" t="s">
        <v>52</v>
      </c>
      <c r="N25" s="67" t="s">
        <v>52</v>
      </c>
      <c r="O25" s="67" t="s">
        <v>52</v>
      </c>
      <c r="P25" s="67" t="s">
        <v>52</v>
      </c>
      <c r="Q25" s="67" t="s">
        <v>52</v>
      </c>
      <c r="R25" s="200" t="s">
        <v>6</v>
      </c>
      <c r="S25" s="200" t="s">
        <v>6</v>
      </c>
      <c r="T25" s="68" t="s">
        <v>31</v>
      </c>
      <c r="U25" s="68" t="s">
        <v>31</v>
      </c>
      <c r="V25" s="67" t="s">
        <v>52</v>
      </c>
      <c r="W25" s="67" t="s">
        <v>52</v>
      </c>
      <c r="X25" s="67" t="s">
        <v>52</v>
      </c>
      <c r="Y25" s="200" t="s">
        <v>6</v>
      </c>
      <c r="Z25" s="200" t="s">
        <v>6</v>
      </c>
      <c r="AA25" s="67" t="s">
        <v>52</v>
      </c>
      <c r="AB25" s="67" t="s">
        <v>52</v>
      </c>
      <c r="AC25" s="67" t="s">
        <v>52</v>
      </c>
      <c r="AD25" s="67" t="s">
        <v>52</v>
      </c>
      <c r="AE25" s="67" t="s">
        <v>52</v>
      </c>
      <c r="AF25" s="200" t="s">
        <v>6</v>
      </c>
      <c r="AG25" s="200" t="s">
        <v>6</v>
      </c>
      <c r="AH25" s="67" t="s">
        <v>52</v>
      </c>
      <c r="AI25" s="67" t="s">
        <v>52</v>
      </c>
      <c r="AJ25" s="67" t="s">
        <v>52</v>
      </c>
    </row>
    <row r="26" spans="1:37" x14ac:dyDescent="0.25">
      <c r="A26" s="3"/>
      <c r="B26" s="57">
        <v>491040</v>
      </c>
      <c r="C26" s="130" t="s">
        <v>169</v>
      </c>
      <c r="D26" s="159" t="s">
        <v>184</v>
      </c>
      <c r="E26" s="72"/>
      <c r="F26" s="69" t="s">
        <v>51</v>
      </c>
      <c r="G26" s="68" t="s">
        <v>31</v>
      </c>
      <c r="H26" s="68" t="s">
        <v>31</v>
      </c>
      <c r="I26" s="68" t="s">
        <v>31</v>
      </c>
      <c r="J26" s="68" t="s">
        <v>31</v>
      </c>
      <c r="K26" s="200" t="s">
        <v>6</v>
      </c>
      <c r="L26" s="200" t="s">
        <v>6</v>
      </c>
      <c r="M26" s="68" t="s">
        <v>31</v>
      </c>
      <c r="N26" s="68" t="s">
        <v>31</v>
      </c>
      <c r="O26" s="68" t="s">
        <v>31</v>
      </c>
      <c r="P26" s="68" t="s">
        <v>31</v>
      </c>
      <c r="Q26" s="68" t="s">
        <v>31</v>
      </c>
      <c r="R26" s="200" t="s">
        <v>6</v>
      </c>
      <c r="S26" s="200" t="s">
        <v>6</v>
      </c>
      <c r="T26" s="68" t="s">
        <v>31</v>
      </c>
      <c r="U26" s="67" t="s">
        <v>52</v>
      </c>
      <c r="V26" s="67" t="s">
        <v>52</v>
      </c>
      <c r="W26" s="67" t="s">
        <v>52</v>
      </c>
      <c r="X26" s="67" t="s">
        <v>52</v>
      </c>
      <c r="Y26" s="200" t="s">
        <v>6</v>
      </c>
      <c r="Z26" s="200" t="s">
        <v>6</v>
      </c>
      <c r="AA26" s="67" t="s">
        <v>52</v>
      </c>
      <c r="AB26" s="67" t="s">
        <v>52</v>
      </c>
      <c r="AC26" s="67" t="s">
        <v>52</v>
      </c>
      <c r="AD26" s="67" t="s">
        <v>52</v>
      </c>
      <c r="AE26" s="67" t="s">
        <v>52</v>
      </c>
      <c r="AF26" s="200" t="s">
        <v>6</v>
      </c>
      <c r="AG26" s="200" t="s">
        <v>6</v>
      </c>
      <c r="AH26" s="67" t="s">
        <v>52</v>
      </c>
      <c r="AI26" s="67" t="s">
        <v>52</v>
      </c>
      <c r="AJ26" s="67" t="s">
        <v>52</v>
      </c>
    </row>
    <row r="27" spans="1:37" x14ac:dyDescent="0.25">
      <c r="A27" s="3"/>
      <c r="B27" s="57">
        <v>484327</v>
      </c>
      <c r="C27" s="130" t="s">
        <v>171</v>
      </c>
      <c r="D27" s="159" t="s">
        <v>184</v>
      </c>
      <c r="E27" s="72"/>
      <c r="F27" s="67" t="s">
        <v>52</v>
      </c>
      <c r="G27" s="67" t="s">
        <v>52</v>
      </c>
      <c r="H27" s="67" t="s">
        <v>52</v>
      </c>
      <c r="I27" s="67" t="s">
        <v>52</v>
      </c>
      <c r="J27" s="67" t="s">
        <v>52</v>
      </c>
      <c r="K27" s="200" t="s">
        <v>6</v>
      </c>
      <c r="L27" s="200" t="s">
        <v>6</v>
      </c>
      <c r="M27" s="67" t="s">
        <v>52</v>
      </c>
      <c r="N27" s="67" t="s">
        <v>52</v>
      </c>
      <c r="O27" s="67" t="s">
        <v>52</v>
      </c>
      <c r="P27" s="67" t="s">
        <v>52</v>
      </c>
      <c r="Q27" s="67" t="s">
        <v>52</v>
      </c>
      <c r="R27" s="200" t="s">
        <v>6</v>
      </c>
      <c r="S27" s="200" t="s">
        <v>6</v>
      </c>
      <c r="T27" s="176" t="s">
        <v>54</v>
      </c>
      <c r="U27" s="176" t="s">
        <v>54</v>
      </c>
      <c r="V27" s="68" t="s">
        <v>31</v>
      </c>
      <c r="W27" s="67" t="s">
        <v>52</v>
      </c>
      <c r="X27" s="67" t="s">
        <v>52</v>
      </c>
      <c r="Y27" s="200" t="s">
        <v>6</v>
      </c>
      <c r="Z27" s="200" t="s">
        <v>6</v>
      </c>
      <c r="AA27" s="67" t="s">
        <v>52</v>
      </c>
      <c r="AB27" s="67" t="s">
        <v>52</v>
      </c>
      <c r="AC27" s="67" t="s">
        <v>52</v>
      </c>
      <c r="AD27" s="67" t="s">
        <v>52</v>
      </c>
      <c r="AE27" s="67" t="s">
        <v>52</v>
      </c>
      <c r="AF27" s="200" t="s">
        <v>6</v>
      </c>
      <c r="AG27" s="200" t="s">
        <v>6</v>
      </c>
      <c r="AH27" s="69" t="s">
        <v>51</v>
      </c>
      <c r="AI27" s="69" t="s">
        <v>51</v>
      </c>
      <c r="AJ27" s="69" t="s">
        <v>51</v>
      </c>
    </row>
    <row r="28" spans="1:37" s="128" customFormat="1" x14ac:dyDescent="0.25">
      <c r="A28" s="469" t="s">
        <v>201</v>
      </c>
      <c r="B28" s="174">
        <v>489075</v>
      </c>
      <c r="C28" s="174" t="s">
        <v>198</v>
      </c>
      <c r="D28" s="159" t="s">
        <v>184</v>
      </c>
      <c r="E28" s="72" t="s">
        <v>26</v>
      </c>
      <c r="F28" s="173"/>
      <c r="G28" s="173"/>
      <c r="H28" s="183"/>
      <c r="I28" s="183"/>
      <c r="J28" s="173"/>
      <c r="K28" s="173"/>
      <c r="L28" s="173"/>
      <c r="M28" s="173"/>
      <c r="N28" s="173"/>
      <c r="O28" s="183"/>
      <c r="P28" s="183"/>
      <c r="Q28" s="173"/>
      <c r="R28" s="173"/>
      <c r="S28" s="173"/>
      <c r="T28" s="173"/>
      <c r="U28" s="173"/>
      <c r="V28" s="183"/>
      <c r="W28" s="183"/>
      <c r="X28" s="173"/>
      <c r="Y28" s="173"/>
      <c r="Z28" s="173"/>
      <c r="AA28" s="69" t="s">
        <v>51</v>
      </c>
      <c r="AB28" s="69" t="s">
        <v>51</v>
      </c>
      <c r="AC28" s="67" t="s">
        <v>52</v>
      </c>
      <c r="AD28" s="67" t="s">
        <v>52</v>
      </c>
      <c r="AE28" s="67" t="s">
        <v>52</v>
      </c>
      <c r="AF28" s="200" t="s">
        <v>6</v>
      </c>
      <c r="AG28" s="200" t="s">
        <v>6</v>
      </c>
      <c r="AH28" s="173"/>
      <c r="AI28" s="173"/>
      <c r="AJ28" s="183"/>
      <c r="AK28"/>
    </row>
    <row r="29" spans="1:37" s="128" customFormat="1" x14ac:dyDescent="0.25">
      <c r="A29" s="470"/>
      <c r="B29" s="174">
        <v>453184</v>
      </c>
      <c r="C29" s="174" t="s">
        <v>199</v>
      </c>
      <c r="D29" s="159" t="s">
        <v>184</v>
      </c>
      <c r="E29" s="72" t="s">
        <v>26</v>
      </c>
      <c r="F29" s="173"/>
      <c r="G29" s="173"/>
      <c r="H29" s="183"/>
      <c r="I29" s="183"/>
      <c r="J29" s="173"/>
      <c r="K29" s="173"/>
      <c r="L29" s="173"/>
      <c r="M29" s="173"/>
      <c r="N29" s="173"/>
      <c r="O29" s="183"/>
      <c r="P29" s="183"/>
      <c r="Q29" s="173"/>
      <c r="R29" s="173"/>
      <c r="S29" s="173"/>
      <c r="T29" s="173"/>
      <c r="U29" s="173"/>
      <c r="V29" s="183"/>
      <c r="W29" s="183"/>
      <c r="X29" s="173"/>
      <c r="Y29" s="173"/>
      <c r="Z29" s="173"/>
      <c r="AA29" s="176" t="s">
        <v>54</v>
      </c>
      <c r="AB29" s="176" t="s">
        <v>54</v>
      </c>
      <c r="AC29" s="176" t="s">
        <v>54</v>
      </c>
      <c r="AD29" s="176" t="s">
        <v>54</v>
      </c>
      <c r="AE29" s="176" t="s">
        <v>54</v>
      </c>
      <c r="AF29" s="200" t="s">
        <v>6</v>
      </c>
      <c r="AG29" s="200" t="s">
        <v>6</v>
      </c>
      <c r="AH29" s="69" t="s">
        <v>51</v>
      </c>
      <c r="AI29" s="69" t="s">
        <v>51</v>
      </c>
      <c r="AJ29" s="69" t="s">
        <v>51</v>
      </c>
      <c r="AK29"/>
    </row>
    <row r="30" spans="1:37" s="128" customFormat="1" x14ac:dyDescent="0.25">
      <c r="A30" s="471"/>
      <c r="B30" s="174">
        <v>427333</v>
      </c>
      <c r="C30" s="174" t="s">
        <v>200</v>
      </c>
      <c r="D30" s="159" t="s">
        <v>184</v>
      </c>
      <c r="E30" s="72" t="s">
        <v>26</v>
      </c>
      <c r="F30" s="173"/>
      <c r="G30" s="173"/>
      <c r="H30" s="183"/>
      <c r="I30" s="183"/>
      <c r="J30" s="173"/>
      <c r="K30" s="173"/>
      <c r="L30" s="173"/>
      <c r="M30" s="173"/>
      <c r="N30" s="173"/>
      <c r="O30" s="183"/>
      <c r="P30" s="183"/>
      <c r="Q30" s="173"/>
      <c r="R30" s="173"/>
      <c r="S30" s="173"/>
      <c r="T30" s="173"/>
      <c r="U30" s="173"/>
      <c r="V30" s="183"/>
      <c r="W30" s="183"/>
      <c r="X30" s="173"/>
      <c r="Y30" s="173"/>
      <c r="Z30" s="173"/>
      <c r="AA30" s="176" t="s">
        <v>54</v>
      </c>
      <c r="AB30" s="176" t="s">
        <v>54</v>
      </c>
      <c r="AC30" s="176" t="s">
        <v>54</v>
      </c>
      <c r="AD30" s="176" t="s">
        <v>54</v>
      </c>
      <c r="AE30" s="176" t="s">
        <v>54</v>
      </c>
      <c r="AF30" s="200" t="s">
        <v>6</v>
      </c>
      <c r="AG30" s="200" t="s">
        <v>6</v>
      </c>
      <c r="AH30" s="69" t="s">
        <v>51</v>
      </c>
      <c r="AI30" s="69" t="s">
        <v>51</v>
      </c>
      <c r="AJ30" s="69" t="s">
        <v>51</v>
      </c>
      <c r="AK30"/>
    </row>
    <row r="31" spans="1:37" x14ac:dyDescent="0.25">
      <c r="A31" s="222"/>
      <c r="B31" s="223"/>
      <c r="C31" s="223"/>
      <c r="D31" s="223"/>
      <c r="E31" s="223"/>
    </row>
    <row r="32" spans="1:37" x14ac:dyDescent="0.25">
      <c r="A32" s="222"/>
      <c r="B32" s="223"/>
      <c r="C32" s="223"/>
      <c r="D32" s="223"/>
      <c r="E32" s="223"/>
    </row>
    <row r="33" spans="2:4" ht="39" x14ac:dyDescent="0.25">
      <c r="B33" s="224" t="s">
        <v>159</v>
      </c>
      <c r="C33" s="224" t="s">
        <v>116</v>
      </c>
      <c r="D33" s="227"/>
    </row>
    <row r="34" spans="2:4" ht="51.75" x14ac:dyDescent="0.25">
      <c r="B34" s="168" t="s">
        <v>48</v>
      </c>
      <c r="C34" s="168" t="s">
        <v>49</v>
      </c>
      <c r="D34" s="228"/>
    </row>
    <row r="35" spans="2:4" ht="39" x14ac:dyDescent="0.25">
      <c r="B35" s="169" t="s">
        <v>50</v>
      </c>
      <c r="C35" s="169" t="s">
        <v>160</v>
      </c>
      <c r="D35" s="229"/>
    </row>
    <row r="36" spans="2:4" ht="39" x14ac:dyDescent="0.25">
      <c r="B36" s="170" t="s">
        <v>114</v>
      </c>
      <c r="C36" s="170" t="s">
        <v>115</v>
      </c>
      <c r="D36" s="230"/>
    </row>
  </sheetData>
  <mergeCells count="5">
    <mergeCell ref="A13:A15"/>
    <mergeCell ref="A17:A19"/>
    <mergeCell ref="A20:A22"/>
    <mergeCell ref="A23:A25"/>
    <mergeCell ref="A28:A30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M37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C11" sqref="C11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7" width="9.140625" customWidth="1"/>
    <col min="8" max="8" width="18.42578125" customWidth="1"/>
    <col min="9" max="9" width="14.140625" customWidth="1"/>
    <col min="10" max="10" width="22.85546875" customWidth="1"/>
    <col min="11" max="11" width="11.85546875" customWidth="1"/>
    <col min="12" max="12" width="11.42578125" customWidth="1"/>
    <col min="13" max="14" width="9.140625" customWidth="1"/>
    <col min="15" max="15" width="14" customWidth="1"/>
    <col min="16" max="16" width="11.42578125" bestFit="1" customWidth="1"/>
    <col min="17" max="17" width="9.140625" customWidth="1"/>
    <col min="18" max="19" width="11.42578125" customWidth="1"/>
    <col min="20" max="21" width="9.140625" customWidth="1"/>
    <col min="22" max="22" width="11.42578125" bestFit="1" customWidth="1"/>
    <col min="23" max="23" width="12.85546875" customWidth="1"/>
    <col min="24" max="24" width="9.140625" customWidth="1"/>
    <col min="25" max="26" width="11.42578125" customWidth="1"/>
    <col min="27" max="28" width="9.140625" customWidth="1"/>
    <col min="29" max="29" width="16.85546875" customWidth="1"/>
    <col min="30" max="30" width="11.42578125" bestFit="1" customWidth="1"/>
    <col min="32" max="32" width="11.7109375" customWidth="1"/>
    <col min="33" max="33" width="11.42578125" bestFit="1" customWidth="1"/>
    <col min="36" max="37" width="11.42578125" bestFit="1" customWidth="1"/>
  </cols>
  <sheetData>
    <row r="1" spans="1:39" ht="27" customHeight="1" x14ac:dyDescent="0.25">
      <c r="AC1" s="232" t="s">
        <v>170</v>
      </c>
      <c r="AH1" s="189" t="s">
        <v>144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39">
        <v>42614</v>
      </c>
      <c r="G2" s="239">
        <v>42615</v>
      </c>
      <c r="H2" s="241">
        <v>42616</v>
      </c>
      <c r="I2" s="241">
        <v>42617</v>
      </c>
      <c r="J2" s="239">
        <v>42618</v>
      </c>
      <c r="K2" s="239">
        <v>42619</v>
      </c>
      <c r="L2" s="239">
        <v>42620</v>
      </c>
      <c r="M2" s="239">
        <v>42621</v>
      </c>
      <c r="N2" s="239">
        <v>42622</v>
      </c>
      <c r="O2" s="239">
        <v>42623</v>
      </c>
      <c r="P2" s="239">
        <v>42624</v>
      </c>
      <c r="Q2" s="239">
        <v>42625</v>
      </c>
      <c r="R2" s="239">
        <v>42626</v>
      </c>
      <c r="S2" s="239">
        <v>42627</v>
      </c>
      <c r="T2" s="239">
        <v>42628</v>
      </c>
      <c r="U2" s="239">
        <v>42629</v>
      </c>
      <c r="V2" s="239">
        <v>42630</v>
      </c>
      <c r="W2" s="239">
        <v>42631</v>
      </c>
      <c r="X2" s="239">
        <v>42632</v>
      </c>
      <c r="Y2" s="239">
        <v>42633</v>
      </c>
      <c r="Z2" s="239">
        <v>42634</v>
      </c>
      <c r="AA2" s="239">
        <v>42635</v>
      </c>
      <c r="AB2" s="239">
        <v>42636</v>
      </c>
      <c r="AC2" s="239">
        <v>42637</v>
      </c>
      <c r="AD2" s="239">
        <v>42638</v>
      </c>
      <c r="AE2" s="239">
        <v>42639</v>
      </c>
      <c r="AF2" s="239">
        <v>42640</v>
      </c>
      <c r="AG2" s="239">
        <v>42641</v>
      </c>
      <c r="AH2" s="239">
        <v>42642</v>
      </c>
      <c r="AI2" s="239">
        <v>42643</v>
      </c>
      <c r="AJ2" s="239">
        <v>42644</v>
      </c>
      <c r="AK2" s="239">
        <v>42645</v>
      </c>
      <c r="AL2" s="238"/>
      <c r="AM2" s="238"/>
    </row>
    <row r="3" spans="1:39" x14ac:dyDescent="0.25">
      <c r="A3" s="3"/>
      <c r="B3" s="57">
        <v>425677</v>
      </c>
      <c r="C3" s="159" t="s">
        <v>18</v>
      </c>
      <c r="D3" s="159" t="s">
        <v>183</v>
      </c>
      <c r="E3" s="161" t="s">
        <v>26</v>
      </c>
      <c r="F3" s="67" t="s">
        <v>52</v>
      </c>
      <c r="G3" s="67" t="s">
        <v>52</v>
      </c>
      <c r="H3" s="200" t="s">
        <v>6</v>
      </c>
      <c r="I3" s="200" t="s">
        <v>6</v>
      </c>
      <c r="J3" s="220" t="s">
        <v>196</v>
      </c>
      <c r="K3" s="67" t="s">
        <v>52</v>
      </c>
      <c r="L3" s="67" t="s">
        <v>52</v>
      </c>
      <c r="M3" s="67" t="s">
        <v>52</v>
      </c>
      <c r="N3" s="67" t="s">
        <v>52</v>
      </c>
      <c r="O3" s="200" t="s">
        <v>6</v>
      </c>
      <c r="P3" s="200" t="s">
        <v>6</v>
      </c>
      <c r="Q3" s="67" t="s">
        <v>52</v>
      </c>
      <c r="R3" s="68" t="s">
        <v>31</v>
      </c>
      <c r="S3" s="67" t="s">
        <v>52</v>
      </c>
      <c r="T3" s="67" t="s">
        <v>52</v>
      </c>
      <c r="U3" s="67" t="s">
        <v>52</v>
      </c>
      <c r="V3" s="200" t="s">
        <v>6</v>
      </c>
      <c r="W3" s="200" t="s">
        <v>6</v>
      </c>
      <c r="X3" s="67" t="s">
        <v>52</v>
      </c>
      <c r="Y3" s="67" t="s">
        <v>52</v>
      </c>
      <c r="Z3" s="67" t="s">
        <v>52</v>
      </c>
      <c r="AA3" s="67" t="s">
        <v>52</v>
      </c>
      <c r="AB3" s="67" t="s">
        <v>52</v>
      </c>
      <c r="AC3" s="200" t="s">
        <v>6</v>
      </c>
      <c r="AD3" s="200" t="s">
        <v>6</v>
      </c>
      <c r="AE3" s="68" t="s">
        <v>31</v>
      </c>
      <c r="AF3" s="67" t="s">
        <v>52</v>
      </c>
      <c r="AG3" s="69" t="s">
        <v>51</v>
      </c>
      <c r="AH3" s="176" t="s">
        <v>54</v>
      </c>
      <c r="AI3" s="67" t="s">
        <v>52</v>
      </c>
      <c r="AJ3" s="200" t="s">
        <v>6</v>
      </c>
      <c r="AK3" s="200" t="s">
        <v>6</v>
      </c>
    </row>
    <row r="4" spans="1:39" x14ac:dyDescent="0.25">
      <c r="A4" s="3"/>
      <c r="B4" s="57">
        <v>354620</v>
      </c>
      <c r="C4" s="159" t="s">
        <v>105</v>
      </c>
      <c r="D4" s="159" t="s">
        <v>184</v>
      </c>
      <c r="E4" s="161" t="s">
        <v>26</v>
      </c>
      <c r="F4" s="68" t="s">
        <v>31</v>
      </c>
      <c r="G4" s="68" t="s">
        <v>31</v>
      </c>
      <c r="H4" s="200" t="s">
        <v>6</v>
      </c>
      <c r="I4" s="176" t="s">
        <v>172</v>
      </c>
      <c r="J4" s="220" t="s">
        <v>196</v>
      </c>
      <c r="K4" s="68" t="s">
        <v>31</v>
      </c>
      <c r="L4" s="68" t="s">
        <v>31</v>
      </c>
      <c r="M4" s="68" t="s">
        <v>31</v>
      </c>
      <c r="N4" s="68" t="s">
        <v>31</v>
      </c>
      <c r="O4" s="200" t="s">
        <v>6</v>
      </c>
      <c r="P4" s="200" t="s">
        <v>6</v>
      </c>
      <c r="Q4" s="68" t="s">
        <v>31</v>
      </c>
      <c r="R4" s="68" t="s">
        <v>31</v>
      </c>
      <c r="S4" s="68" t="s">
        <v>31</v>
      </c>
      <c r="T4" s="68" t="s">
        <v>31</v>
      </c>
      <c r="U4" s="68" t="s">
        <v>31</v>
      </c>
      <c r="V4" s="200" t="s">
        <v>6</v>
      </c>
      <c r="W4" s="200" t="s">
        <v>6</v>
      </c>
      <c r="X4" s="68" t="s">
        <v>31</v>
      </c>
      <c r="Y4" s="68" t="s">
        <v>31</v>
      </c>
      <c r="Z4" s="68" t="s">
        <v>31</v>
      </c>
      <c r="AA4" s="68" t="s">
        <v>31</v>
      </c>
      <c r="AB4" s="68" t="s">
        <v>31</v>
      </c>
      <c r="AC4" s="200" t="s">
        <v>6</v>
      </c>
      <c r="AD4" s="200" t="s">
        <v>6</v>
      </c>
      <c r="AE4" s="176" t="s">
        <v>54</v>
      </c>
      <c r="AF4" s="176" t="s">
        <v>54</v>
      </c>
      <c r="AG4" s="176" t="s">
        <v>54</v>
      </c>
      <c r="AH4" s="176" t="s">
        <v>54</v>
      </c>
      <c r="AI4" s="176" t="s">
        <v>54</v>
      </c>
      <c r="AJ4" s="176" t="s">
        <v>172</v>
      </c>
      <c r="AK4" s="200" t="s">
        <v>6</v>
      </c>
    </row>
    <row r="5" spans="1:39" x14ac:dyDescent="0.25">
      <c r="A5" s="3"/>
      <c r="B5" s="57">
        <v>273167</v>
      </c>
      <c r="C5" s="159" t="s">
        <v>103</v>
      </c>
      <c r="D5" s="159" t="s">
        <v>184</v>
      </c>
      <c r="E5" s="161" t="s">
        <v>26</v>
      </c>
      <c r="F5" s="176" t="s">
        <v>54</v>
      </c>
      <c r="G5" s="176" t="s">
        <v>54</v>
      </c>
      <c r="H5" s="200" t="s">
        <v>6</v>
      </c>
      <c r="I5" s="200" t="s">
        <v>6</v>
      </c>
      <c r="J5" s="220" t="s">
        <v>196</v>
      </c>
      <c r="K5" s="176" t="s">
        <v>54</v>
      </c>
      <c r="L5" s="176" t="s">
        <v>54</v>
      </c>
      <c r="M5" s="176" t="s">
        <v>54</v>
      </c>
      <c r="N5" s="176" t="s">
        <v>54</v>
      </c>
      <c r="O5" s="176" t="s">
        <v>54</v>
      </c>
      <c r="P5" s="200" t="s">
        <v>6</v>
      </c>
      <c r="Q5" s="68" t="s">
        <v>31</v>
      </c>
      <c r="R5" s="67" t="s">
        <v>52</v>
      </c>
      <c r="S5" s="67" t="s">
        <v>52</v>
      </c>
      <c r="T5" s="67" t="s">
        <v>52</v>
      </c>
      <c r="U5" s="67" t="s">
        <v>52</v>
      </c>
      <c r="V5" s="200" t="s">
        <v>6</v>
      </c>
      <c r="W5" s="200" t="s">
        <v>6</v>
      </c>
      <c r="X5" s="67" t="s">
        <v>52</v>
      </c>
      <c r="Y5" s="67" t="s">
        <v>52</v>
      </c>
      <c r="Z5" s="67" t="s">
        <v>52</v>
      </c>
      <c r="AA5" s="67" t="s">
        <v>52</v>
      </c>
      <c r="AB5" s="67" t="s">
        <v>52</v>
      </c>
      <c r="AC5" s="200" t="s">
        <v>6</v>
      </c>
      <c r="AD5" s="200" t="s">
        <v>6</v>
      </c>
      <c r="AE5" s="176" t="s">
        <v>54</v>
      </c>
      <c r="AF5" s="176" t="s">
        <v>54</v>
      </c>
      <c r="AG5" s="176" t="s">
        <v>54</v>
      </c>
      <c r="AH5" s="176" t="s">
        <v>54</v>
      </c>
      <c r="AI5" s="176" t="s">
        <v>54</v>
      </c>
      <c r="AJ5" s="200" t="s">
        <v>6</v>
      </c>
      <c r="AK5" s="176" t="s">
        <v>54</v>
      </c>
    </row>
    <row r="6" spans="1:39" x14ac:dyDescent="0.25">
      <c r="A6" s="3"/>
      <c r="B6" s="57">
        <v>503031</v>
      </c>
      <c r="C6" s="159" t="s">
        <v>101</v>
      </c>
      <c r="D6" s="159" t="s">
        <v>184</v>
      </c>
      <c r="E6" s="161" t="s">
        <v>26</v>
      </c>
      <c r="F6" s="67" t="s">
        <v>52</v>
      </c>
      <c r="G6" s="68" t="s">
        <v>31</v>
      </c>
      <c r="H6" s="200" t="s">
        <v>6</v>
      </c>
      <c r="I6" s="200" t="s">
        <v>6</v>
      </c>
      <c r="J6" s="220" t="s">
        <v>196</v>
      </c>
      <c r="K6" s="67" t="s">
        <v>52</v>
      </c>
      <c r="L6" s="67" t="s">
        <v>52</v>
      </c>
      <c r="M6" s="67" t="s">
        <v>52</v>
      </c>
      <c r="N6" s="67" t="s">
        <v>52</v>
      </c>
      <c r="O6" s="200" t="s">
        <v>6</v>
      </c>
      <c r="P6" s="176" t="s">
        <v>172</v>
      </c>
      <c r="Q6" s="176" t="s">
        <v>54</v>
      </c>
      <c r="R6" s="176" t="s">
        <v>54</v>
      </c>
      <c r="S6" s="176" t="s">
        <v>54</v>
      </c>
      <c r="T6" s="176" t="s">
        <v>54</v>
      </c>
      <c r="U6" s="176" t="s">
        <v>54</v>
      </c>
      <c r="V6" s="200" t="s">
        <v>6</v>
      </c>
      <c r="W6" s="176" t="s">
        <v>54</v>
      </c>
      <c r="X6" s="194" t="s">
        <v>45</v>
      </c>
      <c r="Y6" s="176" t="s">
        <v>54</v>
      </c>
      <c r="Z6" s="176" t="s">
        <v>54</v>
      </c>
      <c r="AA6" s="176" t="s">
        <v>54</v>
      </c>
      <c r="AB6" s="68" t="s">
        <v>31</v>
      </c>
      <c r="AC6" s="200" t="s">
        <v>6</v>
      </c>
      <c r="AD6" s="200" t="s">
        <v>6</v>
      </c>
      <c r="AE6" s="67" t="s">
        <v>52</v>
      </c>
      <c r="AF6" s="67" t="s">
        <v>52</v>
      </c>
      <c r="AG6" s="69" t="s">
        <v>51</v>
      </c>
      <c r="AH6" s="176" t="s">
        <v>54</v>
      </c>
      <c r="AI6" s="67" t="s">
        <v>52</v>
      </c>
      <c r="AJ6" s="200" t="s">
        <v>6</v>
      </c>
      <c r="AK6" s="176" t="s">
        <v>172</v>
      </c>
    </row>
    <row r="7" spans="1:39" x14ac:dyDescent="0.25">
      <c r="A7" s="3"/>
      <c r="B7" s="57">
        <v>379070</v>
      </c>
      <c r="C7" s="130" t="s">
        <v>123</v>
      </c>
      <c r="D7" s="159" t="s">
        <v>184</v>
      </c>
      <c r="E7" s="161" t="s">
        <v>26</v>
      </c>
      <c r="F7" s="67" t="s">
        <v>52</v>
      </c>
      <c r="G7" s="67" t="s">
        <v>52</v>
      </c>
      <c r="H7" s="200" t="s">
        <v>6</v>
      </c>
      <c r="I7" s="200" t="s">
        <v>6</v>
      </c>
      <c r="J7" s="220" t="s">
        <v>196</v>
      </c>
      <c r="K7" s="176" t="s">
        <v>54</v>
      </c>
      <c r="L7" s="176" t="s">
        <v>54</v>
      </c>
      <c r="M7" s="176" t="s">
        <v>54</v>
      </c>
      <c r="N7" s="176" t="s">
        <v>54</v>
      </c>
      <c r="O7" s="200" t="s">
        <v>6</v>
      </c>
      <c r="P7" s="200" t="s">
        <v>6</v>
      </c>
      <c r="Q7" s="176" t="s">
        <v>54</v>
      </c>
      <c r="R7" s="176" t="s">
        <v>54</v>
      </c>
      <c r="S7" s="68" t="s">
        <v>31</v>
      </c>
      <c r="T7" s="68" t="s">
        <v>31</v>
      </c>
      <c r="U7" s="68" t="s">
        <v>31</v>
      </c>
      <c r="V7" s="200" t="s">
        <v>6</v>
      </c>
      <c r="W7" s="200" t="s">
        <v>6</v>
      </c>
      <c r="X7" s="67" t="s">
        <v>52</v>
      </c>
      <c r="Y7" s="67" t="s">
        <v>52</v>
      </c>
      <c r="Z7" s="68" t="s">
        <v>31</v>
      </c>
      <c r="AA7" s="67" t="s">
        <v>52</v>
      </c>
      <c r="AB7" s="67" t="s">
        <v>52</v>
      </c>
      <c r="AC7" s="200" t="s">
        <v>6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176" t="s">
        <v>54</v>
      </c>
      <c r="AI7" s="176" t="s">
        <v>54</v>
      </c>
      <c r="AJ7" s="200" t="s">
        <v>6</v>
      </c>
      <c r="AK7" s="200" t="s">
        <v>6</v>
      </c>
    </row>
    <row r="8" spans="1:39" x14ac:dyDescent="0.25">
      <c r="A8" s="3"/>
      <c r="B8" s="57">
        <v>400623</v>
      </c>
      <c r="C8" s="130" t="s">
        <v>33</v>
      </c>
      <c r="D8" s="159" t="s">
        <v>183</v>
      </c>
      <c r="E8" s="161" t="s">
        <v>26</v>
      </c>
      <c r="F8" s="176" t="s">
        <v>54</v>
      </c>
      <c r="G8" s="176" t="s">
        <v>54</v>
      </c>
      <c r="H8" s="200" t="s">
        <v>6</v>
      </c>
      <c r="I8" s="200" t="s">
        <v>6</v>
      </c>
      <c r="J8" s="220" t="s">
        <v>196</v>
      </c>
      <c r="K8" s="176" t="s">
        <v>54</v>
      </c>
      <c r="L8" s="176" t="s">
        <v>54</v>
      </c>
      <c r="M8" s="176" t="s">
        <v>54</v>
      </c>
      <c r="N8" s="176" t="s">
        <v>54</v>
      </c>
      <c r="O8" s="200" t="s">
        <v>6</v>
      </c>
      <c r="P8" s="200" t="s">
        <v>6</v>
      </c>
      <c r="Q8" s="176" t="s">
        <v>54</v>
      </c>
      <c r="R8" s="176" t="s">
        <v>54</v>
      </c>
      <c r="S8" s="176" t="s">
        <v>54</v>
      </c>
      <c r="T8" s="176" t="s">
        <v>54</v>
      </c>
      <c r="U8" s="176" t="s">
        <v>54</v>
      </c>
      <c r="V8" s="200" t="s">
        <v>6</v>
      </c>
      <c r="W8" s="176" t="s">
        <v>172</v>
      </c>
      <c r="X8" s="176" t="s">
        <v>54</v>
      </c>
      <c r="Y8" s="194" t="s">
        <v>45</v>
      </c>
      <c r="Z8" s="176" t="s">
        <v>54</v>
      </c>
      <c r="AA8" s="176" t="s">
        <v>54</v>
      </c>
      <c r="AB8" s="176" t="s">
        <v>54</v>
      </c>
      <c r="AC8" s="200" t="s">
        <v>6</v>
      </c>
      <c r="AD8" s="200" t="s">
        <v>6</v>
      </c>
      <c r="AE8" s="176" t="s">
        <v>54</v>
      </c>
      <c r="AF8" s="176" t="s">
        <v>54</v>
      </c>
      <c r="AG8" s="176" t="s">
        <v>54</v>
      </c>
      <c r="AH8" s="176" t="s">
        <v>54</v>
      </c>
      <c r="AI8" s="176" t="s">
        <v>54</v>
      </c>
      <c r="AJ8" s="176" t="s">
        <v>54</v>
      </c>
      <c r="AK8" s="200" t="s">
        <v>6</v>
      </c>
    </row>
    <row r="9" spans="1:39" x14ac:dyDescent="0.25">
      <c r="A9" s="3"/>
      <c r="B9" s="57">
        <v>444567</v>
      </c>
      <c r="C9" s="159" t="s">
        <v>19</v>
      </c>
      <c r="D9" s="159" t="s">
        <v>184</v>
      </c>
      <c r="E9" s="161" t="s">
        <v>26</v>
      </c>
      <c r="F9" s="176" t="s">
        <v>54</v>
      </c>
      <c r="G9" s="176" t="s">
        <v>54</v>
      </c>
      <c r="H9" s="200" t="s">
        <v>6</v>
      </c>
      <c r="I9" s="200" t="s">
        <v>6</v>
      </c>
      <c r="J9" s="220" t="s">
        <v>196</v>
      </c>
      <c r="K9" s="176" t="s">
        <v>54</v>
      </c>
      <c r="L9" s="176" t="s">
        <v>54</v>
      </c>
      <c r="M9" s="176" t="s">
        <v>54</v>
      </c>
      <c r="N9" s="68" t="s">
        <v>31</v>
      </c>
      <c r="O9" s="176" t="s">
        <v>54</v>
      </c>
      <c r="P9" s="200" t="s">
        <v>6</v>
      </c>
      <c r="Q9" s="67" t="s">
        <v>52</v>
      </c>
      <c r="R9" s="67" t="s">
        <v>52</v>
      </c>
      <c r="S9" s="67" t="s">
        <v>52</v>
      </c>
      <c r="T9" s="67" t="s">
        <v>52</v>
      </c>
      <c r="U9" s="67" t="s">
        <v>52</v>
      </c>
      <c r="V9" s="200" t="s">
        <v>6</v>
      </c>
      <c r="W9" s="200" t="s">
        <v>6</v>
      </c>
      <c r="X9" s="67" t="s">
        <v>52</v>
      </c>
      <c r="Y9" s="67" t="s">
        <v>52</v>
      </c>
      <c r="Z9" s="67" t="s">
        <v>52</v>
      </c>
      <c r="AA9" s="67" t="s">
        <v>52</v>
      </c>
      <c r="AB9" s="67" t="s">
        <v>52</v>
      </c>
      <c r="AC9" s="200" t="s">
        <v>6</v>
      </c>
      <c r="AD9" s="200" t="s">
        <v>6</v>
      </c>
      <c r="AE9" s="68" t="s">
        <v>31</v>
      </c>
      <c r="AF9" s="68" t="s">
        <v>31</v>
      </c>
      <c r="AG9" s="176" t="s">
        <v>54</v>
      </c>
      <c r="AH9" s="176" t="s">
        <v>54</v>
      </c>
      <c r="AI9" s="176" t="s">
        <v>54</v>
      </c>
      <c r="AJ9" s="200" t="s">
        <v>6</v>
      </c>
      <c r="AK9" s="200" t="s">
        <v>6</v>
      </c>
    </row>
    <row r="10" spans="1:39" x14ac:dyDescent="0.25">
      <c r="A10" s="3"/>
      <c r="B10" s="57">
        <v>552406</v>
      </c>
      <c r="C10" s="159" t="s">
        <v>164</v>
      </c>
      <c r="D10" s="159" t="s">
        <v>184</v>
      </c>
      <c r="E10" s="161" t="s">
        <v>26</v>
      </c>
      <c r="F10" s="67" t="s">
        <v>52</v>
      </c>
      <c r="G10" s="67" t="s">
        <v>52</v>
      </c>
      <c r="H10" s="200" t="s">
        <v>6</v>
      </c>
      <c r="I10" s="200" t="s">
        <v>6</v>
      </c>
      <c r="J10" s="220" t="s">
        <v>196</v>
      </c>
      <c r="K10" s="67" t="s">
        <v>52</v>
      </c>
      <c r="L10" s="67" t="s">
        <v>52</v>
      </c>
      <c r="M10" s="67" t="s">
        <v>52</v>
      </c>
      <c r="N10" s="67" t="s">
        <v>52</v>
      </c>
      <c r="O10" s="200" t="s">
        <v>6</v>
      </c>
      <c r="P10" s="200" t="s">
        <v>6</v>
      </c>
      <c r="Q10" s="194" t="s">
        <v>45</v>
      </c>
      <c r="R10" s="176" t="s">
        <v>54</v>
      </c>
      <c r="S10" s="176" t="s">
        <v>54</v>
      </c>
      <c r="T10" s="176" t="s">
        <v>54</v>
      </c>
      <c r="U10" s="176" t="s">
        <v>54</v>
      </c>
      <c r="V10" s="188" t="s">
        <v>212</v>
      </c>
      <c r="W10" s="200" t="s">
        <v>6</v>
      </c>
      <c r="X10" s="176" t="s">
        <v>54</v>
      </c>
      <c r="Y10" s="176" t="s">
        <v>54</v>
      </c>
      <c r="Z10" s="68" t="s">
        <v>31</v>
      </c>
      <c r="AA10" s="176" t="s">
        <v>54</v>
      </c>
      <c r="AB10" s="176" t="s">
        <v>54</v>
      </c>
      <c r="AC10" s="200" t="s">
        <v>6</v>
      </c>
      <c r="AD10" s="176" t="s">
        <v>172</v>
      </c>
      <c r="AE10" s="67" t="s">
        <v>52</v>
      </c>
      <c r="AF10" s="67" t="s">
        <v>52</v>
      </c>
      <c r="AG10" s="69" t="s">
        <v>51</v>
      </c>
      <c r="AH10" s="176" t="s">
        <v>54</v>
      </c>
      <c r="AI10" s="67" t="s">
        <v>52</v>
      </c>
      <c r="AJ10" s="200" t="s">
        <v>6</v>
      </c>
      <c r="AK10" s="200" t="s">
        <v>6</v>
      </c>
    </row>
    <row r="11" spans="1:39" x14ac:dyDescent="0.25">
      <c r="A11" s="3"/>
      <c r="B11" s="57">
        <v>252816</v>
      </c>
      <c r="C11" s="159" t="s">
        <v>23</v>
      </c>
      <c r="D11" s="159" t="s">
        <v>184</v>
      </c>
      <c r="E11" s="161" t="s">
        <v>26</v>
      </c>
      <c r="F11" s="67" t="s">
        <v>52</v>
      </c>
      <c r="G11" s="67" t="s">
        <v>52</v>
      </c>
      <c r="H11" s="200" t="s">
        <v>6</v>
      </c>
      <c r="I11" s="200" t="s">
        <v>6</v>
      </c>
      <c r="J11" s="220" t="s">
        <v>196</v>
      </c>
      <c r="K11" s="67" t="s">
        <v>52</v>
      </c>
      <c r="L11" s="67" t="s">
        <v>52</v>
      </c>
      <c r="M11" s="67" t="s">
        <v>52</v>
      </c>
      <c r="N11" s="67" t="s">
        <v>52</v>
      </c>
      <c r="O11" s="200" t="s">
        <v>6</v>
      </c>
      <c r="P11" s="200" t="s">
        <v>6</v>
      </c>
      <c r="Q11" s="176" t="s">
        <v>54</v>
      </c>
      <c r="R11" s="176" t="s">
        <v>54</v>
      </c>
      <c r="S11" s="68" t="s">
        <v>31</v>
      </c>
      <c r="T11" s="68" t="s">
        <v>31</v>
      </c>
      <c r="U11" s="68" t="s">
        <v>31</v>
      </c>
      <c r="V11" s="200" t="s">
        <v>6</v>
      </c>
      <c r="W11" s="200" t="s">
        <v>6</v>
      </c>
      <c r="X11" s="68" t="s">
        <v>31</v>
      </c>
      <c r="Y11" s="176" t="s">
        <v>54</v>
      </c>
      <c r="Z11" s="176" t="s">
        <v>54</v>
      </c>
      <c r="AA11" s="176" t="s">
        <v>54</v>
      </c>
      <c r="AB11" s="176" t="s">
        <v>54</v>
      </c>
      <c r="AC11" s="176" t="s">
        <v>54</v>
      </c>
      <c r="AD11" s="200" t="s">
        <v>6</v>
      </c>
      <c r="AE11" s="67" t="s">
        <v>52</v>
      </c>
      <c r="AF11" s="67" t="s">
        <v>52</v>
      </c>
      <c r="AG11" s="69" t="s">
        <v>51</v>
      </c>
      <c r="AH11" s="176" t="s">
        <v>54</v>
      </c>
      <c r="AI11" s="67" t="s">
        <v>52</v>
      </c>
      <c r="AJ11" s="200" t="s">
        <v>6</v>
      </c>
      <c r="AK11" s="200" t="s">
        <v>6</v>
      </c>
    </row>
    <row r="12" spans="1:39" x14ac:dyDescent="0.25">
      <c r="A12" s="3"/>
      <c r="B12" s="57">
        <v>242826</v>
      </c>
      <c r="C12" s="159" t="s">
        <v>37</v>
      </c>
      <c r="D12" s="159" t="s">
        <v>183</v>
      </c>
      <c r="E12" s="161" t="s">
        <v>26</v>
      </c>
      <c r="F12" s="68" t="s">
        <v>31</v>
      </c>
      <c r="G12" s="176" t="s">
        <v>54</v>
      </c>
      <c r="H12" s="176" t="s">
        <v>54</v>
      </c>
      <c r="I12" s="200" t="s">
        <v>6</v>
      </c>
      <c r="J12" s="220" t="s">
        <v>196</v>
      </c>
      <c r="K12" s="194" t="s">
        <v>45</v>
      </c>
      <c r="L12" s="176" t="s">
        <v>54</v>
      </c>
      <c r="M12" s="176" t="s">
        <v>54</v>
      </c>
      <c r="N12" s="176" t="s">
        <v>54</v>
      </c>
      <c r="O12" s="200" t="s">
        <v>6</v>
      </c>
      <c r="P12" s="200" t="s">
        <v>6</v>
      </c>
      <c r="Q12" s="67" t="s">
        <v>52</v>
      </c>
      <c r="R12" s="67" t="s">
        <v>52</v>
      </c>
      <c r="S12" s="67" t="s">
        <v>52</v>
      </c>
      <c r="T12" s="67" t="s">
        <v>52</v>
      </c>
      <c r="U12" s="67" t="s">
        <v>52</v>
      </c>
      <c r="V12" s="200" t="s">
        <v>6</v>
      </c>
      <c r="W12" s="200" t="s">
        <v>6</v>
      </c>
      <c r="X12" s="67" t="s">
        <v>52</v>
      </c>
      <c r="Y12" s="67" t="s">
        <v>52</v>
      </c>
      <c r="Z12" s="67" t="s">
        <v>52</v>
      </c>
      <c r="AA12" s="67" t="s">
        <v>52</v>
      </c>
      <c r="AB12" s="67" t="s">
        <v>52</v>
      </c>
      <c r="AC12" s="200" t="s">
        <v>6</v>
      </c>
      <c r="AD12" s="200" t="s">
        <v>6</v>
      </c>
      <c r="AE12" s="68" t="s">
        <v>31</v>
      </c>
      <c r="AF12" s="68" t="s">
        <v>31</v>
      </c>
      <c r="AG12" s="68" t="s">
        <v>31</v>
      </c>
      <c r="AH12" s="176" t="s">
        <v>54</v>
      </c>
      <c r="AI12" s="176" t="s">
        <v>54</v>
      </c>
      <c r="AJ12" s="200" t="s">
        <v>6</v>
      </c>
      <c r="AK12" s="200" t="s">
        <v>6</v>
      </c>
    </row>
    <row r="13" spans="1:39" x14ac:dyDescent="0.25">
      <c r="A13" s="415" t="s">
        <v>182</v>
      </c>
      <c r="B13" s="57">
        <v>518531</v>
      </c>
      <c r="C13" s="159" t="s">
        <v>188</v>
      </c>
      <c r="D13" s="159" t="s">
        <v>184</v>
      </c>
      <c r="E13" s="242" t="s">
        <v>26</v>
      </c>
      <c r="F13" s="68" t="s">
        <v>31</v>
      </c>
      <c r="G13" s="176" t="s">
        <v>54</v>
      </c>
      <c r="H13" s="200" t="s">
        <v>6</v>
      </c>
      <c r="I13" s="200" t="s">
        <v>6</v>
      </c>
      <c r="J13" s="220" t="s">
        <v>196</v>
      </c>
      <c r="K13" s="67" t="s">
        <v>52</v>
      </c>
      <c r="L13" s="67" t="s">
        <v>52</v>
      </c>
      <c r="M13" s="68" t="s">
        <v>31</v>
      </c>
      <c r="N13" s="67" t="s">
        <v>52</v>
      </c>
      <c r="O13" s="200" t="s">
        <v>6</v>
      </c>
      <c r="P13" s="200" t="s">
        <v>6</v>
      </c>
      <c r="Q13" s="68" t="s">
        <v>31</v>
      </c>
      <c r="R13" s="176" t="s">
        <v>54</v>
      </c>
      <c r="S13" s="176" t="s">
        <v>54</v>
      </c>
      <c r="T13" s="176" t="s">
        <v>54</v>
      </c>
      <c r="U13" s="176" t="s">
        <v>54</v>
      </c>
      <c r="V13" s="200" t="s">
        <v>6</v>
      </c>
      <c r="W13" s="200" t="s">
        <v>6</v>
      </c>
      <c r="X13" s="176" t="s">
        <v>54</v>
      </c>
      <c r="Y13" s="176" t="s">
        <v>54</v>
      </c>
      <c r="Z13" s="176" t="s">
        <v>54</v>
      </c>
      <c r="AA13" s="176" t="s">
        <v>54</v>
      </c>
      <c r="AB13" s="68" t="s">
        <v>31</v>
      </c>
      <c r="AC13" s="200" t="s">
        <v>6</v>
      </c>
      <c r="AD13" s="200" t="s">
        <v>6</v>
      </c>
      <c r="AE13" s="67" t="s">
        <v>52</v>
      </c>
      <c r="AF13" s="67" t="s">
        <v>52</v>
      </c>
      <c r="AG13" s="67" t="s">
        <v>52</v>
      </c>
      <c r="AH13" s="67" t="s">
        <v>52</v>
      </c>
      <c r="AI13" s="67" t="s">
        <v>52</v>
      </c>
      <c r="AJ13" s="200" t="s">
        <v>6</v>
      </c>
      <c r="AK13" s="200" t="s">
        <v>6</v>
      </c>
    </row>
    <row r="14" spans="1:39" x14ac:dyDescent="0.25">
      <c r="A14" s="416"/>
      <c r="B14" s="57">
        <v>501285</v>
      </c>
      <c r="C14" s="130" t="s">
        <v>102</v>
      </c>
      <c r="D14" s="159" t="s">
        <v>184</v>
      </c>
      <c r="E14" s="242" t="s">
        <v>26</v>
      </c>
      <c r="F14" s="176" t="s">
        <v>54</v>
      </c>
      <c r="G14" s="68" t="s">
        <v>31</v>
      </c>
      <c r="H14" s="200" t="s">
        <v>6</v>
      </c>
      <c r="I14" s="200" t="s">
        <v>6</v>
      </c>
      <c r="J14" s="220" t="s">
        <v>196</v>
      </c>
      <c r="K14" s="176" t="s">
        <v>54</v>
      </c>
      <c r="L14" s="176" t="s">
        <v>54</v>
      </c>
      <c r="M14" s="176" t="s">
        <v>54</v>
      </c>
      <c r="N14" s="176" t="s">
        <v>54</v>
      </c>
      <c r="O14" s="200" t="s">
        <v>6</v>
      </c>
      <c r="P14" s="200" t="s">
        <v>6</v>
      </c>
      <c r="Q14" s="176" t="s">
        <v>54</v>
      </c>
      <c r="R14" s="176" t="s">
        <v>54</v>
      </c>
      <c r="S14" s="176" t="s">
        <v>54</v>
      </c>
      <c r="T14" s="176" t="s">
        <v>54</v>
      </c>
      <c r="U14" s="68" t="s">
        <v>31</v>
      </c>
      <c r="V14" s="200" t="s">
        <v>6</v>
      </c>
      <c r="W14" s="200" t="s">
        <v>6</v>
      </c>
      <c r="X14" s="176" t="s">
        <v>54</v>
      </c>
      <c r="Y14" s="69" t="s">
        <v>51</v>
      </c>
      <c r="Z14" s="69" t="s">
        <v>51</v>
      </c>
      <c r="AA14" s="69" t="s">
        <v>51</v>
      </c>
      <c r="AB14" s="69" t="s">
        <v>51</v>
      </c>
      <c r="AC14" s="200" t="s">
        <v>6</v>
      </c>
      <c r="AD14" s="200" t="s">
        <v>6</v>
      </c>
      <c r="AE14" s="176" t="s">
        <v>54</v>
      </c>
      <c r="AF14" s="176" t="s">
        <v>54</v>
      </c>
      <c r="AG14" s="176" t="s">
        <v>54</v>
      </c>
      <c r="AH14" s="176" t="s">
        <v>54</v>
      </c>
      <c r="AI14" s="176" t="s">
        <v>54</v>
      </c>
      <c r="AJ14" s="200" t="s">
        <v>6</v>
      </c>
      <c r="AK14" s="200" t="s">
        <v>6</v>
      </c>
    </row>
    <row r="15" spans="1:39" x14ac:dyDescent="0.25">
      <c r="A15" s="417"/>
      <c r="B15" s="57">
        <v>497998</v>
      </c>
      <c r="C15" s="159" t="s">
        <v>165</v>
      </c>
      <c r="D15" s="159" t="s">
        <v>184</v>
      </c>
      <c r="E15" s="242" t="s">
        <v>26</v>
      </c>
      <c r="F15" s="67" t="s">
        <v>52</v>
      </c>
      <c r="G15" s="67" t="s">
        <v>52</v>
      </c>
      <c r="H15" s="200" t="s">
        <v>6</v>
      </c>
      <c r="I15" s="200" t="s">
        <v>6</v>
      </c>
      <c r="J15" s="220" t="s">
        <v>196</v>
      </c>
      <c r="K15" s="68" t="s">
        <v>31</v>
      </c>
      <c r="L15" s="176" t="s">
        <v>54</v>
      </c>
      <c r="M15" s="67" t="s">
        <v>52</v>
      </c>
      <c r="N15" s="245" t="s">
        <v>36</v>
      </c>
      <c r="O15" s="200" t="s">
        <v>6</v>
      </c>
      <c r="P15" s="200" t="s">
        <v>6</v>
      </c>
      <c r="Q15" s="67" t="s">
        <v>52</v>
      </c>
      <c r="R15" s="67" t="s">
        <v>52</v>
      </c>
      <c r="S15" s="67" t="s">
        <v>52</v>
      </c>
      <c r="T15" s="67" t="s">
        <v>52</v>
      </c>
      <c r="U15" s="67" t="s">
        <v>52</v>
      </c>
      <c r="V15" s="200" t="s">
        <v>6</v>
      </c>
      <c r="W15" s="200" t="s">
        <v>6</v>
      </c>
      <c r="X15" s="67" t="s">
        <v>52</v>
      </c>
      <c r="Y15" s="67" t="s">
        <v>52</v>
      </c>
      <c r="Z15" s="67" t="s">
        <v>52</v>
      </c>
      <c r="AA15" s="67" t="s">
        <v>52</v>
      </c>
      <c r="AB15" s="67" t="s">
        <v>52</v>
      </c>
      <c r="AC15" s="200" t="s">
        <v>6</v>
      </c>
      <c r="AD15" s="200" t="s">
        <v>6</v>
      </c>
      <c r="AE15" s="68" t="s">
        <v>31</v>
      </c>
      <c r="AF15" s="176" t="s">
        <v>54</v>
      </c>
      <c r="AG15" s="68" t="s">
        <v>31</v>
      </c>
      <c r="AH15" s="176" t="s">
        <v>54</v>
      </c>
      <c r="AI15" s="176" t="s">
        <v>54</v>
      </c>
      <c r="AJ15" s="200" t="s">
        <v>6</v>
      </c>
      <c r="AK15" s="200" t="s">
        <v>6</v>
      </c>
    </row>
    <row r="16" spans="1:39" x14ac:dyDescent="0.25">
      <c r="A16" s="3"/>
      <c r="B16" s="57">
        <v>370711</v>
      </c>
      <c r="C16" s="130" t="s">
        <v>110</v>
      </c>
      <c r="D16" s="159" t="s">
        <v>184</v>
      </c>
      <c r="E16" s="161" t="s">
        <v>26</v>
      </c>
      <c r="F16" s="176" t="s">
        <v>54</v>
      </c>
      <c r="G16" s="176" t="s">
        <v>54</v>
      </c>
      <c r="H16" s="176" t="s">
        <v>172</v>
      </c>
      <c r="I16" s="200" t="s">
        <v>6</v>
      </c>
      <c r="J16" s="220" t="s">
        <v>196</v>
      </c>
      <c r="K16" s="176" t="s">
        <v>54</v>
      </c>
      <c r="L16" s="176" t="s">
        <v>54</v>
      </c>
      <c r="M16" s="176" t="s">
        <v>54</v>
      </c>
      <c r="N16" s="176" t="s">
        <v>54</v>
      </c>
      <c r="O16" s="176" t="s">
        <v>172</v>
      </c>
      <c r="P16" s="200" t="s">
        <v>6</v>
      </c>
      <c r="Q16" s="176" t="s">
        <v>54</v>
      </c>
      <c r="R16" s="176" t="s">
        <v>54</v>
      </c>
      <c r="S16" s="176" t="s">
        <v>54</v>
      </c>
      <c r="T16" s="176" t="s">
        <v>54</v>
      </c>
      <c r="U16" s="176" t="s">
        <v>54</v>
      </c>
      <c r="V16" s="176" t="s">
        <v>172</v>
      </c>
      <c r="W16" s="200" t="s">
        <v>6</v>
      </c>
      <c r="X16" s="176" t="s">
        <v>54</v>
      </c>
      <c r="Y16" s="176" t="s">
        <v>54</v>
      </c>
      <c r="Z16" s="176" t="s">
        <v>54</v>
      </c>
      <c r="AA16" s="176" t="s">
        <v>54</v>
      </c>
      <c r="AB16" s="176" t="s">
        <v>54</v>
      </c>
      <c r="AC16" s="176" t="s">
        <v>54</v>
      </c>
      <c r="AD16" s="200" t="s">
        <v>6</v>
      </c>
      <c r="AE16" s="176" t="s">
        <v>54</v>
      </c>
      <c r="AF16" s="176" t="s">
        <v>54</v>
      </c>
      <c r="AG16" s="176" t="s">
        <v>54</v>
      </c>
      <c r="AH16" s="176" t="s">
        <v>54</v>
      </c>
      <c r="AI16" s="176" t="s">
        <v>54</v>
      </c>
      <c r="AJ16" s="200" t="s">
        <v>6</v>
      </c>
      <c r="AK16" s="200" t="s">
        <v>6</v>
      </c>
    </row>
    <row r="17" spans="1:37" x14ac:dyDescent="0.25">
      <c r="A17" s="475" t="s">
        <v>111</v>
      </c>
      <c r="B17" s="240">
        <v>509724</v>
      </c>
      <c r="C17" s="57" t="s">
        <v>21</v>
      </c>
      <c r="D17" s="159" t="s">
        <v>184</v>
      </c>
      <c r="E17" s="72" t="s">
        <v>25</v>
      </c>
      <c r="F17" s="67" t="s">
        <v>52</v>
      </c>
      <c r="G17" s="67" t="s">
        <v>52</v>
      </c>
      <c r="H17" s="200" t="s">
        <v>6</v>
      </c>
      <c r="I17" s="200" t="s">
        <v>6</v>
      </c>
      <c r="J17" s="220" t="s">
        <v>196</v>
      </c>
      <c r="K17" s="67" t="s">
        <v>52</v>
      </c>
      <c r="L17" s="67" t="s">
        <v>52</v>
      </c>
      <c r="M17" s="67" t="s">
        <v>52</v>
      </c>
      <c r="N17" s="67" t="s">
        <v>52</v>
      </c>
      <c r="O17" s="200" t="s">
        <v>6</v>
      </c>
      <c r="P17" s="200" t="s">
        <v>6</v>
      </c>
      <c r="Q17" s="69" t="s">
        <v>51</v>
      </c>
      <c r="R17" s="67" t="s">
        <v>52</v>
      </c>
      <c r="S17" s="67" t="s">
        <v>52</v>
      </c>
      <c r="T17" s="67" t="s">
        <v>52</v>
      </c>
      <c r="U17" s="67" t="s">
        <v>52</v>
      </c>
      <c r="V17" s="200" t="s">
        <v>6</v>
      </c>
      <c r="W17" s="200" t="s">
        <v>6</v>
      </c>
      <c r="X17" s="69" t="s">
        <v>51</v>
      </c>
      <c r="Y17" s="69" t="s">
        <v>51</v>
      </c>
      <c r="Z17" s="69" t="s">
        <v>51</v>
      </c>
      <c r="AA17" s="69" t="s">
        <v>51</v>
      </c>
      <c r="AB17" s="69" t="s">
        <v>51</v>
      </c>
      <c r="AC17" s="200" t="s">
        <v>6</v>
      </c>
      <c r="AD17" s="200" t="s">
        <v>6</v>
      </c>
      <c r="AE17" s="67" t="s">
        <v>52</v>
      </c>
      <c r="AF17" s="67" t="s">
        <v>52</v>
      </c>
      <c r="AG17" s="67" t="s">
        <v>52</v>
      </c>
      <c r="AH17" s="67" t="s">
        <v>52</v>
      </c>
      <c r="AI17" s="67" t="s">
        <v>52</v>
      </c>
      <c r="AJ17" s="200" t="s">
        <v>6</v>
      </c>
      <c r="AK17" s="200" t="s">
        <v>6</v>
      </c>
    </row>
    <row r="18" spans="1:37" x14ac:dyDescent="0.25">
      <c r="A18" s="476"/>
      <c r="B18" s="240">
        <v>302172</v>
      </c>
      <c r="C18" s="57" t="s">
        <v>157</v>
      </c>
      <c r="D18" s="159" t="s">
        <v>184</v>
      </c>
      <c r="E18" s="72" t="s">
        <v>25</v>
      </c>
      <c r="F18" s="68" t="s">
        <v>31</v>
      </c>
      <c r="G18" s="68" t="s">
        <v>31</v>
      </c>
      <c r="H18" s="200" t="s">
        <v>6</v>
      </c>
      <c r="I18" s="200" t="s">
        <v>6</v>
      </c>
      <c r="J18" s="220" t="s">
        <v>196</v>
      </c>
      <c r="K18" s="67" t="s">
        <v>52</v>
      </c>
      <c r="L18" s="67" t="s">
        <v>52</v>
      </c>
      <c r="M18" s="67" t="s">
        <v>52</v>
      </c>
      <c r="N18" s="67" t="s">
        <v>52</v>
      </c>
      <c r="O18" s="200" t="s">
        <v>6</v>
      </c>
      <c r="P18" s="200" t="s">
        <v>6</v>
      </c>
      <c r="Q18" s="68" t="s">
        <v>31</v>
      </c>
      <c r="R18" s="68" t="s">
        <v>31</v>
      </c>
      <c r="S18" s="68" t="s">
        <v>31</v>
      </c>
      <c r="T18" s="68" t="s">
        <v>31</v>
      </c>
      <c r="U18" s="68" t="s">
        <v>31</v>
      </c>
      <c r="V18" s="200" t="s">
        <v>6</v>
      </c>
      <c r="W18" s="200" t="s">
        <v>6</v>
      </c>
      <c r="X18" s="67" t="s">
        <v>52</v>
      </c>
      <c r="Y18" s="67" t="s">
        <v>52</v>
      </c>
      <c r="Z18" s="67" t="s">
        <v>52</v>
      </c>
      <c r="AA18" s="67" t="s">
        <v>52</v>
      </c>
      <c r="AB18" s="67" t="s">
        <v>52</v>
      </c>
      <c r="AC18" s="200" t="s">
        <v>6</v>
      </c>
      <c r="AD18" s="200" t="s">
        <v>6</v>
      </c>
      <c r="AE18" s="67" t="s">
        <v>52</v>
      </c>
      <c r="AF18" s="67" t="s">
        <v>52</v>
      </c>
      <c r="AG18" s="67" t="s">
        <v>52</v>
      </c>
      <c r="AH18" s="67" t="s">
        <v>52</v>
      </c>
      <c r="AI18" s="67" t="s">
        <v>52</v>
      </c>
      <c r="AJ18" s="200" t="s">
        <v>6</v>
      </c>
      <c r="AK18" s="200" t="s">
        <v>6</v>
      </c>
    </row>
    <row r="19" spans="1:37" x14ac:dyDescent="0.25">
      <c r="A19" s="477"/>
      <c r="B19" s="240">
        <v>516000</v>
      </c>
      <c r="C19" s="57" t="s">
        <v>197</v>
      </c>
      <c r="D19" s="159" t="s">
        <v>184</v>
      </c>
      <c r="E19" s="72" t="s">
        <v>25</v>
      </c>
      <c r="F19" s="67" t="s">
        <v>52</v>
      </c>
      <c r="G19" s="67" t="s">
        <v>52</v>
      </c>
      <c r="H19" s="200" t="s">
        <v>6</v>
      </c>
      <c r="I19" s="200" t="s">
        <v>6</v>
      </c>
      <c r="J19" s="220" t="s">
        <v>196</v>
      </c>
      <c r="K19" s="69" t="s">
        <v>51</v>
      </c>
      <c r="L19" s="69" t="s">
        <v>51</v>
      </c>
      <c r="M19" s="69" t="s">
        <v>51</v>
      </c>
      <c r="N19" s="69" t="s">
        <v>51</v>
      </c>
      <c r="O19" s="200" t="s">
        <v>6</v>
      </c>
      <c r="P19" s="200" t="s">
        <v>6</v>
      </c>
      <c r="Q19" s="67" t="s">
        <v>52</v>
      </c>
      <c r="R19" s="67" t="s">
        <v>52</v>
      </c>
      <c r="S19" s="67" t="s">
        <v>52</v>
      </c>
      <c r="T19" s="67" t="s">
        <v>52</v>
      </c>
      <c r="U19" s="67" t="s">
        <v>52</v>
      </c>
      <c r="V19" s="200" t="s">
        <v>6</v>
      </c>
      <c r="W19" s="200" t="s">
        <v>6</v>
      </c>
      <c r="X19" s="67" t="s">
        <v>52</v>
      </c>
      <c r="Y19" s="67" t="s">
        <v>52</v>
      </c>
      <c r="Z19" s="67" t="s">
        <v>52</v>
      </c>
      <c r="AA19" s="67" t="s">
        <v>52</v>
      </c>
      <c r="AB19" s="67" t="s">
        <v>52</v>
      </c>
      <c r="AC19" s="200" t="s">
        <v>6</v>
      </c>
      <c r="AD19" s="200" t="s">
        <v>6</v>
      </c>
      <c r="AE19" s="69" t="s">
        <v>51</v>
      </c>
      <c r="AF19" s="69" t="s">
        <v>51</v>
      </c>
      <c r="AG19" s="176" t="s">
        <v>54</v>
      </c>
      <c r="AH19" s="176" t="s">
        <v>54</v>
      </c>
      <c r="AI19" s="176" t="s">
        <v>54</v>
      </c>
      <c r="AJ19" s="200" t="s">
        <v>6</v>
      </c>
      <c r="AK19" s="200" t="s">
        <v>6</v>
      </c>
    </row>
    <row r="20" spans="1:37" x14ac:dyDescent="0.25">
      <c r="A20" s="472" t="s">
        <v>112</v>
      </c>
      <c r="B20" s="240">
        <v>166058</v>
      </c>
      <c r="C20" s="57" t="s">
        <v>8</v>
      </c>
      <c r="D20" s="159" t="s">
        <v>184</v>
      </c>
      <c r="E20" s="72" t="s">
        <v>25</v>
      </c>
      <c r="F20" s="67" t="s">
        <v>52</v>
      </c>
      <c r="G20" s="67" t="s">
        <v>52</v>
      </c>
      <c r="H20" s="200" t="s">
        <v>6</v>
      </c>
      <c r="I20" s="200" t="s">
        <v>6</v>
      </c>
      <c r="J20" s="220" t="s">
        <v>196</v>
      </c>
      <c r="K20" s="67" t="s">
        <v>52</v>
      </c>
      <c r="L20" s="67" t="s">
        <v>52</v>
      </c>
      <c r="M20" s="67" t="s">
        <v>52</v>
      </c>
      <c r="N20" s="67" t="s">
        <v>52</v>
      </c>
      <c r="O20" s="200" t="s">
        <v>6</v>
      </c>
      <c r="P20" s="200" t="s">
        <v>6</v>
      </c>
      <c r="Q20" s="67" t="s">
        <v>52</v>
      </c>
      <c r="R20" s="67" t="s">
        <v>52</v>
      </c>
      <c r="S20" s="67" t="s">
        <v>52</v>
      </c>
      <c r="T20" s="67" t="s">
        <v>52</v>
      </c>
      <c r="U20" s="67" t="s">
        <v>52</v>
      </c>
      <c r="V20" s="200" t="s">
        <v>6</v>
      </c>
      <c r="W20" s="200" t="s">
        <v>6</v>
      </c>
      <c r="X20" s="67" t="s">
        <v>52</v>
      </c>
      <c r="Y20" s="67" t="s">
        <v>52</v>
      </c>
      <c r="Z20" s="67" t="s">
        <v>52</v>
      </c>
      <c r="AA20" s="67" t="s">
        <v>52</v>
      </c>
      <c r="AB20" s="67" t="s">
        <v>52</v>
      </c>
      <c r="AC20" s="200" t="s">
        <v>6</v>
      </c>
      <c r="AD20" s="200" t="s">
        <v>6</v>
      </c>
      <c r="AE20" s="69" t="s">
        <v>51</v>
      </c>
      <c r="AF20" s="69" t="s">
        <v>51</v>
      </c>
      <c r="AG20" s="69" t="s">
        <v>51</v>
      </c>
      <c r="AH20" s="176" t="s">
        <v>54</v>
      </c>
      <c r="AI20" s="69" t="s">
        <v>51</v>
      </c>
      <c r="AJ20" s="200" t="s">
        <v>6</v>
      </c>
      <c r="AK20" s="200" t="s">
        <v>6</v>
      </c>
    </row>
    <row r="21" spans="1:37" x14ac:dyDescent="0.25">
      <c r="A21" s="473"/>
      <c r="B21" s="240">
        <v>489172</v>
      </c>
      <c r="C21" s="57" t="s">
        <v>13</v>
      </c>
      <c r="D21" s="57" t="s">
        <v>185</v>
      </c>
      <c r="E21" s="72" t="s">
        <v>25</v>
      </c>
      <c r="F21" s="67" t="s">
        <v>52</v>
      </c>
      <c r="G21" s="67" t="s">
        <v>52</v>
      </c>
      <c r="H21" s="200" t="s">
        <v>6</v>
      </c>
      <c r="I21" s="200" t="s">
        <v>6</v>
      </c>
      <c r="J21" s="220" t="s">
        <v>196</v>
      </c>
      <c r="K21" s="67" t="s">
        <v>52</v>
      </c>
      <c r="L21" s="67" t="s">
        <v>52</v>
      </c>
      <c r="M21" s="67" t="s">
        <v>52</v>
      </c>
      <c r="N21" s="67" t="s">
        <v>52</v>
      </c>
      <c r="O21" s="200" t="s">
        <v>6</v>
      </c>
      <c r="P21" s="200" t="s">
        <v>6</v>
      </c>
      <c r="Q21" s="67" t="s">
        <v>52</v>
      </c>
      <c r="R21" s="67" t="s">
        <v>52</v>
      </c>
      <c r="S21" s="67" t="s">
        <v>52</v>
      </c>
      <c r="T21" s="67" t="s">
        <v>52</v>
      </c>
      <c r="U21" s="67" t="s">
        <v>52</v>
      </c>
      <c r="V21" s="200" t="s">
        <v>6</v>
      </c>
      <c r="W21" s="200" t="s">
        <v>6</v>
      </c>
      <c r="X21" s="69" t="s">
        <v>51</v>
      </c>
      <c r="Y21" s="69" t="s">
        <v>51</v>
      </c>
      <c r="Z21" s="69" t="s">
        <v>51</v>
      </c>
      <c r="AA21" s="69" t="s">
        <v>51</v>
      </c>
      <c r="AB21" s="69" t="s">
        <v>51</v>
      </c>
      <c r="AC21" s="200" t="s">
        <v>6</v>
      </c>
      <c r="AD21" s="200" t="s">
        <v>6</v>
      </c>
      <c r="AE21" s="67" t="s">
        <v>52</v>
      </c>
      <c r="AF21" s="67" t="s">
        <v>52</v>
      </c>
      <c r="AG21" s="67" t="s">
        <v>52</v>
      </c>
      <c r="AH21" s="67" t="s">
        <v>52</v>
      </c>
      <c r="AI21" s="67" t="s">
        <v>52</v>
      </c>
      <c r="AJ21" s="200" t="s">
        <v>6</v>
      </c>
      <c r="AK21" s="200" t="s">
        <v>6</v>
      </c>
    </row>
    <row r="22" spans="1:37" x14ac:dyDescent="0.25">
      <c r="A22" s="474"/>
      <c r="B22" s="240">
        <v>245894</v>
      </c>
      <c r="C22" s="57" t="s">
        <v>104</v>
      </c>
      <c r="D22" s="159" t="s">
        <v>184</v>
      </c>
      <c r="E22" s="166" t="s">
        <v>25</v>
      </c>
      <c r="F22" s="68" t="s">
        <v>31</v>
      </c>
      <c r="G22" s="162" t="s">
        <v>36</v>
      </c>
      <c r="H22" s="200" t="s">
        <v>6</v>
      </c>
      <c r="I22" s="200" t="s">
        <v>6</v>
      </c>
      <c r="J22" s="220" t="s">
        <v>196</v>
      </c>
      <c r="K22" s="69" t="s">
        <v>51</v>
      </c>
      <c r="L22" s="69" t="s">
        <v>51</v>
      </c>
      <c r="M22" s="68" t="s">
        <v>31</v>
      </c>
      <c r="N22" s="69" t="s">
        <v>51</v>
      </c>
      <c r="O22" s="200" t="s">
        <v>6</v>
      </c>
      <c r="P22" s="200" t="s">
        <v>6</v>
      </c>
      <c r="Q22" s="68" t="s">
        <v>31</v>
      </c>
      <c r="R22" s="68" t="s">
        <v>31</v>
      </c>
      <c r="S22" s="68" t="s">
        <v>31</v>
      </c>
      <c r="T22" s="68" t="s">
        <v>31</v>
      </c>
      <c r="U22" s="68" t="s">
        <v>31</v>
      </c>
      <c r="V22" s="200" t="s">
        <v>6</v>
      </c>
      <c r="W22" s="200" t="s">
        <v>6</v>
      </c>
      <c r="X22" s="67" t="s">
        <v>52</v>
      </c>
      <c r="Y22" s="67" t="s">
        <v>52</v>
      </c>
      <c r="Z22" s="67" t="s">
        <v>52</v>
      </c>
      <c r="AA22" s="67" t="s">
        <v>52</v>
      </c>
      <c r="AB22" s="67" t="s">
        <v>52</v>
      </c>
      <c r="AC22" s="200" t="s">
        <v>6</v>
      </c>
      <c r="AD22" s="200" t="s">
        <v>6</v>
      </c>
      <c r="AE22" s="67" t="s">
        <v>52</v>
      </c>
      <c r="AF22" s="67" t="s">
        <v>52</v>
      </c>
      <c r="AG22" s="67" t="s">
        <v>52</v>
      </c>
      <c r="AH22" s="67" t="s">
        <v>52</v>
      </c>
      <c r="AI22" s="67" t="s">
        <v>52</v>
      </c>
      <c r="AJ22" s="200" t="s">
        <v>6</v>
      </c>
      <c r="AK22" s="200" t="s">
        <v>6</v>
      </c>
    </row>
    <row r="23" spans="1:37" x14ac:dyDescent="0.25">
      <c r="A23" s="472" t="s">
        <v>113</v>
      </c>
      <c r="B23" s="240">
        <v>369628</v>
      </c>
      <c r="C23" s="159" t="s">
        <v>15</v>
      </c>
      <c r="D23" s="159" t="s">
        <v>183</v>
      </c>
      <c r="E23" s="72" t="s">
        <v>25</v>
      </c>
      <c r="F23" s="68" t="s">
        <v>31</v>
      </c>
      <c r="G23" s="68" t="s">
        <v>31</v>
      </c>
      <c r="H23" s="200" t="s">
        <v>6</v>
      </c>
      <c r="I23" s="200" t="s">
        <v>6</v>
      </c>
      <c r="J23" s="220" t="s">
        <v>196</v>
      </c>
      <c r="K23" s="68" t="s">
        <v>31</v>
      </c>
      <c r="L23" s="68" t="s">
        <v>31</v>
      </c>
      <c r="M23" s="176" t="s">
        <v>54</v>
      </c>
      <c r="N23" s="176" t="s">
        <v>54</v>
      </c>
      <c r="O23" s="200" t="s">
        <v>6</v>
      </c>
      <c r="P23" s="200" t="s">
        <v>6</v>
      </c>
      <c r="Q23" s="68" t="s">
        <v>31</v>
      </c>
      <c r="R23" s="68" t="s">
        <v>31</v>
      </c>
      <c r="S23" s="176" t="s">
        <v>54</v>
      </c>
      <c r="T23" s="176" t="s">
        <v>54</v>
      </c>
      <c r="U23" s="68" t="s">
        <v>31</v>
      </c>
      <c r="V23" s="200" t="s">
        <v>6</v>
      </c>
      <c r="W23" s="200" t="s">
        <v>6</v>
      </c>
      <c r="X23" s="176" t="s">
        <v>54</v>
      </c>
      <c r="Y23" s="176" t="s">
        <v>54</v>
      </c>
      <c r="Z23" s="176" t="s">
        <v>54</v>
      </c>
      <c r="AA23" s="176" t="s">
        <v>54</v>
      </c>
      <c r="AB23" s="176" t="s">
        <v>54</v>
      </c>
      <c r="AC23" s="200" t="s">
        <v>6</v>
      </c>
      <c r="AD23" s="200" t="s">
        <v>6</v>
      </c>
      <c r="AE23" s="176" t="s">
        <v>54</v>
      </c>
      <c r="AF23" s="176" t="s">
        <v>54</v>
      </c>
      <c r="AG23" s="176" t="s">
        <v>54</v>
      </c>
      <c r="AH23" s="176" t="s">
        <v>54</v>
      </c>
      <c r="AI23" s="176" t="s">
        <v>54</v>
      </c>
      <c r="AJ23" s="200" t="s">
        <v>6</v>
      </c>
      <c r="AK23" s="200" t="s">
        <v>6</v>
      </c>
    </row>
    <row r="24" spans="1:37" x14ac:dyDescent="0.25">
      <c r="A24" s="473"/>
      <c r="B24" s="240">
        <v>299285</v>
      </c>
      <c r="C24" s="159" t="s">
        <v>127</v>
      </c>
      <c r="D24" s="159" t="s">
        <v>184</v>
      </c>
      <c r="E24" s="72" t="s">
        <v>25</v>
      </c>
      <c r="F24" s="67" t="s">
        <v>52</v>
      </c>
      <c r="G24" s="68" t="s">
        <v>31</v>
      </c>
      <c r="H24" s="200" t="s">
        <v>6</v>
      </c>
      <c r="I24" s="200" t="s">
        <v>6</v>
      </c>
      <c r="J24" s="220" t="s">
        <v>196</v>
      </c>
      <c r="K24" s="67" t="s">
        <v>52</v>
      </c>
      <c r="L24" s="68" t="s">
        <v>31</v>
      </c>
      <c r="M24" s="67" t="s">
        <v>52</v>
      </c>
      <c r="N24" s="67" t="s">
        <v>52</v>
      </c>
      <c r="O24" s="200" t="s">
        <v>6</v>
      </c>
      <c r="P24" s="200" t="s">
        <v>6</v>
      </c>
      <c r="Q24" s="67" t="s">
        <v>52</v>
      </c>
      <c r="R24" s="67" t="s">
        <v>52</v>
      </c>
      <c r="S24" s="69" t="s">
        <v>51</v>
      </c>
      <c r="T24" s="176" t="s">
        <v>54</v>
      </c>
      <c r="U24" s="68" t="s">
        <v>31</v>
      </c>
      <c r="V24" s="200" t="s">
        <v>6</v>
      </c>
      <c r="W24" s="200" t="s">
        <v>6</v>
      </c>
      <c r="X24" s="68" t="s">
        <v>31</v>
      </c>
      <c r="Y24" s="68" t="s">
        <v>31</v>
      </c>
      <c r="Z24" s="68" t="s">
        <v>31</v>
      </c>
      <c r="AA24" s="68" t="s">
        <v>31</v>
      </c>
      <c r="AB24" s="68" t="s">
        <v>31</v>
      </c>
      <c r="AC24" s="200" t="s">
        <v>6</v>
      </c>
      <c r="AD24" s="200" t="s">
        <v>6</v>
      </c>
      <c r="AE24" s="67" t="s">
        <v>52</v>
      </c>
      <c r="AF24" s="67" t="s">
        <v>52</v>
      </c>
      <c r="AG24" s="69" t="s">
        <v>51</v>
      </c>
      <c r="AH24" s="176" t="s">
        <v>54</v>
      </c>
      <c r="AI24" s="69" t="s">
        <v>51</v>
      </c>
      <c r="AJ24" s="200" t="s">
        <v>6</v>
      </c>
      <c r="AK24" s="200" t="s">
        <v>6</v>
      </c>
    </row>
    <row r="25" spans="1:37" x14ac:dyDescent="0.25">
      <c r="A25" s="473"/>
      <c r="B25" s="240">
        <v>318320</v>
      </c>
      <c r="C25" s="159" t="s">
        <v>129</v>
      </c>
      <c r="D25" s="159" t="s">
        <v>183</v>
      </c>
      <c r="E25" s="72" t="s">
        <v>25</v>
      </c>
      <c r="F25" s="68" t="s">
        <v>31</v>
      </c>
      <c r="G25" s="67" t="s">
        <v>52</v>
      </c>
      <c r="H25" s="200" t="s">
        <v>6</v>
      </c>
      <c r="I25" s="200" t="s">
        <v>6</v>
      </c>
      <c r="J25" s="220" t="s">
        <v>196</v>
      </c>
      <c r="K25" s="67" t="s">
        <v>52</v>
      </c>
      <c r="L25" s="67" t="s">
        <v>52</v>
      </c>
      <c r="M25" s="67" t="s">
        <v>52</v>
      </c>
      <c r="N25" s="67" t="s">
        <v>52</v>
      </c>
      <c r="O25" s="200" t="s">
        <v>6</v>
      </c>
      <c r="P25" s="200" t="s">
        <v>6</v>
      </c>
      <c r="Q25" s="67" t="s">
        <v>52</v>
      </c>
      <c r="R25" s="67" t="s">
        <v>52</v>
      </c>
      <c r="S25" s="67" t="s">
        <v>52</v>
      </c>
      <c r="T25" s="67" t="s">
        <v>52</v>
      </c>
      <c r="U25" s="68" t="s">
        <v>31</v>
      </c>
      <c r="V25" s="200" t="s">
        <v>6</v>
      </c>
      <c r="W25" s="200" t="s">
        <v>6</v>
      </c>
      <c r="X25" s="67" t="s">
        <v>52</v>
      </c>
      <c r="Y25" s="67" t="s">
        <v>52</v>
      </c>
      <c r="Z25" s="67" t="s">
        <v>52</v>
      </c>
      <c r="AA25" s="67" t="s">
        <v>52</v>
      </c>
      <c r="AB25" s="67" t="s">
        <v>52</v>
      </c>
      <c r="AC25" s="200" t="s">
        <v>6</v>
      </c>
      <c r="AD25" s="200" t="s">
        <v>6</v>
      </c>
      <c r="AE25" s="67" t="s">
        <v>52</v>
      </c>
      <c r="AF25" s="67" t="s">
        <v>52</v>
      </c>
      <c r="AG25" s="67" t="s">
        <v>52</v>
      </c>
      <c r="AH25" s="67" t="s">
        <v>52</v>
      </c>
      <c r="AI25" s="67" t="s">
        <v>52</v>
      </c>
      <c r="AJ25" s="200" t="s">
        <v>6</v>
      </c>
      <c r="AK25" s="200" t="s">
        <v>6</v>
      </c>
    </row>
    <row r="26" spans="1:37" x14ac:dyDescent="0.25">
      <c r="A26" s="474"/>
      <c r="B26" s="240">
        <v>491040</v>
      </c>
      <c r="C26" s="130" t="s">
        <v>169</v>
      </c>
      <c r="D26" s="159" t="s">
        <v>184</v>
      </c>
      <c r="E26" s="72" t="s">
        <v>25</v>
      </c>
      <c r="F26" s="67" t="s">
        <v>52</v>
      </c>
      <c r="G26" s="67" t="s">
        <v>52</v>
      </c>
      <c r="H26" s="200" t="s">
        <v>6</v>
      </c>
      <c r="I26" s="200" t="s">
        <v>6</v>
      </c>
      <c r="J26" s="220" t="s">
        <v>196</v>
      </c>
      <c r="K26" s="68" t="s">
        <v>31</v>
      </c>
      <c r="L26" s="67" t="s">
        <v>52</v>
      </c>
      <c r="M26" s="67" t="s">
        <v>52</v>
      </c>
      <c r="N26" s="68" t="s">
        <v>31</v>
      </c>
      <c r="O26" s="200" t="s">
        <v>6</v>
      </c>
      <c r="P26" s="200" t="s">
        <v>6</v>
      </c>
      <c r="Q26" s="67" t="s">
        <v>52</v>
      </c>
      <c r="R26" s="69" t="s">
        <v>51</v>
      </c>
      <c r="S26" s="67" t="s">
        <v>52</v>
      </c>
      <c r="T26" s="67" t="s">
        <v>52</v>
      </c>
      <c r="U26" s="67" t="s">
        <v>52</v>
      </c>
      <c r="V26" s="200" t="s">
        <v>6</v>
      </c>
      <c r="W26" s="200" t="s">
        <v>6</v>
      </c>
      <c r="X26" s="67" t="s">
        <v>52</v>
      </c>
      <c r="Y26" s="67" t="s">
        <v>52</v>
      </c>
      <c r="Z26" s="67" t="s">
        <v>52</v>
      </c>
      <c r="AA26" s="67" t="s">
        <v>52</v>
      </c>
      <c r="AB26" s="67" t="s">
        <v>52</v>
      </c>
      <c r="AC26" s="200" t="s">
        <v>6</v>
      </c>
      <c r="AD26" s="200" t="s">
        <v>6</v>
      </c>
      <c r="AE26" s="67" t="s">
        <v>52</v>
      </c>
      <c r="AF26" s="67" t="s">
        <v>52</v>
      </c>
      <c r="AG26" s="67" t="s">
        <v>52</v>
      </c>
      <c r="AH26" s="67" t="s">
        <v>52</v>
      </c>
      <c r="AI26" s="67" t="s">
        <v>52</v>
      </c>
      <c r="AJ26" s="200" t="s">
        <v>6</v>
      </c>
      <c r="AK26" s="200" t="s">
        <v>6</v>
      </c>
    </row>
    <row r="27" spans="1:37" x14ac:dyDescent="0.25">
      <c r="A27" s="3"/>
      <c r="B27" s="57">
        <v>484327</v>
      </c>
      <c r="C27" s="130" t="s">
        <v>171</v>
      </c>
      <c r="D27" s="159" t="s">
        <v>184</v>
      </c>
      <c r="E27" s="72" t="s">
        <v>26</v>
      </c>
      <c r="F27" s="69" t="s">
        <v>51</v>
      </c>
      <c r="G27" s="68" t="s">
        <v>31</v>
      </c>
      <c r="H27" s="200" t="s">
        <v>6</v>
      </c>
      <c r="I27" s="200" t="s">
        <v>6</v>
      </c>
      <c r="J27" s="220" t="s">
        <v>196</v>
      </c>
      <c r="K27" s="69" t="s">
        <v>51</v>
      </c>
      <c r="L27" s="69" t="s">
        <v>51</v>
      </c>
      <c r="M27" s="176" t="s">
        <v>54</v>
      </c>
      <c r="N27" s="176" t="s">
        <v>54</v>
      </c>
      <c r="O27" s="200" t="s">
        <v>6</v>
      </c>
      <c r="P27" s="200" t="s">
        <v>6</v>
      </c>
      <c r="Q27" s="67" t="s">
        <v>52</v>
      </c>
      <c r="R27" s="67" t="s">
        <v>52</v>
      </c>
      <c r="S27" s="67" t="s">
        <v>52</v>
      </c>
      <c r="T27" s="67" t="s">
        <v>52</v>
      </c>
      <c r="U27" s="67" t="s">
        <v>52</v>
      </c>
      <c r="V27" s="200" t="s">
        <v>6</v>
      </c>
      <c r="W27" s="200" t="s">
        <v>6</v>
      </c>
      <c r="X27" s="176" t="s">
        <v>54</v>
      </c>
      <c r="Y27" s="67" t="s">
        <v>52</v>
      </c>
      <c r="Z27" s="67" t="s">
        <v>52</v>
      </c>
      <c r="AA27" s="67" t="s">
        <v>52</v>
      </c>
      <c r="AB27" s="68" t="s">
        <v>31</v>
      </c>
      <c r="AC27" s="200" t="s">
        <v>6</v>
      </c>
      <c r="AD27" s="200" t="s">
        <v>6</v>
      </c>
      <c r="AE27" s="67" t="s">
        <v>52</v>
      </c>
      <c r="AF27" s="67" t="s">
        <v>52</v>
      </c>
      <c r="AG27" s="67" t="s">
        <v>52</v>
      </c>
      <c r="AH27" s="67" t="s">
        <v>52</v>
      </c>
      <c r="AI27" s="67" t="s">
        <v>52</v>
      </c>
      <c r="AJ27" s="200" t="s">
        <v>6</v>
      </c>
      <c r="AK27" s="200" t="s">
        <v>6</v>
      </c>
    </row>
    <row r="28" spans="1:37" s="128" customFormat="1" x14ac:dyDescent="0.25">
      <c r="A28" s="469" t="s">
        <v>201</v>
      </c>
      <c r="B28" s="174">
        <v>489075</v>
      </c>
      <c r="C28" s="174" t="s">
        <v>198</v>
      </c>
      <c r="D28" s="159" t="s">
        <v>184</v>
      </c>
      <c r="E28" s="72" t="s">
        <v>26</v>
      </c>
      <c r="F28" s="67" t="s">
        <v>52</v>
      </c>
      <c r="G28" s="67" t="s">
        <v>52</v>
      </c>
      <c r="H28" s="200" t="s">
        <v>6</v>
      </c>
      <c r="I28" s="200" t="s">
        <v>6</v>
      </c>
      <c r="J28" s="220" t="s">
        <v>196</v>
      </c>
      <c r="K28" s="67" t="s">
        <v>52</v>
      </c>
      <c r="L28" s="67" t="s">
        <v>52</v>
      </c>
      <c r="M28" s="67" t="s">
        <v>52</v>
      </c>
      <c r="N28" s="67" t="s">
        <v>52</v>
      </c>
      <c r="O28" s="200" t="s">
        <v>6</v>
      </c>
      <c r="P28" s="200" t="s">
        <v>6</v>
      </c>
      <c r="Q28" s="67" t="s">
        <v>52</v>
      </c>
      <c r="R28" s="67" t="s">
        <v>52</v>
      </c>
      <c r="S28" s="67" t="s">
        <v>52</v>
      </c>
      <c r="T28" s="67" t="s">
        <v>52</v>
      </c>
      <c r="U28" s="67" t="s">
        <v>52</v>
      </c>
      <c r="V28" s="200" t="s">
        <v>6</v>
      </c>
      <c r="W28" s="200" t="s">
        <v>6</v>
      </c>
      <c r="X28" s="68" t="s">
        <v>31</v>
      </c>
      <c r="Y28" s="67" t="s">
        <v>52</v>
      </c>
      <c r="Z28" s="67" t="s">
        <v>52</v>
      </c>
      <c r="AA28" s="67" t="s">
        <v>52</v>
      </c>
      <c r="AB28" s="67" t="s">
        <v>52</v>
      </c>
      <c r="AC28" s="200" t="s">
        <v>6</v>
      </c>
      <c r="AD28" s="200" t="s">
        <v>6</v>
      </c>
      <c r="AE28" s="67" t="s">
        <v>52</v>
      </c>
      <c r="AF28" s="67" t="s">
        <v>52</v>
      </c>
      <c r="AG28" s="67" t="s">
        <v>52</v>
      </c>
      <c r="AH28" s="67" t="s">
        <v>52</v>
      </c>
      <c r="AI28" s="67" t="s">
        <v>52</v>
      </c>
      <c r="AJ28" s="200" t="s">
        <v>6</v>
      </c>
      <c r="AK28" s="200" t="s">
        <v>6</v>
      </c>
    </row>
    <row r="29" spans="1:37" s="128" customFormat="1" x14ac:dyDescent="0.25">
      <c r="A29" s="470"/>
      <c r="B29" s="174">
        <v>453184</v>
      </c>
      <c r="C29" s="174" t="s">
        <v>199</v>
      </c>
      <c r="D29" s="159" t="s">
        <v>184</v>
      </c>
      <c r="E29" s="72" t="s">
        <v>26</v>
      </c>
      <c r="F29" s="69" t="s">
        <v>51</v>
      </c>
      <c r="G29" s="69" t="s">
        <v>51</v>
      </c>
      <c r="H29" s="200" t="s">
        <v>6</v>
      </c>
      <c r="I29" s="200" t="s">
        <v>6</v>
      </c>
      <c r="J29" s="220" t="s">
        <v>196</v>
      </c>
      <c r="K29" s="67" t="s">
        <v>52</v>
      </c>
      <c r="L29" s="67" t="s">
        <v>52</v>
      </c>
      <c r="M29" s="67" t="s">
        <v>52</v>
      </c>
      <c r="N29" s="67" t="s">
        <v>52</v>
      </c>
      <c r="O29" s="200" t="s">
        <v>6</v>
      </c>
      <c r="P29" s="200" t="s">
        <v>6</v>
      </c>
      <c r="Q29" s="68" t="s">
        <v>31</v>
      </c>
      <c r="R29" s="67" t="s">
        <v>52</v>
      </c>
      <c r="S29" s="67" t="s">
        <v>52</v>
      </c>
      <c r="T29" s="67" t="s">
        <v>52</v>
      </c>
      <c r="U29" s="67" t="s">
        <v>52</v>
      </c>
      <c r="V29" s="200" t="s">
        <v>6</v>
      </c>
      <c r="W29" s="200" t="s">
        <v>6</v>
      </c>
      <c r="X29" s="67" t="s">
        <v>52</v>
      </c>
      <c r="Y29" s="67" t="s">
        <v>52</v>
      </c>
      <c r="Z29" s="67" t="s">
        <v>52</v>
      </c>
      <c r="AA29" s="67" t="s">
        <v>52</v>
      </c>
      <c r="AB29" s="68" t="s">
        <v>31</v>
      </c>
      <c r="AC29" s="200" t="s">
        <v>6</v>
      </c>
      <c r="AD29" s="200" t="s">
        <v>6</v>
      </c>
      <c r="AE29" s="67" t="s">
        <v>52</v>
      </c>
      <c r="AF29" s="67" t="s">
        <v>52</v>
      </c>
      <c r="AG29" s="67" t="s">
        <v>52</v>
      </c>
      <c r="AH29" s="67" t="s">
        <v>52</v>
      </c>
      <c r="AI29" s="67" t="s">
        <v>52</v>
      </c>
      <c r="AJ29" s="200" t="s">
        <v>6</v>
      </c>
      <c r="AK29" s="200" t="s">
        <v>6</v>
      </c>
    </row>
    <row r="30" spans="1:37" s="128" customFormat="1" x14ac:dyDescent="0.25">
      <c r="A30" s="471"/>
      <c r="B30" s="174">
        <v>453118</v>
      </c>
      <c r="C30" s="174" t="s">
        <v>200</v>
      </c>
      <c r="D30" s="159" t="s">
        <v>184</v>
      </c>
      <c r="E30" s="72" t="s">
        <v>26</v>
      </c>
      <c r="F30" s="69" t="s">
        <v>51</v>
      </c>
      <c r="G30" s="69" t="s">
        <v>51</v>
      </c>
      <c r="H30" s="200" t="s">
        <v>6</v>
      </c>
      <c r="I30" s="200" t="s">
        <v>6</v>
      </c>
      <c r="J30" s="220" t="s">
        <v>196</v>
      </c>
      <c r="K30" s="67" t="s">
        <v>52</v>
      </c>
      <c r="L30" s="67" t="s">
        <v>52</v>
      </c>
      <c r="M30" s="67" t="s">
        <v>52</v>
      </c>
      <c r="N30" s="67" t="s">
        <v>52</v>
      </c>
      <c r="O30" s="200" t="s">
        <v>6</v>
      </c>
      <c r="P30" s="200" t="s">
        <v>6</v>
      </c>
      <c r="Q30" s="67" t="s">
        <v>52</v>
      </c>
      <c r="R30" s="67" t="s">
        <v>52</v>
      </c>
      <c r="S30" s="67" t="s">
        <v>52</v>
      </c>
      <c r="T30" s="67" t="s">
        <v>52</v>
      </c>
      <c r="U30" s="67" t="s">
        <v>52</v>
      </c>
      <c r="V30" s="200" t="s">
        <v>6</v>
      </c>
      <c r="W30" s="200" t="s">
        <v>6</v>
      </c>
      <c r="X30" s="67" t="s">
        <v>52</v>
      </c>
      <c r="Y30" s="67" t="s">
        <v>52</v>
      </c>
      <c r="Z30" s="67" t="s">
        <v>52</v>
      </c>
      <c r="AA30" s="67" t="s">
        <v>52</v>
      </c>
      <c r="AB30" s="68" t="s">
        <v>31</v>
      </c>
      <c r="AC30" s="200" t="s">
        <v>6</v>
      </c>
      <c r="AD30" s="200" t="s">
        <v>6</v>
      </c>
      <c r="AE30" s="67" t="s">
        <v>52</v>
      </c>
      <c r="AF30" s="67" t="s">
        <v>52</v>
      </c>
      <c r="AG30" s="67" t="s">
        <v>52</v>
      </c>
      <c r="AH30" s="67" t="s">
        <v>52</v>
      </c>
      <c r="AI30" s="67" t="s">
        <v>52</v>
      </c>
      <c r="AJ30" s="200" t="s">
        <v>6</v>
      </c>
      <c r="AK30" s="200" t="s">
        <v>6</v>
      </c>
    </row>
    <row r="31" spans="1:37" s="128" customFormat="1" x14ac:dyDescent="0.25">
      <c r="A31" s="197"/>
      <c r="B31" s="123"/>
      <c r="C31" s="123"/>
      <c r="D31" s="196"/>
      <c r="E31" s="123"/>
      <c r="F31" s="196"/>
      <c r="G31" s="196"/>
      <c r="H31" s="127"/>
      <c r="I31" s="127"/>
      <c r="J31" s="196"/>
      <c r="K31" s="196"/>
      <c r="L31" s="196"/>
      <c r="M31" s="196"/>
      <c r="N31" s="196"/>
      <c r="O31" s="127"/>
      <c r="P31" s="127"/>
      <c r="Q31" s="196"/>
      <c r="R31" s="196"/>
      <c r="S31" s="196"/>
      <c r="T31" s="196"/>
      <c r="U31" s="196"/>
      <c r="V31" s="127"/>
      <c r="W31" s="127"/>
      <c r="X31" s="196"/>
      <c r="Y31" s="196"/>
      <c r="Z31" s="196"/>
      <c r="AA31" s="196"/>
      <c r="AB31" s="196"/>
      <c r="AC31" s="127"/>
      <c r="AD31" s="127"/>
      <c r="AE31" s="196"/>
      <c r="AF31" s="196"/>
      <c r="AG31" s="196"/>
      <c r="AH31" s="196"/>
      <c r="AI31" s="196"/>
      <c r="AJ31" s="127"/>
      <c r="AK31" s="127"/>
    </row>
    <row r="32" spans="1:37" x14ac:dyDescent="0.25">
      <c r="A32" s="222"/>
      <c r="B32" s="223"/>
      <c r="C32" s="223"/>
      <c r="D32" s="223"/>
      <c r="E32" s="223"/>
    </row>
    <row r="33" spans="1:5" x14ac:dyDescent="0.25">
      <c r="A33" s="222"/>
      <c r="B33" s="223"/>
      <c r="C33" s="223"/>
      <c r="D33" s="223"/>
      <c r="E33" s="223"/>
    </row>
    <row r="34" spans="1:5" ht="39" x14ac:dyDescent="0.25">
      <c r="B34" s="224" t="s">
        <v>159</v>
      </c>
      <c r="C34" s="224" t="s">
        <v>116</v>
      </c>
      <c r="D34" s="227"/>
    </row>
    <row r="35" spans="1:5" ht="51.75" x14ac:dyDescent="0.25">
      <c r="B35" s="168" t="s">
        <v>48</v>
      </c>
      <c r="C35" s="168" t="s">
        <v>49</v>
      </c>
      <c r="D35" s="228"/>
    </row>
    <row r="36" spans="1:5" ht="39" x14ac:dyDescent="0.25">
      <c r="B36" s="169" t="s">
        <v>50</v>
      </c>
      <c r="C36" s="169" t="s">
        <v>160</v>
      </c>
      <c r="D36" s="229"/>
    </row>
    <row r="37" spans="1:5" ht="39" x14ac:dyDescent="0.25">
      <c r="B37" s="170" t="s">
        <v>114</v>
      </c>
      <c r="C37" s="170" t="s">
        <v>115</v>
      </c>
      <c r="D37" s="230"/>
    </row>
  </sheetData>
  <mergeCells count="5">
    <mergeCell ref="A20:A22"/>
    <mergeCell ref="A23:A26"/>
    <mergeCell ref="A28:A30"/>
    <mergeCell ref="A17:A19"/>
    <mergeCell ref="A13:A1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L35"/>
  <sheetViews>
    <sheetView workbookViewId="0">
      <pane xSplit="3" ySplit="2" topLeftCell="L15" activePane="bottomRight" state="frozen"/>
      <selection pane="topRight" activeCell="D1" sqref="D1"/>
      <selection pane="bottomLeft" activeCell="A3" sqref="A3"/>
      <selection pane="bottomRight" activeCell="C21" sqref="C21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7" width="11.42578125" customWidth="1"/>
    <col min="8" max="8" width="10" customWidth="1"/>
    <col min="9" max="9" width="9.140625" customWidth="1"/>
    <col min="10" max="10" width="8.140625" customWidth="1"/>
    <col min="11" max="11" width="11.85546875" customWidth="1"/>
    <col min="12" max="12" width="11.42578125" customWidth="1"/>
    <col min="13" max="13" width="16.28515625" customWidth="1"/>
    <col min="14" max="14" width="11.42578125" bestFit="1" customWidth="1"/>
    <col min="15" max="15" width="11.140625" customWidth="1"/>
    <col min="16" max="16" width="11.42578125" customWidth="1"/>
    <col min="17" max="17" width="9.140625" customWidth="1"/>
    <col min="18" max="19" width="11.42578125" customWidth="1"/>
    <col min="20" max="20" width="11.42578125" bestFit="1" customWidth="1"/>
    <col min="21" max="21" width="11.85546875" customWidth="1"/>
    <col min="22" max="23" width="11.42578125" customWidth="1"/>
    <col min="24" max="24" width="9.140625" customWidth="1"/>
    <col min="25" max="26" width="11.42578125" customWidth="1"/>
    <col min="27" max="27" width="12.42578125" customWidth="1"/>
    <col min="28" max="28" width="11.42578125" bestFit="1" customWidth="1"/>
    <col min="29" max="30" width="11.42578125" customWidth="1"/>
    <col min="31" max="31" width="9.140625" customWidth="1"/>
    <col min="32" max="32" width="11.7109375" customWidth="1"/>
    <col min="33" max="34" width="11.42578125" customWidth="1"/>
    <col min="35" max="35" width="12.140625" customWidth="1"/>
    <col min="36" max="36" width="11.42578125" customWidth="1"/>
    <col min="37" max="37" width="8.7109375" customWidth="1"/>
  </cols>
  <sheetData>
    <row r="1" spans="1:38" ht="27" customHeight="1" x14ac:dyDescent="0.25">
      <c r="M1" s="232" t="s">
        <v>170</v>
      </c>
    </row>
    <row r="2" spans="1:38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42644</v>
      </c>
      <c r="G2" s="243">
        <v>42645</v>
      </c>
      <c r="H2" s="243">
        <v>42646</v>
      </c>
      <c r="I2" s="243">
        <v>42647</v>
      </c>
      <c r="J2" s="243">
        <v>42648</v>
      </c>
      <c r="K2" s="243">
        <v>42649</v>
      </c>
      <c r="L2" s="243">
        <v>42650</v>
      </c>
      <c r="M2" s="243">
        <v>42651</v>
      </c>
      <c r="N2" s="243">
        <v>42652</v>
      </c>
      <c r="O2" s="243">
        <v>42653</v>
      </c>
      <c r="P2" s="243">
        <v>42654</v>
      </c>
      <c r="Q2" s="243">
        <v>42655</v>
      </c>
      <c r="R2" s="243">
        <v>42656</v>
      </c>
      <c r="S2" s="243">
        <v>42657</v>
      </c>
      <c r="T2" s="243">
        <v>42658</v>
      </c>
      <c r="U2" s="243">
        <v>42659</v>
      </c>
      <c r="V2" s="243">
        <v>42660</v>
      </c>
      <c r="W2" s="243">
        <v>42661</v>
      </c>
      <c r="X2" s="243">
        <v>42662</v>
      </c>
      <c r="Y2" s="243">
        <v>42663</v>
      </c>
      <c r="Z2" s="243">
        <v>42664</v>
      </c>
      <c r="AA2" s="243">
        <v>42665</v>
      </c>
      <c r="AB2" s="243">
        <v>42666</v>
      </c>
      <c r="AC2" s="243">
        <v>42667</v>
      </c>
      <c r="AD2" s="243">
        <v>42668</v>
      </c>
      <c r="AE2" s="243">
        <v>42669</v>
      </c>
      <c r="AF2" s="243">
        <v>42670</v>
      </c>
      <c r="AG2" s="243">
        <v>42671</v>
      </c>
      <c r="AH2" s="243">
        <v>42672</v>
      </c>
      <c r="AI2" s="243">
        <v>42673</v>
      </c>
      <c r="AJ2" s="243">
        <v>42674</v>
      </c>
      <c r="AK2" s="238"/>
      <c r="AL2" s="238"/>
    </row>
    <row r="3" spans="1:38" x14ac:dyDescent="0.25">
      <c r="A3" s="3"/>
      <c r="B3" s="57">
        <v>425677</v>
      </c>
      <c r="C3" s="159" t="s">
        <v>18</v>
      </c>
      <c r="D3" s="159" t="s">
        <v>183</v>
      </c>
      <c r="E3" s="242" t="s">
        <v>26</v>
      </c>
      <c r="F3" s="200" t="s">
        <v>6</v>
      </c>
      <c r="G3" s="200" t="s">
        <v>6</v>
      </c>
      <c r="H3" s="176" t="s">
        <v>54</v>
      </c>
      <c r="I3" s="68" t="s">
        <v>31</v>
      </c>
      <c r="J3" s="176" t="s">
        <v>54</v>
      </c>
      <c r="K3" s="176" t="s">
        <v>54</v>
      </c>
      <c r="L3" s="176" t="s">
        <v>54</v>
      </c>
      <c r="M3" s="176" t="s">
        <v>172</v>
      </c>
      <c r="N3" s="200" t="s">
        <v>6</v>
      </c>
      <c r="O3" s="176" t="s">
        <v>54</v>
      </c>
      <c r="P3" s="68" t="s">
        <v>31</v>
      </c>
      <c r="Q3" s="68" t="s">
        <v>31</v>
      </c>
      <c r="R3" s="176" t="s">
        <v>54</v>
      </c>
      <c r="S3" s="176" t="s">
        <v>54</v>
      </c>
      <c r="T3" s="200" t="s">
        <v>6</v>
      </c>
      <c r="U3" s="200" t="s">
        <v>6</v>
      </c>
      <c r="V3" s="176" t="s">
        <v>54</v>
      </c>
      <c r="W3" s="176" t="s">
        <v>54</v>
      </c>
      <c r="X3" s="176" t="s">
        <v>54</v>
      </c>
      <c r="Y3" s="176" t="s">
        <v>215</v>
      </c>
      <c r="Z3" s="176" t="s">
        <v>54</v>
      </c>
      <c r="AA3" s="200" t="s">
        <v>6</v>
      </c>
      <c r="AB3" s="176" t="s">
        <v>172</v>
      </c>
      <c r="AC3" s="67" t="s">
        <v>52</v>
      </c>
      <c r="AD3" s="67" t="s">
        <v>52</v>
      </c>
      <c r="AE3" s="67" t="s">
        <v>52</v>
      </c>
      <c r="AF3" s="67" t="s">
        <v>52</v>
      </c>
      <c r="AG3" s="67" t="s">
        <v>52</v>
      </c>
      <c r="AH3" s="200" t="s">
        <v>6</v>
      </c>
      <c r="AI3" s="200" t="s">
        <v>6</v>
      </c>
      <c r="AJ3" s="176" t="s">
        <v>54</v>
      </c>
    </row>
    <row r="4" spans="1:38" x14ac:dyDescent="0.25">
      <c r="A4" s="3"/>
      <c r="B4" s="57">
        <v>354620</v>
      </c>
      <c r="C4" s="159" t="s">
        <v>105</v>
      </c>
      <c r="D4" s="159" t="s">
        <v>184</v>
      </c>
      <c r="E4" s="242" t="s">
        <v>26</v>
      </c>
      <c r="F4" s="176" t="s">
        <v>172</v>
      </c>
      <c r="G4" s="200" t="s">
        <v>6</v>
      </c>
      <c r="H4" s="67" t="s">
        <v>52</v>
      </c>
      <c r="I4" s="67" t="s">
        <v>52</v>
      </c>
      <c r="J4" s="67" t="s">
        <v>52</v>
      </c>
      <c r="K4" s="67" t="s">
        <v>52</v>
      </c>
      <c r="L4" s="67" t="s">
        <v>52</v>
      </c>
      <c r="M4" s="200" t="s">
        <v>6</v>
      </c>
      <c r="N4" s="200" t="s">
        <v>6</v>
      </c>
      <c r="O4" s="67" t="s">
        <v>52</v>
      </c>
      <c r="P4" s="67" t="s">
        <v>52</v>
      </c>
      <c r="Q4" s="67" t="s">
        <v>52</v>
      </c>
      <c r="R4" s="67" t="s">
        <v>52</v>
      </c>
      <c r="S4" s="67" t="s">
        <v>52</v>
      </c>
      <c r="T4" s="200" t="s">
        <v>6</v>
      </c>
      <c r="U4" s="200" t="s">
        <v>6</v>
      </c>
      <c r="V4" s="67" t="s">
        <v>52</v>
      </c>
      <c r="W4" s="67" t="s">
        <v>52</v>
      </c>
      <c r="X4" s="67" t="s">
        <v>52</v>
      </c>
      <c r="Y4" s="67" t="s">
        <v>52</v>
      </c>
      <c r="Z4" s="67" t="s">
        <v>52</v>
      </c>
      <c r="AA4" s="200" t="s">
        <v>6</v>
      </c>
      <c r="AB4" s="200" t="s">
        <v>6</v>
      </c>
      <c r="AC4" s="176" t="s">
        <v>54</v>
      </c>
      <c r="AD4" s="176" t="s">
        <v>54</v>
      </c>
      <c r="AE4" s="176" t="s">
        <v>54</v>
      </c>
      <c r="AF4" s="176" t="s">
        <v>54</v>
      </c>
      <c r="AG4" s="176" t="s">
        <v>54</v>
      </c>
      <c r="AH4" s="200" t="s">
        <v>6</v>
      </c>
      <c r="AI4" s="200" t="s">
        <v>6</v>
      </c>
      <c r="AJ4" s="67" t="s">
        <v>52</v>
      </c>
    </row>
    <row r="5" spans="1:38" x14ac:dyDescent="0.25">
      <c r="A5" s="3"/>
      <c r="B5" s="57">
        <v>273167</v>
      </c>
      <c r="C5" s="159" t="s">
        <v>103</v>
      </c>
      <c r="D5" s="159" t="s">
        <v>184</v>
      </c>
      <c r="E5" s="242" t="s">
        <v>26</v>
      </c>
      <c r="F5" s="200" t="s">
        <v>6</v>
      </c>
      <c r="G5" s="176" t="s">
        <v>54</v>
      </c>
      <c r="H5" s="194" t="s">
        <v>45</v>
      </c>
      <c r="I5" s="176" t="s">
        <v>54</v>
      </c>
      <c r="J5" s="176" t="s">
        <v>54</v>
      </c>
      <c r="K5" s="176" t="s">
        <v>54</v>
      </c>
      <c r="L5" s="176" t="s">
        <v>54</v>
      </c>
      <c r="M5" s="200" t="s">
        <v>6</v>
      </c>
      <c r="N5" s="200" t="s">
        <v>6</v>
      </c>
      <c r="O5" s="67" t="s">
        <v>52</v>
      </c>
      <c r="P5" s="67" t="s">
        <v>52</v>
      </c>
      <c r="Q5" s="67" t="s">
        <v>52</v>
      </c>
      <c r="R5" s="67" t="s">
        <v>52</v>
      </c>
      <c r="S5" s="67" t="s">
        <v>52</v>
      </c>
      <c r="T5" s="200" t="s">
        <v>6</v>
      </c>
      <c r="U5" s="200" t="s">
        <v>6</v>
      </c>
      <c r="V5" s="194" t="s">
        <v>45</v>
      </c>
      <c r="W5" s="67" t="s">
        <v>52</v>
      </c>
      <c r="X5" s="67" t="s">
        <v>52</v>
      </c>
      <c r="Y5" s="68" t="s">
        <v>31</v>
      </c>
      <c r="Z5" s="67" t="s">
        <v>52</v>
      </c>
      <c r="AA5" s="200" t="s">
        <v>6</v>
      </c>
      <c r="AB5" s="200" t="s">
        <v>6</v>
      </c>
      <c r="AC5" s="176" t="s">
        <v>54</v>
      </c>
      <c r="AD5" s="176" t="s">
        <v>54</v>
      </c>
      <c r="AE5" s="176" t="s">
        <v>54</v>
      </c>
      <c r="AF5" s="176" t="s">
        <v>54</v>
      </c>
      <c r="AG5" s="176" t="s">
        <v>54</v>
      </c>
      <c r="AH5" s="176" t="s">
        <v>172</v>
      </c>
      <c r="AI5" s="176" t="s">
        <v>54</v>
      </c>
      <c r="AJ5" s="176" t="s">
        <v>54</v>
      </c>
    </row>
    <row r="6" spans="1:38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200" t="s">
        <v>6</v>
      </c>
      <c r="G6" s="176" t="s">
        <v>172</v>
      </c>
      <c r="H6" s="68" t="s">
        <v>31</v>
      </c>
      <c r="I6" s="176" t="s">
        <v>54</v>
      </c>
      <c r="J6" s="176" t="s">
        <v>54</v>
      </c>
      <c r="K6" s="176" t="s">
        <v>54</v>
      </c>
      <c r="L6" s="176" t="s">
        <v>54</v>
      </c>
      <c r="M6" s="200" t="s">
        <v>6</v>
      </c>
      <c r="N6" s="200" t="s">
        <v>6</v>
      </c>
      <c r="O6" s="68" t="s">
        <v>31</v>
      </c>
      <c r="P6" s="68" t="s">
        <v>31</v>
      </c>
      <c r="Q6" s="68" t="s">
        <v>31</v>
      </c>
      <c r="R6" s="176" t="s">
        <v>54</v>
      </c>
      <c r="S6" s="176" t="s">
        <v>54</v>
      </c>
      <c r="T6" s="176" t="s">
        <v>54</v>
      </c>
      <c r="U6" s="200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200" t="s">
        <v>6</v>
      </c>
      <c r="AB6" s="200" t="s">
        <v>6</v>
      </c>
      <c r="AC6" s="67" t="s">
        <v>52</v>
      </c>
      <c r="AD6" s="67" t="s">
        <v>52</v>
      </c>
      <c r="AE6" s="67" t="s">
        <v>52</v>
      </c>
      <c r="AF6" s="67" t="s">
        <v>52</v>
      </c>
      <c r="AG6" s="67" t="s">
        <v>52</v>
      </c>
      <c r="AH6" s="200" t="s">
        <v>6</v>
      </c>
      <c r="AI6" s="200" t="s">
        <v>6</v>
      </c>
      <c r="AJ6" s="67" t="s">
        <v>52</v>
      </c>
    </row>
    <row r="7" spans="1:38" x14ac:dyDescent="0.25">
      <c r="A7" s="3"/>
      <c r="B7" s="57">
        <v>379070</v>
      </c>
      <c r="C7" s="130" t="s">
        <v>123</v>
      </c>
      <c r="D7" s="159" t="s">
        <v>184</v>
      </c>
      <c r="E7" s="242" t="s">
        <v>26</v>
      </c>
      <c r="F7" s="200" t="s">
        <v>6</v>
      </c>
      <c r="G7" s="200" t="s">
        <v>6</v>
      </c>
      <c r="H7" s="67" t="s">
        <v>52</v>
      </c>
      <c r="I7" s="67" t="s">
        <v>52</v>
      </c>
      <c r="J7" s="67" t="s">
        <v>52</v>
      </c>
      <c r="K7" s="67" t="s">
        <v>52</v>
      </c>
      <c r="L7" s="67" t="s">
        <v>52</v>
      </c>
      <c r="M7" s="200" t="s">
        <v>6</v>
      </c>
      <c r="N7" s="200" t="s">
        <v>6</v>
      </c>
      <c r="O7" s="67" t="s">
        <v>52</v>
      </c>
      <c r="P7" s="67" t="s">
        <v>52</v>
      </c>
      <c r="Q7" s="67" t="s">
        <v>52</v>
      </c>
      <c r="R7" s="67" t="s">
        <v>52</v>
      </c>
      <c r="S7" s="67" t="s">
        <v>52</v>
      </c>
      <c r="T7" s="200" t="s">
        <v>6</v>
      </c>
      <c r="U7" s="200" t="s">
        <v>6</v>
      </c>
      <c r="V7" s="194" t="s">
        <v>45</v>
      </c>
      <c r="W7" s="68" t="s">
        <v>31</v>
      </c>
      <c r="X7" s="176" t="s">
        <v>54</v>
      </c>
      <c r="Y7" s="176" t="s">
        <v>54</v>
      </c>
      <c r="Z7" s="176" t="s">
        <v>54</v>
      </c>
      <c r="AA7" s="200" t="s">
        <v>6</v>
      </c>
      <c r="AB7" s="200" t="s">
        <v>6</v>
      </c>
      <c r="AC7" s="176" t="s">
        <v>54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200" t="s">
        <v>6</v>
      </c>
      <c r="AI7" s="200" t="s">
        <v>6</v>
      </c>
      <c r="AJ7" s="67" t="s">
        <v>52</v>
      </c>
    </row>
    <row r="8" spans="1:38" x14ac:dyDescent="0.25">
      <c r="A8" s="3"/>
      <c r="B8" s="57">
        <v>400623</v>
      </c>
      <c r="C8" s="130" t="s">
        <v>33</v>
      </c>
      <c r="D8" s="159" t="s">
        <v>183</v>
      </c>
      <c r="E8" s="242" t="s">
        <v>26</v>
      </c>
      <c r="F8" s="176" t="s">
        <v>54</v>
      </c>
      <c r="G8" s="200" t="s">
        <v>6</v>
      </c>
      <c r="H8" s="176" t="s">
        <v>54</v>
      </c>
      <c r="I8" s="194" t="s">
        <v>45</v>
      </c>
      <c r="J8" s="176" t="s">
        <v>54</v>
      </c>
      <c r="K8" s="176" t="s">
        <v>54</v>
      </c>
      <c r="L8" s="176" t="s">
        <v>54</v>
      </c>
      <c r="M8" s="200" t="s">
        <v>6</v>
      </c>
      <c r="N8" s="176" t="s">
        <v>54</v>
      </c>
      <c r="O8" s="176" t="s">
        <v>54</v>
      </c>
      <c r="P8" s="176" t="s">
        <v>54</v>
      </c>
      <c r="Q8" s="176" t="s">
        <v>54</v>
      </c>
      <c r="R8" s="176" t="s">
        <v>54</v>
      </c>
      <c r="S8" s="176" t="s">
        <v>54</v>
      </c>
      <c r="T8" s="176" t="s">
        <v>172</v>
      </c>
      <c r="U8" s="200" t="s">
        <v>6</v>
      </c>
      <c r="V8" s="176" t="s">
        <v>54</v>
      </c>
      <c r="W8" s="176" t="s">
        <v>54</v>
      </c>
      <c r="X8" s="176" t="s">
        <v>54</v>
      </c>
      <c r="Y8" s="176" t="s">
        <v>54</v>
      </c>
      <c r="Z8" s="176" t="s">
        <v>54</v>
      </c>
      <c r="AA8" s="200" t="s">
        <v>6</v>
      </c>
      <c r="AB8" s="200" t="s">
        <v>6</v>
      </c>
      <c r="AC8" s="176" t="s">
        <v>54</v>
      </c>
      <c r="AD8" s="194" t="s">
        <v>45</v>
      </c>
      <c r="AE8" s="176" t="s">
        <v>54</v>
      </c>
      <c r="AF8" s="194" t="s">
        <v>45</v>
      </c>
      <c r="AG8" s="176" t="s">
        <v>54</v>
      </c>
      <c r="AH8" s="200" t="s">
        <v>6</v>
      </c>
      <c r="AI8" s="200" t="s">
        <v>6</v>
      </c>
      <c r="AJ8" s="176" t="s">
        <v>54</v>
      </c>
    </row>
    <row r="9" spans="1:38" x14ac:dyDescent="0.25">
      <c r="A9" s="3"/>
      <c r="B9" s="57">
        <v>444567</v>
      </c>
      <c r="C9" s="159" t="s">
        <v>19</v>
      </c>
      <c r="D9" s="159" t="s">
        <v>184</v>
      </c>
      <c r="E9" s="242" t="s">
        <v>26</v>
      </c>
      <c r="F9" s="200" t="s">
        <v>6</v>
      </c>
      <c r="G9" s="200" t="s">
        <v>6</v>
      </c>
      <c r="H9" s="176" t="s">
        <v>54</v>
      </c>
      <c r="I9" s="176" t="s">
        <v>54</v>
      </c>
      <c r="J9" s="68" t="s">
        <v>31</v>
      </c>
      <c r="K9" s="194" t="s">
        <v>45</v>
      </c>
      <c r="L9" s="176" t="s">
        <v>54</v>
      </c>
      <c r="M9" s="176" t="s">
        <v>54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67" t="s">
        <v>52</v>
      </c>
      <c r="W9" s="67" t="s">
        <v>52</v>
      </c>
      <c r="X9" s="67" t="s">
        <v>52</v>
      </c>
      <c r="Y9" s="67" t="s">
        <v>52</v>
      </c>
      <c r="Z9" s="67" t="s">
        <v>52</v>
      </c>
      <c r="AA9" s="200" t="s">
        <v>6</v>
      </c>
      <c r="AB9" s="200" t="s">
        <v>6</v>
      </c>
      <c r="AC9" s="176" t="s">
        <v>54</v>
      </c>
      <c r="AD9" s="176" t="s">
        <v>54</v>
      </c>
      <c r="AE9" s="176" t="s">
        <v>54</v>
      </c>
      <c r="AF9" s="194" t="s">
        <v>45</v>
      </c>
      <c r="AG9" s="68" t="s">
        <v>31</v>
      </c>
      <c r="AH9" s="200" t="s">
        <v>6</v>
      </c>
      <c r="AI9" s="200" t="s">
        <v>6</v>
      </c>
      <c r="AJ9" s="68" t="s">
        <v>31</v>
      </c>
    </row>
    <row r="10" spans="1:38" x14ac:dyDescent="0.25">
      <c r="A10" s="3"/>
      <c r="B10" s="57">
        <v>552406</v>
      </c>
      <c r="C10" s="159" t="s">
        <v>164</v>
      </c>
      <c r="D10" s="159" t="s">
        <v>184</v>
      </c>
      <c r="E10" s="242" t="s">
        <v>26</v>
      </c>
      <c r="F10" s="200" t="s">
        <v>6</v>
      </c>
      <c r="G10" s="200" t="s">
        <v>6</v>
      </c>
      <c r="H10" s="67" t="s">
        <v>52</v>
      </c>
      <c r="I10" s="67" t="s">
        <v>52</v>
      </c>
      <c r="J10" s="67" t="s">
        <v>52</v>
      </c>
      <c r="K10" s="67" t="s">
        <v>52</v>
      </c>
      <c r="L10" s="67" t="s">
        <v>52</v>
      </c>
      <c r="M10" s="200" t="s">
        <v>6</v>
      </c>
      <c r="N10" s="176" t="s">
        <v>172</v>
      </c>
      <c r="O10" s="176" t="s">
        <v>54</v>
      </c>
      <c r="P10" s="68" t="s">
        <v>31</v>
      </c>
      <c r="Q10" s="176" t="s">
        <v>54</v>
      </c>
      <c r="R10" s="176" t="s">
        <v>54</v>
      </c>
      <c r="S10" s="68" t="s">
        <v>31</v>
      </c>
      <c r="T10" s="200" t="s">
        <v>6</v>
      </c>
      <c r="U10" s="176" t="s">
        <v>54</v>
      </c>
      <c r="V10" s="176" t="s">
        <v>54</v>
      </c>
      <c r="W10" s="176" t="s">
        <v>54</v>
      </c>
      <c r="X10" s="176" t="s">
        <v>54</v>
      </c>
      <c r="Y10" s="176" t="s">
        <v>54</v>
      </c>
      <c r="Z10" s="176" t="s">
        <v>54</v>
      </c>
      <c r="AA10" s="200" t="s">
        <v>6</v>
      </c>
      <c r="AB10" s="200" t="s">
        <v>6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68" t="s">
        <v>31</v>
      </c>
      <c r="AH10" s="200" t="s">
        <v>6</v>
      </c>
      <c r="AI10" s="200" t="s">
        <v>6</v>
      </c>
      <c r="AJ10" s="67" t="s">
        <v>52</v>
      </c>
    </row>
    <row r="11" spans="1:38" x14ac:dyDescent="0.25">
      <c r="A11" s="3"/>
      <c r="B11" s="57">
        <v>252816</v>
      </c>
      <c r="C11" s="159" t="s">
        <v>23</v>
      </c>
      <c r="D11" s="159" t="s">
        <v>184</v>
      </c>
      <c r="E11" s="242" t="s">
        <v>26</v>
      </c>
      <c r="F11" s="200" t="s">
        <v>6</v>
      </c>
      <c r="G11" s="200" t="s">
        <v>6</v>
      </c>
      <c r="H11" s="67" t="s">
        <v>52</v>
      </c>
      <c r="I11" s="67" t="s">
        <v>52</v>
      </c>
      <c r="J11" s="67" t="s">
        <v>52</v>
      </c>
      <c r="K11" s="67" t="s">
        <v>52</v>
      </c>
      <c r="L11" s="67" t="s">
        <v>52</v>
      </c>
      <c r="M11" s="200" t="s">
        <v>6</v>
      </c>
      <c r="N11" s="200" t="s">
        <v>6</v>
      </c>
      <c r="O11" s="68" t="s">
        <v>31</v>
      </c>
      <c r="P11" s="176" t="s">
        <v>54</v>
      </c>
      <c r="Q11" s="176" t="s">
        <v>54</v>
      </c>
      <c r="R11" s="176" t="s">
        <v>54</v>
      </c>
      <c r="S11" s="176" t="s">
        <v>54</v>
      </c>
      <c r="T11" s="200" t="s">
        <v>6</v>
      </c>
      <c r="U11" s="176" t="s">
        <v>172</v>
      </c>
      <c r="V11" s="176" t="s">
        <v>54</v>
      </c>
      <c r="W11" s="176" t="s">
        <v>54</v>
      </c>
      <c r="X11" s="68" t="s">
        <v>31</v>
      </c>
      <c r="Y11" s="176" t="s">
        <v>54</v>
      </c>
      <c r="Z11" s="176" t="s">
        <v>54</v>
      </c>
      <c r="AA11" s="176" t="s">
        <v>54</v>
      </c>
      <c r="AB11" s="200" t="s">
        <v>6</v>
      </c>
      <c r="AC11" s="67" t="s">
        <v>52</v>
      </c>
      <c r="AD11" s="67" t="s">
        <v>52</v>
      </c>
      <c r="AE11" s="67" t="s">
        <v>52</v>
      </c>
      <c r="AF11" s="67" t="s">
        <v>52</v>
      </c>
      <c r="AG11" s="67" t="s">
        <v>52</v>
      </c>
      <c r="AH11" s="200" t="s">
        <v>6</v>
      </c>
      <c r="AI11" s="200" t="s">
        <v>6</v>
      </c>
      <c r="AJ11" s="67" t="s">
        <v>52</v>
      </c>
    </row>
    <row r="12" spans="1:38" x14ac:dyDescent="0.25">
      <c r="A12" s="3"/>
      <c r="B12" s="57">
        <v>242826</v>
      </c>
      <c r="C12" s="159" t="s">
        <v>37</v>
      </c>
      <c r="D12" s="159" t="s">
        <v>183</v>
      </c>
      <c r="E12" s="242" t="s">
        <v>26</v>
      </c>
      <c r="F12" s="200" t="s">
        <v>6</v>
      </c>
      <c r="G12" s="200" t="s">
        <v>6</v>
      </c>
      <c r="H12" s="176" t="s">
        <v>54</v>
      </c>
      <c r="I12" s="176" t="s">
        <v>54</v>
      </c>
      <c r="J12" s="68" t="s">
        <v>31</v>
      </c>
      <c r="K12" s="176" t="s">
        <v>54</v>
      </c>
      <c r="L12" s="176" t="s">
        <v>54</v>
      </c>
      <c r="M12" s="176" t="s">
        <v>54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200" t="s">
        <v>6</v>
      </c>
      <c r="U12" s="200" t="s">
        <v>6</v>
      </c>
      <c r="V12" s="67" t="s">
        <v>52</v>
      </c>
      <c r="W12" s="67" t="s">
        <v>52</v>
      </c>
      <c r="X12" s="67" t="s">
        <v>52</v>
      </c>
      <c r="Y12" s="67" t="s">
        <v>52</v>
      </c>
      <c r="Z12" s="67" t="s">
        <v>52</v>
      </c>
      <c r="AA12" s="200" t="s">
        <v>6</v>
      </c>
      <c r="AB12" s="200" t="s">
        <v>6</v>
      </c>
      <c r="AC12" s="194" t="s">
        <v>45</v>
      </c>
      <c r="AD12" s="176" t="s">
        <v>54</v>
      </c>
      <c r="AE12" s="176" t="s">
        <v>54</v>
      </c>
      <c r="AF12" s="176" t="s">
        <v>54</v>
      </c>
      <c r="AG12" s="176" t="s">
        <v>54</v>
      </c>
      <c r="AH12" s="176" t="s">
        <v>54</v>
      </c>
      <c r="AI12" s="200" t="s">
        <v>6</v>
      </c>
      <c r="AJ12" s="68" t="s">
        <v>31</v>
      </c>
    </row>
    <row r="13" spans="1:38" x14ac:dyDescent="0.25">
      <c r="A13" s="415" t="s">
        <v>182</v>
      </c>
      <c r="B13" s="57">
        <v>518531</v>
      </c>
      <c r="C13" s="159" t="s">
        <v>188</v>
      </c>
      <c r="D13" s="159" t="s">
        <v>184</v>
      </c>
      <c r="E13" s="242" t="s">
        <v>26</v>
      </c>
      <c r="F13" s="200" t="s">
        <v>6</v>
      </c>
      <c r="G13" s="200" t="s">
        <v>6</v>
      </c>
      <c r="H13" s="67" t="s">
        <v>52</v>
      </c>
      <c r="I13" s="67" t="s">
        <v>52</v>
      </c>
      <c r="J13" s="67" t="s">
        <v>52</v>
      </c>
      <c r="K13" s="67" t="s">
        <v>52</v>
      </c>
      <c r="L13" s="67" t="s">
        <v>52</v>
      </c>
      <c r="M13" s="200" t="s">
        <v>6</v>
      </c>
      <c r="N13" s="200" t="s">
        <v>6</v>
      </c>
      <c r="O13" s="176" t="s">
        <v>54</v>
      </c>
      <c r="P13" s="176" t="s">
        <v>54</v>
      </c>
      <c r="Q13" s="67" t="s">
        <v>52</v>
      </c>
      <c r="R13" s="67" t="s">
        <v>52</v>
      </c>
      <c r="S13" s="68" t="s">
        <v>31</v>
      </c>
      <c r="T13" s="200" t="s">
        <v>6</v>
      </c>
      <c r="U13" s="200" t="s">
        <v>6</v>
      </c>
      <c r="V13" s="67" t="s">
        <v>52</v>
      </c>
      <c r="W13" s="176" t="s">
        <v>54</v>
      </c>
      <c r="X13" s="176" t="s">
        <v>54</v>
      </c>
      <c r="Y13" s="176" t="s">
        <v>54</v>
      </c>
      <c r="Z13" s="176" t="s">
        <v>54</v>
      </c>
      <c r="AA13" s="200" t="s">
        <v>6</v>
      </c>
      <c r="AB13" s="200" t="s">
        <v>6</v>
      </c>
      <c r="AC13" s="67" t="s">
        <v>52</v>
      </c>
      <c r="AD13" s="67" t="s">
        <v>52</v>
      </c>
      <c r="AE13" s="67" t="s">
        <v>52</v>
      </c>
      <c r="AF13" s="68" t="s">
        <v>31</v>
      </c>
      <c r="AG13" s="67" t="s">
        <v>52</v>
      </c>
      <c r="AH13" s="200" t="s">
        <v>6</v>
      </c>
      <c r="AI13" s="200" t="s">
        <v>6</v>
      </c>
      <c r="AJ13" s="68" t="s">
        <v>31</v>
      </c>
    </row>
    <row r="14" spans="1:38" x14ac:dyDescent="0.25">
      <c r="A14" s="416"/>
      <c r="B14" s="57">
        <v>501285</v>
      </c>
      <c r="C14" s="130" t="s">
        <v>102</v>
      </c>
      <c r="D14" s="159" t="s">
        <v>184</v>
      </c>
      <c r="E14" s="242" t="s">
        <v>26</v>
      </c>
      <c r="F14" s="200" t="s">
        <v>6</v>
      </c>
      <c r="G14" s="200" t="s">
        <v>6</v>
      </c>
      <c r="H14" s="176" t="s">
        <v>54</v>
      </c>
      <c r="I14" s="68" t="s">
        <v>31</v>
      </c>
      <c r="J14" s="176" t="s">
        <v>54</v>
      </c>
      <c r="K14" s="176" t="s">
        <v>54</v>
      </c>
      <c r="L14" s="176" t="s">
        <v>54</v>
      </c>
      <c r="M14" s="200" t="s">
        <v>6</v>
      </c>
      <c r="N14" s="200" t="s">
        <v>6</v>
      </c>
      <c r="O14" s="68" t="s">
        <v>31</v>
      </c>
      <c r="P14" s="68" t="s">
        <v>31</v>
      </c>
      <c r="Q14" s="176" t="s">
        <v>54</v>
      </c>
      <c r="R14" s="176" t="s">
        <v>54</v>
      </c>
      <c r="S14" s="176" t="s">
        <v>54</v>
      </c>
      <c r="T14" s="200" t="s">
        <v>6</v>
      </c>
      <c r="U14" s="200" t="s">
        <v>6</v>
      </c>
      <c r="V14" s="176" t="s">
        <v>54</v>
      </c>
      <c r="W14" s="176" t="s">
        <v>54</v>
      </c>
      <c r="X14" s="176" t="s">
        <v>54</v>
      </c>
      <c r="Y14" s="176" t="s">
        <v>54</v>
      </c>
      <c r="Z14" s="176" t="s">
        <v>54</v>
      </c>
      <c r="AA14" s="200" t="s">
        <v>6</v>
      </c>
      <c r="AB14" s="200" t="s">
        <v>6</v>
      </c>
      <c r="AC14" s="176" t="s">
        <v>54</v>
      </c>
      <c r="AD14" s="176" t="s">
        <v>54</v>
      </c>
      <c r="AE14" s="176" t="s">
        <v>54</v>
      </c>
      <c r="AF14" s="176" t="s">
        <v>54</v>
      </c>
      <c r="AG14" s="176" t="s">
        <v>54</v>
      </c>
      <c r="AH14" s="200" t="s">
        <v>6</v>
      </c>
      <c r="AI14" s="200" t="s">
        <v>6</v>
      </c>
      <c r="AJ14" s="68" t="s">
        <v>31</v>
      </c>
    </row>
    <row r="15" spans="1:38" x14ac:dyDescent="0.25">
      <c r="A15" s="417"/>
      <c r="B15" s="57">
        <v>497998</v>
      </c>
      <c r="C15" s="159" t="s">
        <v>165</v>
      </c>
      <c r="D15" s="159" t="s">
        <v>184</v>
      </c>
      <c r="E15" s="242" t="s">
        <v>26</v>
      </c>
      <c r="F15" s="200" t="s">
        <v>6</v>
      </c>
      <c r="G15" s="200" t="s">
        <v>6</v>
      </c>
      <c r="H15" s="67" t="s">
        <v>52</v>
      </c>
      <c r="I15" s="67" t="s">
        <v>52</v>
      </c>
      <c r="J15" s="67" t="s">
        <v>52</v>
      </c>
      <c r="K15" s="67" t="s">
        <v>52</v>
      </c>
      <c r="L15" s="176" t="s">
        <v>54</v>
      </c>
      <c r="M15" s="200" t="s">
        <v>6</v>
      </c>
      <c r="N15" s="200" t="s">
        <v>6</v>
      </c>
      <c r="O15" s="67" t="s">
        <v>52</v>
      </c>
      <c r="P15" s="67" t="s">
        <v>52</v>
      </c>
      <c r="Q15" s="176" t="s">
        <v>54</v>
      </c>
      <c r="R15" s="176" t="s">
        <v>54</v>
      </c>
      <c r="S15" s="67" t="s">
        <v>52</v>
      </c>
      <c r="T15" s="200" t="s">
        <v>6</v>
      </c>
      <c r="U15" s="200" t="s">
        <v>6</v>
      </c>
      <c r="V15" s="176" t="s">
        <v>54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176" t="s">
        <v>54</v>
      </c>
      <c r="AD15" s="176" t="s">
        <v>54</v>
      </c>
      <c r="AE15" s="176" t="s">
        <v>54</v>
      </c>
      <c r="AF15" s="67" t="s">
        <v>52</v>
      </c>
      <c r="AG15" s="176" t="s">
        <v>54</v>
      </c>
      <c r="AH15" s="200" t="s">
        <v>6</v>
      </c>
      <c r="AI15" s="176" t="s">
        <v>172</v>
      </c>
      <c r="AJ15" s="67" t="s">
        <v>52</v>
      </c>
    </row>
    <row r="16" spans="1:38" x14ac:dyDescent="0.25">
      <c r="A16" s="3"/>
      <c r="B16" s="57">
        <v>370711</v>
      </c>
      <c r="C16" s="130" t="s">
        <v>110</v>
      </c>
      <c r="D16" s="159" t="s">
        <v>184</v>
      </c>
      <c r="E16" s="242" t="s">
        <v>26</v>
      </c>
      <c r="F16" s="200" t="s">
        <v>6</v>
      </c>
      <c r="G16" s="200" t="s">
        <v>6</v>
      </c>
      <c r="H16" s="176" t="s">
        <v>54</v>
      </c>
      <c r="I16" s="176" t="s">
        <v>54</v>
      </c>
      <c r="J16" s="176" t="s">
        <v>54</v>
      </c>
      <c r="K16" s="176" t="s">
        <v>54</v>
      </c>
      <c r="L16" s="176" t="s">
        <v>54</v>
      </c>
      <c r="M16" s="200" t="s">
        <v>6</v>
      </c>
      <c r="N16" s="200" t="s">
        <v>6</v>
      </c>
      <c r="O16" s="68" t="s">
        <v>31</v>
      </c>
      <c r="P16" s="68" t="s">
        <v>31</v>
      </c>
      <c r="Q16" s="176" t="s">
        <v>54</v>
      </c>
      <c r="R16" s="176" t="s">
        <v>54</v>
      </c>
      <c r="S16" s="176" t="s">
        <v>54</v>
      </c>
      <c r="T16" s="200" t="s">
        <v>6</v>
      </c>
      <c r="U16" s="200" t="s">
        <v>6</v>
      </c>
      <c r="V16" s="176" t="s">
        <v>54</v>
      </c>
      <c r="W16" s="176" t="s">
        <v>54</v>
      </c>
      <c r="X16" s="68" t="s">
        <v>31</v>
      </c>
      <c r="Y16" s="176" t="s">
        <v>54</v>
      </c>
      <c r="Z16" s="176" t="s">
        <v>54</v>
      </c>
      <c r="AA16" s="176" t="s">
        <v>172</v>
      </c>
      <c r="AB16" s="176" t="s">
        <v>54</v>
      </c>
      <c r="AC16" s="245" t="s">
        <v>45</v>
      </c>
      <c r="AD16" s="176" t="s">
        <v>54</v>
      </c>
      <c r="AE16" s="176" t="s">
        <v>54</v>
      </c>
      <c r="AF16" s="176" t="s">
        <v>54</v>
      </c>
      <c r="AG16" s="176" t="s">
        <v>54</v>
      </c>
      <c r="AH16" s="200" t="s">
        <v>6</v>
      </c>
      <c r="AI16" s="200" t="s">
        <v>6</v>
      </c>
      <c r="AJ16" s="68" t="s">
        <v>31</v>
      </c>
    </row>
    <row r="17" spans="1:36" x14ac:dyDescent="0.25">
      <c r="A17" s="413" t="s">
        <v>111</v>
      </c>
      <c r="B17" s="240">
        <v>509724</v>
      </c>
      <c r="C17" s="57" t="s">
        <v>21</v>
      </c>
      <c r="D17" s="159" t="s">
        <v>184</v>
      </c>
      <c r="E17" s="72" t="s">
        <v>25</v>
      </c>
      <c r="F17" s="200" t="s">
        <v>6</v>
      </c>
      <c r="G17" s="200" t="s">
        <v>6</v>
      </c>
      <c r="H17" s="69" t="s">
        <v>51</v>
      </c>
      <c r="I17" s="69" t="s">
        <v>51</v>
      </c>
      <c r="J17" s="69" t="s">
        <v>51</v>
      </c>
      <c r="K17" s="69" t="s">
        <v>51</v>
      </c>
      <c r="L17" s="69" t="s">
        <v>51</v>
      </c>
      <c r="M17" s="200" t="s">
        <v>6</v>
      </c>
      <c r="N17" s="200" t="s">
        <v>6</v>
      </c>
      <c r="O17" s="68" t="s">
        <v>31</v>
      </c>
      <c r="P17" s="67" t="s">
        <v>52</v>
      </c>
      <c r="Q17" s="67" t="s">
        <v>52</v>
      </c>
      <c r="R17" s="67" t="s">
        <v>52</v>
      </c>
      <c r="S17" s="67" t="s">
        <v>52</v>
      </c>
      <c r="T17" s="200" t="s">
        <v>6</v>
      </c>
      <c r="U17" s="200" t="s">
        <v>6</v>
      </c>
      <c r="V17" s="67" t="s">
        <v>52</v>
      </c>
      <c r="W17" s="67" t="s">
        <v>52</v>
      </c>
      <c r="X17" s="67" t="s">
        <v>52</v>
      </c>
      <c r="Y17" s="67" t="s">
        <v>52</v>
      </c>
      <c r="Z17" s="67" t="s">
        <v>52</v>
      </c>
      <c r="AA17" s="200" t="s">
        <v>6</v>
      </c>
      <c r="AB17" s="200" t="s">
        <v>6</v>
      </c>
      <c r="AC17" s="69" t="s">
        <v>51</v>
      </c>
      <c r="AD17" s="69" t="s">
        <v>51</v>
      </c>
      <c r="AE17" s="69" t="s">
        <v>51</v>
      </c>
      <c r="AF17" s="69" t="s">
        <v>51</v>
      </c>
      <c r="AG17" s="194" t="s">
        <v>45</v>
      </c>
      <c r="AH17" s="200" t="s">
        <v>6</v>
      </c>
      <c r="AI17" s="200" t="s">
        <v>6</v>
      </c>
      <c r="AJ17" s="67" t="s">
        <v>52</v>
      </c>
    </row>
    <row r="18" spans="1:36" x14ac:dyDescent="0.25">
      <c r="A18" s="413"/>
      <c r="B18" s="240">
        <v>302172</v>
      </c>
      <c r="C18" s="57" t="s">
        <v>157</v>
      </c>
      <c r="D18" s="159" t="s">
        <v>184</v>
      </c>
      <c r="E18" s="72" t="s">
        <v>25</v>
      </c>
      <c r="F18" s="200" t="s">
        <v>6</v>
      </c>
      <c r="G18" s="200" t="s">
        <v>6</v>
      </c>
      <c r="H18" s="67" t="s">
        <v>52</v>
      </c>
      <c r="I18" s="67" t="s">
        <v>52</v>
      </c>
      <c r="J18" s="67" t="s">
        <v>52</v>
      </c>
      <c r="K18" s="67" t="s">
        <v>52</v>
      </c>
      <c r="L18" s="67" t="s">
        <v>52</v>
      </c>
      <c r="M18" s="200" t="s">
        <v>6</v>
      </c>
      <c r="N18" s="200" t="s">
        <v>6</v>
      </c>
      <c r="O18" s="67" t="s">
        <v>52</v>
      </c>
      <c r="P18" s="69" t="s">
        <v>51</v>
      </c>
      <c r="Q18" s="69" t="s">
        <v>51</v>
      </c>
      <c r="R18" s="69" t="s">
        <v>51</v>
      </c>
      <c r="S18" s="68" t="s">
        <v>31</v>
      </c>
      <c r="T18" s="200" t="s">
        <v>6</v>
      </c>
      <c r="U18" s="200" t="s">
        <v>6</v>
      </c>
      <c r="V18" s="67" t="s">
        <v>52</v>
      </c>
      <c r="W18" s="67" t="s">
        <v>52</v>
      </c>
      <c r="X18" s="67" t="s">
        <v>52</v>
      </c>
      <c r="Y18" s="67" t="s">
        <v>52</v>
      </c>
      <c r="Z18" s="67" t="s">
        <v>52</v>
      </c>
      <c r="AA18" s="200" t="s">
        <v>6</v>
      </c>
      <c r="AB18" s="200" t="s">
        <v>6</v>
      </c>
      <c r="AC18" s="67" t="s">
        <v>52</v>
      </c>
      <c r="AD18" s="67" t="s">
        <v>52</v>
      </c>
      <c r="AE18" s="67" t="s">
        <v>52</v>
      </c>
      <c r="AF18" s="67" t="s">
        <v>52</v>
      </c>
      <c r="AG18" s="67" t="s">
        <v>52</v>
      </c>
      <c r="AH18" s="200" t="s">
        <v>6</v>
      </c>
      <c r="AI18" s="200" t="s">
        <v>6</v>
      </c>
      <c r="AJ18" s="67" t="s">
        <v>52</v>
      </c>
    </row>
    <row r="19" spans="1:36" x14ac:dyDescent="0.25">
      <c r="A19" s="413"/>
      <c r="B19" s="240">
        <v>516000</v>
      </c>
      <c r="C19" s="57" t="s">
        <v>197</v>
      </c>
      <c r="D19" s="159" t="s">
        <v>184</v>
      </c>
      <c r="E19" s="72" t="s">
        <v>25</v>
      </c>
      <c r="F19" s="200" t="s">
        <v>6</v>
      </c>
      <c r="G19" s="200" t="s">
        <v>6</v>
      </c>
      <c r="H19" s="67" t="s">
        <v>52</v>
      </c>
      <c r="I19" s="67" t="s">
        <v>52</v>
      </c>
      <c r="J19" s="67" t="s">
        <v>52</v>
      </c>
      <c r="K19" s="67" t="s">
        <v>52</v>
      </c>
      <c r="L19" s="67" t="s">
        <v>52</v>
      </c>
      <c r="M19" s="200" t="s">
        <v>6</v>
      </c>
      <c r="N19" s="200" t="s">
        <v>6</v>
      </c>
      <c r="O19" s="67" t="s">
        <v>52</v>
      </c>
      <c r="P19" s="67" t="s">
        <v>52</v>
      </c>
      <c r="Q19" s="67" t="s">
        <v>52</v>
      </c>
      <c r="R19" s="67" t="s">
        <v>52</v>
      </c>
      <c r="S19" s="67" t="s">
        <v>52</v>
      </c>
      <c r="T19" s="200" t="s">
        <v>6</v>
      </c>
      <c r="U19" s="200" t="s">
        <v>6</v>
      </c>
      <c r="V19" s="69" t="s">
        <v>51</v>
      </c>
      <c r="W19" s="69" t="s">
        <v>51</v>
      </c>
      <c r="X19" s="69" t="s">
        <v>51</v>
      </c>
      <c r="Y19" s="69" t="s">
        <v>51</v>
      </c>
      <c r="Z19" s="69" t="s">
        <v>51</v>
      </c>
      <c r="AA19" s="200" t="s">
        <v>6</v>
      </c>
      <c r="AB19" s="200" t="s">
        <v>6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200" t="s">
        <v>6</v>
      </c>
      <c r="AI19" s="200" t="s">
        <v>6</v>
      </c>
      <c r="AJ19" s="68" t="s">
        <v>31</v>
      </c>
    </row>
    <row r="20" spans="1:36" x14ac:dyDescent="0.25">
      <c r="A20" s="413" t="s">
        <v>112</v>
      </c>
      <c r="B20" s="240">
        <v>166058</v>
      </c>
      <c r="C20" s="57" t="s">
        <v>8</v>
      </c>
      <c r="D20" s="159" t="s">
        <v>184</v>
      </c>
      <c r="E20" s="72" t="s">
        <v>25</v>
      </c>
      <c r="F20" s="200" t="s">
        <v>6</v>
      </c>
      <c r="G20" s="200" t="s">
        <v>6</v>
      </c>
      <c r="H20" s="69" t="s">
        <v>51</v>
      </c>
      <c r="I20" s="69" t="s">
        <v>51</v>
      </c>
      <c r="J20" s="69" t="s">
        <v>51</v>
      </c>
      <c r="K20" s="69" t="s">
        <v>51</v>
      </c>
      <c r="L20" s="69" t="s">
        <v>51</v>
      </c>
      <c r="M20" s="200" t="s">
        <v>6</v>
      </c>
      <c r="N20" s="200" t="s">
        <v>6</v>
      </c>
      <c r="O20" s="67" t="s">
        <v>52</v>
      </c>
      <c r="P20" s="67" t="s">
        <v>52</v>
      </c>
      <c r="Q20" s="68" t="s">
        <v>31</v>
      </c>
      <c r="R20" s="67" t="s">
        <v>52</v>
      </c>
      <c r="S20" s="67" t="s">
        <v>52</v>
      </c>
      <c r="T20" s="200" t="s">
        <v>6</v>
      </c>
      <c r="U20" s="200" t="s">
        <v>6</v>
      </c>
      <c r="V20" s="67" t="s">
        <v>52</v>
      </c>
      <c r="W20" s="67" t="s">
        <v>52</v>
      </c>
      <c r="X20" s="67" t="s">
        <v>52</v>
      </c>
      <c r="Y20" s="67" t="s">
        <v>52</v>
      </c>
      <c r="Z20" s="67" t="s">
        <v>52</v>
      </c>
      <c r="AA20" s="200" t="s">
        <v>6</v>
      </c>
      <c r="AB20" s="200" t="s">
        <v>6</v>
      </c>
      <c r="AC20" s="69" t="s">
        <v>51</v>
      </c>
      <c r="AD20" s="69" t="s">
        <v>51</v>
      </c>
      <c r="AE20" s="69" t="s">
        <v>51</v>
      </c>
      <c r="AF20" s="69" t="s">
        <v>51</v>
      </c>
      <c r="AG20" s="69" t="s">
        <v>51</v>
      </c>
      <c r="AH20" s="200" t="s">
        <v>6</v>
      </c>
      <c r="AI20" s="200" t="s">
        <v>6</v>
      </c>
      <c r="AJ20" s="67" t="s">
        <v>52</v>
      </c>
    </row>
    <row r="21" spans="1:36" x14ac:dyDescent="0.25">
      <c r="A21" s="413"/>
      <c r="B21" s="240">
        <v>489172</v>
      </c>
      <c r="C21" s="57" t="s">
        <v>13</v>
      </c>
      <c r="D21" s="57" t="s">
        <v>185</v>
      </c>
      <c r="E21" s="72" t="s">
        <v>25</v>
      </c>
      <c r="F21" s="200" t="s">
        <v>6</v>
      </c>
      <c r="G21" s="200" t="s">
        <v>6</v>
      </c>
      <c r="H21" s="67" t="s">
        <v>52</v>
      </c>
      <c r="I21" s="67" t="s">
        <v>52</v>
      </c>
      <c r="J21" s="67" t="s">
        <v>52</v>
      </c>
      <c r="K21" s="67" t="s">
        <v>52</v>
      </c>
      <c r="L21" s="67" t="s">
        <v>52</v>
      </c>
      <c r="M21" s="200" t="s">
        <v>6</v>
      </c>
      <c r="N21" s="200" t="s">
        <v>6</v>
      </c>
      <c r="O21" s="68" t="s">
        <v>31</v>
      </c>
      <c r="P21" s="68" t="s">
        <v>31</v>
      </c>
      <c r="Q21" s="68" t="s">
        <v>31</v>
      </c>
      <c r="R21" s="69" t="s">
        <v>51</v>
      </c>
      <c r="S21" s="69" t="s">
        <v>51</v>
      </c>
      <c r="T21" s="200" t="s">
        <v>6</v>
      </c>
      <c r="U21" s="200" t="s">
        <v>6</v>
      </c>
      <c r="V21" s="67" t="s">
        <v>52</v>
      </c>
      <c r="W21" s="67" t="s">
        <v>52</v>
      </c>
      <c r="X21" s="67" t="s">
        <v>52</v>
      </c>
      <c r="Y21" s="67" t="s">
        <v>52</v>
      </c>
      <c r="Z21" s="67" t="s">
        <v>52</v>
      </c>
      <c r="AA21" s="200" t="s">
        <v>6</v>
      </c>
      <c r="AB21" s="200" t="s">
        <v>6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200" t="s">
        <v>6</v>
      </c>
      <c r="AI21" s="200" t="s">
        <v>6</v>
      </c>
      <c r="AJ21" s="68" t="s">
        <v>31</v>
      </c>
    </row>
    <row r="22" spans="1:36" x14ac:dyDescent="0.25">
      <c r="A22" s="413"/>
      <c r="B22" s="240">
        <v>245894</v>
      </c>
      <c r="C22" s="57" t="s">
        <v>104</v>
      </c>
      <c r="D22" s="159" t="s">
        <v>184</v>
      </c>
      <c r="E22" s="166" t="s">
        <v>25</v>
      </c>
      <c r="F22" s="200" t="s">
        <v>6</v>
      </c>
      <c r="G22" s="200" t="s">
        <v>6</v>
      </c>
      <c r="H22" s="67" t="s">
        <v>52</v>
      </c>
      <c r="I22" s="67" t="s">
        <v>52</v>
      </c>
      <c r="J22" s="67" t="s">
        <v>52</v>
      </c>
      <c r="K22" s="67" t="s">
        <v>52</v>
      </c>
      <c r="L22" s="67" t="s">
        <v>52</v>
      </c>
      <c r="M22" s="200" t="s">
        <v>6</v>
      </c>
      <c r="N22" s="200" t="s">
        <v>6</v>
      </c>
      <c r="O22" s="67" t="s">
        <v>52</v>
      </c>
      <c r="P22" s="67" t="s">
        <v>52</v>
      </c>
      <c r="Q22" s="67" t="s">
        <v>52</v>
      </c>
      <c r="R22" s="67" t="s">
        <v>52</v>
      </c>
      <c r="S22" s="67" t="s">
        <v>52</v>
      </c>
      <c r="T22" s="200" t="s">
        <v>6</v>
      </c>
      <c r="U22" s="200" t="s">
        <v>6</v>
      </c>
      <c r="V22" s="194" t="s">
        <v>45</v>
      </c>
      <c r="W22" s="69" t="s">
        <v>51</v>
      </c>
      <c r="X22" s="69" t="s">
        <v>51</v>
      </c>
      <c r="Y22" s="69" t="s">
        <v>51</v>
      </c>
      <c r="Z22" s="69" t="s">
        <v>51</v>
      </c>
      <c r="AA22" s="200" t="s">
        <v>6</v>
      </c>
      <c r="AB22" s="200" t="s">
        <v>6</v>
      </c>
      <c r="AC22" s="67" t="s">
        <v>52</v>
      </c>
      <c r="AD22" s="67" t="s">
        <v>52</v>
      </c>
      <c r="AE22" s="67" t="s">
        <v>52</v>
      </c>
      <c r="AF22" s="67" t="s">
        <v>52</v>
      </c>
      <c r="AG22" s="67" t="s">
        <v>52</v>
      </c>
      <c r="AH22" s="200" t="s">
        <v>6</v>
      </c>
      <c r="AI22" s="200" t="s">
        <v>6</v>
      </c>
      <c r="AJ22" s="67" t="s">
        <v>52</v>
      </c>
    </row>
    <row r="23" spans="1:36" x14ac:dyDescent="0.25">
      <c r="A23" s="413" t="s">
        <v>113</v>
      </c>
      <c r="B23" s="240">
        <v>299285</v>
      </c>
      <c r="C23" s="159" t="s">
        <v>127</v>
      </c>
      <c r="D23" s="159" t="s">
        <v>184</v>
      </c>
      <c r="E23" s="72" t="s">
        <v>25</v>
      </c>
      <c r="F23" s="200" t="s">
        <v>6</v>
      </c>
      <c r="G23" s="200" t="s">
        <v>6</v>
      </c>
      <c r="H23" s="67" t="s">
        <v>52</v>
      </c>
      <c r="I23" s="67" t="s">
        <v>52</v>
      </c>
      <c r="J23" s="67" t="s">
        <v>52</v>
      </c>
      <c r="K23" s="67" t="s">
        <v>52</v>
      </c>
      <c r="L23" s="69" t="s">
        <v>51</v>
      </c>
      <c r="M23" s="176" t="s">
        <v>54</v>
      </c>
      <c r="N23" s="200" t="s">
        <v>6</v>
      </c>
      <c r="O23" s="67" t="s">
        <v>52</v>
      </c>
      <c r="P23" s="67" t="s">
        <v>52</v>
      </c>
      <c r="Q23" s="68" t="s">
        <v>31</v>
      </c>
      <c r="R23" s="68" t="s">
        <v>31</v>
      </c>
      <c r="S23" s="68" t="s">
        <v>31</v>
      </c>
      <c r="T23" s="200" t="s">
        <v>6</v>
      </c>
      <c r="U23" s="200" t="s">
        <v>6</v>
      </c>
      <c r="V23" s="67" t="s">
        <v>52</v>
      </c>
      <c r="W23" s="67" t="s">
        <v>52</v>
      </c>
      <c r="X23" s="67" t="s">
        <v>52</v>
      </c>
      <c r="Y23" s="67" t="s">
        <v>52</v>
      </c>
      <c r="Z23" s="67" t="s">
        <v>52</v>
      </c>
      <c r="AA23" s="200" t="s">
        <v>6</v>
      </c>
      <c r="AB23" s="200" t="s">
        <v>6</v>
      </c>
      <c r="AC23" s="67" t="s">
        <v>52</v>
      </c>
      <c r="AD23" s="67" t="s">
        <v>52</v>
      </c>
      <c r="AE23" s="69" t="s">
        <v>51</v>
      </c>
      <c r="AF23" s="69" t="s">
        <v>51</v>
      </c>
      <c r="AG23" s="69" t="s">
        <v>51</v>
      </c>
      <c r="AH23" s="200" t="s">
        <v>6</v>
      </c>
      <c r="AI23" s="200" t="s">
        <v>6</v>
      </c>
      <c r="AJ23" s="67" t="s">
        <v>52</v>
      </c>
    </row>
    <row r="24" spans="1:36" x14ac:dyDescent="0.25">
      <c r="A24" s="413"/>
      <c r="B24" s="240">
        <v>318320</v>
      </c>
      <c r="C24" s="159" t="s">
        <v>129</v>
      </c>
      <c r="D24" s="159" t="s">
        <v>183</v>
      </c>
      <c r="E24" s="72" t="s">
        <v>25</v>
      </c>
      <c r="F24" s="200" t="s">
        <v>6</v>
      </c>
      <c r="G24" s="200" t="s">
        <v>6</v>
      </c>
      <c r="H24" s="67" t="s">
        <v>52</v>
      </c>
      <c r="I24" s="67" t="s">
        <v>52</v>
      </c>
      <c r="J24" s="67" t="s">
        <v>52</v>
      </c>
      <c r="K24" s="67" t="s">
        <v>52</v>
      </c>
      <c r="L24" s="67" t="s">
        <v>52</v>
      </c>
      <c r="M24" s="200" t="s">
        <v>6</v>
      </c>
      <c r="N24" s="200" t="s">
        <v>6</v>
      </c>
      <c r="O24" s="67" t="s">
        <v>52</v>
      </c>
      <c r="P24" s="68" t="s">
        <v>31</v>
      </c>
      <c r="Q24" s="67" t="s">
        <v>52</v>
      </c>
      <c r="R24" s="67" t="s">
        <v>52</v>
      </c>
      <c r="S24" s="67" t="s">
        <v>52</v>
      </c>
      <c r="T24" s="200" t="s">
        <v>6</v>
      </c>
      <c r="U24" s="200" t="s">
        <v>6</v>
      </c>
      <c r="V24" s="67" t="s">
        <v>52</v>
      </c>
      <c r="W24" s="67" t="s">
        <v>52</v>
      </c>
      <c r="X24" s="67" t="s">
        <v>52</v>
      </c>
      <c r="Y24" s="67" t="s">
        <v>52</v>
      </c>
      <c r="Z24" s="67" t="s">
        <v>52</v>
      </c>
      <c r="AA24" s="200" t="s">
        <v>6</v>
      </c>
      <c r="AB24" s="200" t="s">
        <v>6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68" t="s">
        <v>31</v>
      </c>
      <c r="AH24" s="200" t="s">
        <v>6</v>
      </c>
      <c r="AI24" s="200" t="s">
        <v>6</v>
      </c>
      <c r="AJ24" s="68" t="s">
        <v>31</v>
      </c>
    </row>
    <row r="25" spans="1:36" x14ac:dyDescent="0.25">
      <c r="A25" s="413"/>
      <c r="B25" s="240">
        <v>491040</v>
      </c>
      <c r="C25" s="159" t="s">
        <v>169</v>
      </c>
      <c r="D25" s="159" t="s">
        <v>184</v>
      </c>
      <c r="E25" s="72" t="s">
        <v>25</v>
      </c>
      <c r="F25" s="200" t="s">
        <v>6</v>
      </c>
      <c r="G25" s="200" t="s">
        <v>6</v>
      </c>
      <c r="H25" s="69" t="s">
        <v>51</v>
      </c>
      <c r="I25" s="69" t="s">
        <v>51</v>
      </c>
      <c r="J25" s="69" t="s">
        <v>51</v>
      </c>
      <c r="K25" s="69" t="s">
        <v>51</v>
      </c>
      <c r="L25" s="69" t="s">
        <v>51</v>
      </c>
      <c r="M25" s="200" t="s">
        <v>6</v>
      </c>
      <c r="N25" s="200" t="s">
        <v>6</v>
      </c>
      <c r="O25" s="68" t="s">
        <v>31</v>
      </c>
      <c r="P25" s="67" t="s">
        <v>52</v>
      </c>
      <c r="Q25" s="67" t="s">
        <v>52</v>
      </c>
      <c r="R25" s="67" t="s">
        <v>52</v>
      </c>
      <c r="S25" s="67" t="s">
        <v>52</v>
      </c>
      <c r="T25" s="200" t="s">
        <v>6</v>
      </c>
      <c r="U25" s="200" t="s">
        <v>6</v>
      </c>
      <c r="V25" s="67" t="s">
        <v>52</v>
      </c>
      <c r="W25" s="67" t="s">
        <v>52</v>
      </c>
      <c r="X25" s="67" t="s">
        <v>52</v>
      </c>
      <c r="Y25" s="68" t="s">
        <v>31</v>
      </c>
      <c r="Z25" s="68" t="s">
        <v>31</v>
      </c>
      <c r="AA25" s="200" t="s">
        <v>6</v>
      </c>
      <c r="AB25" s="200" t="s">
        <v>6</v>
      </c>
      <c r="AC25" s="68" t="s">
        <v>31</v>
      </c>
      <c r="AD25" s="68" t="s">
        <v>31</v>
      </c>
      <c r="AE25" s="67" t="s">
        <v>52</v>
      </c>
      <c r="AF25" s="67" t="s">
        <v>52</v>
      </c>
      <c r="AG25" s="67" t="s">
        <v>52</v>
      </c>
      <c r="AH25" s="200" t="s">
        <v>6</v>
      </c>
      <c r="AI25" s="200" t="s">
        <v>6</v>
      </c>
      <c r="AJ25" s="69" t="s">
        <v>51</v>
      </c>
    </row>
    <row r="26" spans="1:36" x14ac:dyDescent="0.25">
      <c r="A26" s="3"/>
      <c r="B26" s="57">
        <v>484327</v>
      </c>
      <c r="C26" s="130" t="s">
        <v>171</v>
      </c>
      <c r="D26" s="159" t="s">
        <v>184</v>
      </c>
      <c r="E26" s="72" t="s">
        <v>26</v>
      </c>
      <c r="F26" s="200" t="s">
        <v>6</v>
      </c>
      <c r="G26" s="200" t="s">
        <v>6</v>
      </c>
      <c r="H26" s="67" t="s">
        <v>52</v>
      </c>
      <c r="I26" s="67" t="s">
        <v>52</v>
      </c>
      <c r="J26" s="67" t="s">
        <v>52</v>
      </c>
      <c r="K26" s="68" t="s">
        <v>31</v>
      </c>
      <c r="L26" s="67" t="s">
        <v>52</v>
      </c>
      <c r="M26" s="200" t="s">
        <v>6</v>
      </c>
      <c r="N26" s="200" t="s">
        <v>6</v>
      </c>
      <c r="O26" s="68" t="s">
        <v>31</v>
      </c>
      <c r="P26" s="176" t="s">
        <v>54</v>
      </c>
      <c r="Q26" s="176" t="s">
        <v>54</v>
      </c>
      <c r="R26" s="176" t="s">
        <v>54</v>
      </c>
      <c r="S26" s="176" t="s">
        <v>54</v>
      </c>
      <c r="T26" s="176" t="s">
        <v>54</v>
      </c>
      <c r="U26" s="200" t="s">
        <v>6</v>
      </c>
      <c r="V26" s="176" t="s">
        <v>54</v>
      </c>
      <c r="W26" s="176" t="s">
        <v>54</v>
      </c>
      <c r="X26" s="176" t="s">
        <v>54</v>
      </c>
      <c r="Y26" s="176" t="s">
        <v>54</v>
      </c>
      <c r="Z26" s="194" t="s">
        <v>45</v>
      </c>
      <c r="AA26" s="200" t="s">
        <v>6</v>
      </c>
      <c r="AB26" s="200" t="s">
        <v>6</v>
      </c>
      <c r="AC26" s="67" t="s">
        <v>52</v>
      </c>
      <c r="AD26" s="67" t="s">
        <v>52</v>
      </c>
      <c r="AE26" s="67" t="s">
        <v>52</v>
      </c>
      <c r="AF26" s="67" t="s">
        <v>52</v>
      </c>
      <c r="AG26" s="67" t="s">
        <v>52</v>
      </c>
      <c r="AH26" s="200" t="s">
        <v>6</v>
      </c>
      <c r="AI26" s="200" t="s">
        <v>6</v>
      </c>
      <c r="AJ26" s="68" t="s">
        <v>31</v>
      </c>
    </row>
    <row r="27" spans="1:36" s="128" customFormat="1" x14ac:dyDescent="0.25">
      <c r="A27" s="469" t="s">
        <v>201</v>
      </c>
      <c r="B27" s="174">
        <v>489075</v>
      </c>
      <c r="C27" s="174" t="s">
        <v>198</v>
      </c>
      <c r="D27" s="159" t="s">
        <v>184</v>
      </c>
      <c r="E27" s="72" t="s">
        <v>26</v>
      </c>
      <c r="F27" s="200" t="s">
        <v>6</v>
      </c>
      <c r="G27" s="200" t="s">
        <v>6</v>
      </c>
      <c r="H27" s="67" t="s">
        <v>52</v>
      </c>
      <c r="I27" s="67" t="s">
        <v>52</v>
      </c>
      <c r="J27" s="67" t="s">
        <v>52</v>
      </c>
      <c r="K27" s="67" t="s">
        <v>52</v>
      </c>
      <c r="L27" s="67" t="s">
        <v>52</v>
      </c>
      <c r="M27" s="200" t="s">
        <v>6</v>
      </c>
      <c r="N27" s="200" t="s">
        <v>6</v>
      </c>
      <c r="O27" s="68" t="s">
        <v>31</v>
      </c>
      <c r="P27" s="69" t="s">
        <v>51</v>
      </c>
      <c r="Q27" s="69" t="s">
        <v>51</v>
      </c>
      <c r="R27" s="69" t="s">
        <v>51</v>
      </c>
      <c r="S27" s="69" t="s">
        <v>51</v>
      </c>
      <c r="T27" s="200" t="s">
        <v>6</v>
      </c>
      <c r="U27" s="200" t="s">
        <v>6</v>
      </c>
      <c r="V27" s="67" t="s">
        <v>52</v>
      </c>
      <c r="W27" s="67" t="s">
        <v>52</v>
      </c>
      <c r="X27" s="67" t="s">
        <v>52</v>
      </c>
      <c r="Y27" s="67" t="s">
        <v>52</v>
      </c>
      <c r="Z27" s="67" t="s">
        <v>52</v>
      </c>
      <c r="AA27" s="200" t="s">
        <v>6</v>
      </c>
      <c r="AB27" s="200" t="s">
        <v>6</v>
      </c>
      <c r="AC27" s="67" t="s">
        <v>52</v>
      </c>
      <c r="AD27" s="67" t="s">
        <v>52</v>
      </c>
      <c r="AE27" s="67" t="s">
        <v>52</v>
      </c>
      <c r="AF27" s="67" t="s">
        <v>52</v>
      </c>
      <c r="AG27" s="67" t="s">
        <v>52</v>
      </c>
      <c r="AH27" s="200" t="s">
        <v>6</v>
      </c>
      <c r="AI27" s="200" t="s">
        <v>6</v>
      </c>
      <c r="AJ27" s="67" t="s">
        <v>52</v>
      </c>
    </row>
    <row r="28" spans="1:36" s="128" customFormat="1" x14ac:dyDescent="0.25">
      <c r="A28" s="470"/>
      <c r="B28" s="174">
        <v>453184</v>
      </c>
      <c r="C28" s="174" t="s">
        <v>199</v>
      </c>
      <c r="D28" s="159" t="s">
        <v>184</v>
      </c>
      <c r="E28" s="72" t="s">
        <v>26</v>
      </c>
      <c r="F28" s="200" t="s">
        <v>6</v>
      </c>
      <c r="G28" s="200" t="s">
        <v>6</v>
      </c>
      <c r="H28" s="69" t="s">
        <v>51</v>
      </c>
      <c r="I28" s="69" t="s">
        <v>51</v>
      </c>
      <c r="J28" s="69" t="s">
        <v>51</v>
      </c>
      <c r="K28" s="69" t="s">
        <v>51</v>
      </c>
      <c r="L28" s="69" t="s">
        <v>51</v>
      </c>
      <c r="M28" s="200" t="s">
        <v>6</v>
      </c>
      <c r="N28" s="200" t="s">
        <v>6</v>
      </c>
      <c r="O28" s="68" t="s">
        <v>31</v>
      </c>
      <c r="P28" s="67" t="s">
        <v>52</v>
      </c>
      <c r="Q28" s="67" t="s">
        <v>52</v>
      </c>
      <c r="R28" s="67" t="s">
        <v>52</v>
      </c>
      <c r="S28" s="67" t="s">
        <v>52</v>
      </c>
      <c r="T28" s="200" t="s">
        <v>6</v>
      </c>
      <c r="U28" s="200" t="s">
        <v>6</v>
      </c>
      <c r="V28" s="67" t="s">
        <v>52</v>
      </c>
      <c r="W28" s="67" t="s">
        <v>52</v>
      </c>
      <c r="X28" s="67" t="s">
        <v>52</v>
      </c>
      <c r="Y28" s="67" t="s">
        <v>52</v>
      </c>
      <c r="Z28" s="67" t="s">
        <v>52</v>
      </c>
      <c r="AA28" s="200" t="s">
        <v>6</v>
      </c>
      <c r="AB28" s="200" t="s">
        <v>6</v>
      </c>
      <c r="AC28" s="67" t="s">
        <v>52</v>
      </c>
      <c r="AD28" s="67" t="s">
        <v>52</v>
      </c>
      <c r="AE28" s="67" t="s">
        <v>52</v>
      </c>
      <c r="AF28" s="67" t="s">
        <v>52</v>
      </c>
      <c r="AG28" s="67" t="s">
        <v>52</v>
      </c>
      <c r="AH28" s="200" t="s">
        <v>6</v>
      </c>
      <c r="AI28" s="200" t="s">
        <v>6</v>
      </c>
      <c r="AJ28" s="68" t="s">
        <v>31</v>
      </c>
    </row>
    <row r="29" spans="1:36" s="128" customFormat="1" x14ac:dyDescent="0.25">
      <c r="A29" s="471"/>
      <c r="B29" s="174">
        <v>453118</v>
      </c>
      <c r="C29" s="174" t="s">
        <v>200</v>
      </c>
      <c r="D29" s="159" t="s">
        <v>184</v>
      </c>
      <c r="E29" s="72" t="s">
        <v>26</v>
      </c>
      <c r="F29" s="200" t="s">
        <v>6</v>
      </c>
      <c r="G29" s="200" t="s">
        <v>6</v>
      </c>
      <c r="H29" s="69" t="s">
        <v>51</v>
      </c>
      <c r="I29" s="69" t="s">
        <v>51</v>
      </c>
      <c r="J29" s="69" t="s">
        <v>51</v>
      </c>
      <c r="K29" s="69" t="s">
        <v>51</v>
      </c>
      <c r="L29" s="69" t="s">
        <v>51</v>
      </c>
      <c r="M29" s="200" t="s">
        <v>6</v>
      </c>
      <c r="N29" s="200" t="s">
        <v>6</v>
      </c>
      <c r="O29" s="68" t="s">
        <v>31</v>
      </c>
      <c r="P29" s="67" t="s">
        <v>52</v>
      </c>
      <c r="Q29" s="67" t="s">
        <v>52</v>
      </c>
      <c r="R29" s="67" t="s">
        <v>52</v>
      </c>
      <c r="S29" s="67" t="s">
        <v>52</v>
      </c>
      <c r="T29" s="200" t="s">
        <v>6</v>
      </c>
      <c r="U29" s="200" t="s">
        <v>6</v>
      </c>
      <c r="V29" s="67" t="s">
        <v>52</v>
      </c>
      <c r="W29" s="67" t="s">
        <v>52</v>
      </c>
      <c r="X29" s="67" t="s">
        <v>52</v>
      </c>
      <c r="Y29" s="68" t="s">
        <v>31</v>
      </c>
      <c r="Z29" s="68" t="s">
        <v>31</v>
      </c>
      <c r="AA29" s="200" t="s">
        <v>6</v>
      </c>
      <c r="AB29" s="200" t="s">
        <v>6</v>
      </c>
      <c r="AC29" s="67" t="s">
        <v>52</v>
      </c>
      <c r="AD29" s="67" t="s">
        <v>52</v>
      </c>
      <c r="AE29" s="67" t="s">
        <v>52</v>
      </c>
      <c r="AF29" s="67" t="s">
        <v>52</v>
      </c>
      <c r="AG29" s="67" t="s">
        <v>52</v>
      </c>
      <c r="AH29" s="200" t="s">
        <v>6</v>
      </c>
      <c r="AI29" s="200" t="s">
        <v>6</v>
      </c>
      <c r="AJ29" s="68" t="s">
        <v>31</v>
      </c>
    </row>
    <row r="30" spans="1:36" x14ac:dyDescent="0.25">
      <c r="A30" s="222"/>
      <c r="B30" s="223"/>
      <c r="C30" s="223"/>
      <c r="D30" s="223"/>
      <c r="E30" s="223"/>
    </row>
    <row r="31" spans="1:36" x14ac:dyDescent="0.25">
      <c r="A31" s="222"/>
      <c r="B31" s="223"/>
      <c r="C31" s="223"/>
      <c r="D31" s="223"/>
      <c r="E31" s="223"/>
    </row>
    <row r="32" spans="1:36" ht="39" x14ac:dyDescent="0.25">
      <c r="B32" s="224" t="s">
        <v>159</v>
      </c>
      <c r="C32" s="224" t="s">
        <v>116</v>
      </c>
      <c r="D32" s="227"/>
    </row>
    <row r="33" spans="2:4" ht="51.75" x14ac:dyDescent="0.25">
      <c r="B33" s="168" t="s">
        <v>48</v>
      </c>
      <c r="C33" s="168" t="s">
        <v>49</v>
      </c>
      <c r="D33" s="228"/>
    </row>
    <row r="34" spans="2:4" ht="39" x14ac:dyDescent="0.25">
      <c r="B34" s="169" t="s">
        <v>50</v>
      </c>
      <c r="C34" s="169" t="s">
        <v>160</v>
      </c>
      <c r="D34" s="229"/>
    </row>
    <row r="35" spans="2:4" ht="39" x14ac:dyDescent="0.25">
      <c r="B35" s="170" t="s">
        <v>114</v>
      </c>
      <c r="C35" s="170" t="s">
        <v>115</v>
      </c>
      <c r="D35" s="230"/>
    </row>
  </sheetData>
  <mergeCells count="5">
    <mergeCell ref="A13:A15"/>
    <mergeCell ref="A17:A19"/>
    <mergeCell ref="A20:A22"/>
    <mergeCell ref="A23:A25"/>
    <mergeCell ref="A27:A29"/>
  </mergeCell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AM32"/>
  <sheetViews>
    <sheetView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B2" sqref="B2:C26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8.42578125" customWidth="1"/>
    <col min="7" max="7" width="10.28515625" customWidth="1"/>
    <col min="8" max="8" width="8.28515625" customWidth="1"/>
    <col min="9" max="9" width="7.85546875" bestFit="1" customWidth="1"/>
    <col min="10" max="10" width="11.42578125" bestFit="1" customWidth="1"/>
    <col min="11" max="11" width="11.85546875" customWidth="1"/>
    <col min="12" max="12" width="11.42578125" customWidth="1"/>
    <col min="13" max="13" width="13.28515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18" width="13.85546875" customWidth="1"/>
    <col min="19" max="20" width="11.42578125" customWidth="1"/>
    <col min="21" max="21" width="11.85546875" customWidth="1"/>
    <col min="22" max="23" width="11.42578125" customWidth="1"/>
    <col min="24" max="24" width="17.140625" customWidth="1"/>
    <col min="25" max="26" width="11.42578125" customWidth="1"/>
    <col min="27" max="27" width="12.42578125" customWidth="1"/>
    <col min="28" max="28" width="11.42578125" customWidth="1"/>
    <col min="29" max="29" width="23.85546875" customWidth="1"/>
    <col min="30" max="30" width="11.42578125" customWidth="1"/>
    <col min="31" max="31" width="11.42578125" bestFit="1" customWidth="1"/>
    <col min="32" max="32" width="11.7109375" customWidth="1"/>
    <col min="33" max="34" width="8.7109375" customWidth="1"/>
    <col min="35" max="35" width="9.85546875" customWidth="1"/>
    <col min="36" max="36" width="8.42578125" customWidth="1"/>
    <col min="37" max="37" width="9.42578125" customWidth="1"/>
    <col min="38" max="38" width="8.7109375" customWidth="1"/>
  </cols>
  <sheetData>
    <row r="1" spans="1:39" ht="36.75" x14ac:dyDescent="0.25">
      <c r="N1" s="189" t="s">
        <v>144</v>
      </c>
      <c r="R1" s="232" t="s">
        <v>220</v>
      </c>
      <c r="X1" s="232" t="s">
        <v>170</v>
      </c>
      <c r="AC1" s="272" t="s">
        <v>217</v>
      </c>
      <c r="AF1" s="273" t="s">
        <v>221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42675</v>
      </c>
      <c r="G2" s="243">
        <v>42676</v>
      </c>
      <c r="H2" s="243">
        <v>42677</v>
      </c>
      <c r="I2" s="243">
        <v>42678</v>
      </c>
      <c r="J2" s="243">
        <v>42679</v>
      </c>
      <c r="K2" s="243">
        <v>42680</v>
      </c>
      <c r="L2" s="243">
        <v>42681</v>
      </c>
      <c r="M2" s="243">
        <v>42682</v>
      </c>
      <c r="N2" s="243">
        <v>42683</v>
      </c>
      <c r="O2" s="243">
        <v>42684</v>
      </c>
      <c r="P2" s="243">
        <v>42685</v>
      </c>
      <c r="Q2" s="243">
        <v>42686</v>
      </c>
      <c r="R2" s="243">
        <v>42687</v>
      </c>
      <c r="S2" s="243">
        <v>42688</v>
      </c>
      <c r="T2" s="243">
        <v>42689</v>
      </c>
      <c r="U2" s="243">
        <v>42690</v>
      </c>
      <c r="V2" s="243">
        <v>42691</v>
      </c>
      <c r="W2" s="243">
        <v>42692</v>
      </c>
      <c r="X2" s="243">
        <v>42693</v>
      </c>
      <c r="Y2" s="243">
        <v>42694</v>
      </c>
      <c r="Z2" s="243">
        <v>42695</v>
      </c>
      <c r="AA2" s="243">
        <v>42696</v>
      </c>
      <c r="AB2" s="243">
        <v>42697</v>
      </c>
      <c r="AC2" s="243">
        <v>42698</v>
      </c>
      <c r="AD2" s="243">
        <v>42699</v>
      </c>
      <c r="AE2" s="243">
        <v>42700</v>
      </c>
      <c r="AF2" s="243">
        <v>42701</v>
      </c>
      <c r="AG2" s="243">
        <v>42702</v>
      </c>
      <c r="AH2" s="243">
        <v>42703</v>
      </c>
      <c r="AI2" s="243">
        <v>42704</v>
      </c>
      <c r="AJ2" s="243">
        <v>42705</v>
      </c>
      <c r="AK2" s="243">
        <v>42706</v>
      </c>
      <c r="AL2" s="238"/>
      <c r="AM2" s="238"/>
    </row>
    <row r="3" spans="1:39" x14ac:dyDescent="0.25">
      <c r="A3" s="3"/>
      <c r="B3" s="57">
        <v>425677</v>
      </c>
      <c r="C3" s="159" t="s">
        <v>18</v>
      </c>
      <c r="D3" s="159" t="s">
        <v>183</v>
      </c>
      <c r="E3" s="242" t="s">
        <v>26</v>
      </c>
      <c r="F3" s="176" t="s">
        <v>54</v>
      </c>
      <c r="G3" s="68" t="s">
        <v>31</v>
      </c>
      <c r="H3" s="176" t="s">
        <v>54</v>
      </c>
      <c r="I3" s="68" t="s">
        <v>31</v>
      </c>
      <c r="J3" s="200" t="s">
        <v>6</v>
      </c>
      <c r="K3" s="200" t="s">
        <v>6</v>
      </c>
      <c r="L3" s="68" t="s">
        <v>31</v>
      </c>
      <c r="M3" s="68" t="s">
        <v>31</v>
      </c>
      <c r="N3" s="176" t="s">
        <v>54</v>
      </c>
      <c r="O3" s="176" t="s">
        <v>54</v>
      </c>
      <c r="P3" s="176" t="s">
        <v>54</v>
      </c>
      <c r="Q3" s="176" t="s">
        <v>172</v>
      </c>
      <c r="R3" s="200" t="s">
        <v>6</v>
      </c>
      <c r="S3" s="176" t="s">
        <v>54</v>
      </c>
      <c r="T3" s="176" t="s">
        <v>54</v>
      </c>
      <c r="U3" s="176" t="s">
        <v>54</v>
      </c>
      <c r="V3" s="176" t="s">
        <v>54</v>
      </c>
      <c r="W3" s="176" t="s">
        <v>54</v>
      </c>
      <c r="X3" s="176" t="s">
        <v>54</v>
      </c>
      <c r="Y3" s="200" t="s">
        <v>6</v>
      </c>
      <c r="Z3" s="176" t="s">
        <v>54</v>
      </c>
      <c r="AA3" s="68" t="s">
        <v>31</v>
      </c>
      <c r="AB3" s="176" t="s">
        <v>54</v>
      </c>
      <c r="AC3" s="220" t="s">
        <v>218</v>
      </c>
      <c r="AD3" s="245" t="s">
        <v>45</v>
      </c>
      <c r="AE3" s="200" t="s">
        <v>6</v>
      </c>
      <c r="AF3" s="200" t="s">
        <v>6</v>
      </c>
      <c r="AG3" s="176" t="s">
        <v>54</v>
      </c>
      <c r="AH3" s="176" t="s">
        <v>54</v>
      </c>
      <c r="AI3" s="176" t="s">
        <v>54</v>
      </c>
      <c r="AJ3" s="176" t="s">
        <v>54</v>
      </c>
      <c r="AK3" s="176" t="s">
        <v>54</v>
      </c>
    </row>
    <row r="4" spans="1:39" x14ac:dyDescent="0.25">
      <c r="A4" s="3"/>
      <c r="B4" s="57">
        <v>354620</v>
      </c>
      <c r="C4" s="159" t="s">
        <v>105</v>
      </c>
      <c r="D4" s="159" t="s">
        <v>184</v>
      </c>
      <c r="E4" s="242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200" t="s">
        <v>6</v>
      </c>
      <c r="K4" s="176" t="s">
        <v>172</v>
      </c>
      <c r="L4" s="67" t="s">
        <v>52</v>
      </c>
      <c r="M4" s="69" t="s">
        <v>51</v>
      </c>
      <c r="N4" s="176" t="s">
        <v>54</v>
      </c>
      <c r="O4" s="67" t="s">
        <v>52</v>
      </c>
      <c r="P4" s="67" t="s">
        <v>52</v>
      </c>
      <c r="Q4" s="200" t="s">
        <v>6</v>
      </c>
      <c r="R4" s="200" t="s">
        <v>6</v>
      </c>
      <c r="S4" s="67" t="s">
        <v>52</v>
      </c>
      <c r="T4" s="67" t="s">
        <v>52</v>
      </c>
      <c r="U4" s="67" t="s">
        <v>52</v>
      </c>
      <c r="V4" s="67" t="s">
        <v>52</v>
      </c>
      <c r="W4" s="67" t="s">
        <v>52</v>
      </c>
      <c r="X4" s="200" t="s">
        <v>6</v>
      </c>
      <c r="Y4" s="200" t="s">
        <v>6</v>
      </c>
      <c r="Z4" s="67" t="s">
        <v>52</v>
      </c>
      <c r="AA4" s="67" t="s">
        <v>52</v>
      </c>
      <c r="AB4" s="67" t="s">
        <v>52</v>
      </c>
      <c r="AC4" s="220" t="s">
        <v>218</v>
      </c>
      <c r="AD4" s="67" t="s">
        <v>52</v>
      </c>
      <c r="AE4" s="200" t="s">
        <v>6</v>
      </c>
      <c r="AF4" s="200" t="s">
        <v>6</v>
      </c>
      <c r="AG4" s="67" t="s">
        <v>52</v>
      </c>
      <c r="AH4" s="67" t="s">
        <v>52</v>
      </c>
      <c r="AI4" s="67" t="s">
        <v>52</v>
      </c>
      <c r="AJ4" s="67" t="s">
        <v>52</v>
      </c>
      <c r="AK4" s="67" t="s">
        <v>52</v>
      </c>
    </row>
    <row r="5" spans="1:39" x14ac:dyDescent="0.25">
      <c r="A5" s="3"/>
      <c r="B5" s="57">
        <v>273167</v>
      </c>
      <c r="C5" s="159" t="s">
        <v>103</v>
      </c>
      <c r="D5" s="159" t="s">
        <v>184</v>
      </c>
      <c r="E5" s="242" t="s">
        <v>26</v>
      </c>
      <c r="F5" s="176" t="s">
        <v>54</v>
      </c>
      <c r="G5" s="176" t="s">
        <v>54</v>
      </c>
      <c r="H5" s="245" t="s">
        <v>45</v>
      </c>
      <c r="I5" s="245" t="s">
        <v>45</v>
      </c>
      <c r="J5" s="200" t="s">
        <v>6</v>
      </c>
      <c r="K5" s="200" t="s">
        <v>6</v>
      </c>
      <c r="L5" s="67" t="s">
        <v>52</v>
      </c>
      <c r="M5" s="69" t="s">
        <v>51</v>
      </c>
      <c r="N5" s="176" t="s">
        <v>54</v>
      </c>
      <c r="O5" s="67" t="s">
        <v>52</v>
      </c>
      <c r="P5" s="67" t="s">
        <v>52</v>
      </c>
      <c r="Q5" s="200" t="s">
        <v>6</v>
      </c>
      <c r="R5" s="176" t="s">
        <v>172</v>
      </c>
      <c r="S5" s="68" t="s">
        <v>31</v>
      </c>
      <c r="T5" s="67" t="s">
        <v>52</v>
      </c>
      <c r="U5" s="67" t="s">
        <v>52</v>
      </c>
      <c r="V5" s="67" t="s">
        <v>52</v>
      </c>
      <c r="W5" s="67" t="s">
        <v>52</v>
      </c>
      <c r="X5" s="200" t="s">
        <v>6</v>
      </c>
      <c r="Y5" s="200" t="s">
        <v>6</v>
      </c>
      <c r="Z5" s="68" t="s">
        <v>31</v>
      </c>
      <c r="AA5" s="68" t="s">
        <v>31</v>
      </c>
      <c r="AB5" s="68" t="s">
        <v>31</v>
      </c>
      <c r="AC5" s="220" t="s">
        <v>218</v>
      </c>
      <c r="AD5" s="68" t="s">
        <v>31</v>
      </c>
      <c r="AE5" s="200" t="s">
        <v>6</v>
      </c>
      <c r="AF5" s="200" t="s">
        <v>6</v>
      </c>
      <c r="AG5" s="176" t="s">
        <v>54</v>
      </c>
      <c r="AH5" s="176" t="s">
        <v>54</v>
      </c>
      <c r="AI5" s="176" t="s">
        <v>54</v>
      </c>
      <c r="AJ5" s="173"/>
      <c r="AK5" s="173"/>
    </row>
    <row r="6" spans="1:39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67" t="s">
        <v>52</v>
      </c>
      <c r="G6" s="67" t="s">
        <v>52</v>
      </c>
      <c r="H6" s="67" t="s">
        <v>52</v>
      </c>
      <c r="I6" s="68" t="s">
        <v>31</v>
      </c>
      <c r="J6" s="176" t="s">
        <v>54</v>
      </c>
      <c r="K6" s="200" t="s">
        <v>6</v>
      </c>
      <c r="L6" s="176" t="s">
        <v>54</v>
      </c>
      <c r="M6" s="176" t="s">
        <v>54</v>
      </c>
      <c r="N6" s="176" t="s">
        <v>54</v>
      </c>
      <c r="O6" s="176" t="s">
        <v>54</v>
      </c>
      <c r="P6" s="176" t="s">
        <v>54</v>
      </c>
      <c r="Q6" s="200" t="s">
        <v>6</v>
      </c>
      <c r="R6" s="200" t="s">
        <v>6</v>
      </c>
      <c r="S6" s="176" t="s">
        <v>54</v>
      </c>
      <c r="T6" s="176" t="s">
        <v>54</v>
      </c>
      <c r="U6" s="176" t="s">
        <v>54</v>
      </c>
      <c r="V6" s="176" t="s">
        <v>54</v>
      </c>
      <c r="W6" s="176" t="s">
        <v>54</v>
      </c>
      <c r="X6" s="176" t="s">
        <v>172</v>
      </c>
      <c r="Y6" s="200" t="s">
        <v>6</v>
      </c>
      <c r="Z6" s="67" t="s">
        <v>52</v>
      </c>
      <c r="AA6" s="67" t="s">
        <v>52</v>
      </c>
      <c r="AB6" s="67" t="s">
        <v>52</v>
      </c>
      <c r="AC6" s="220" t="s">
        <v>218</v>
      </c>
      <c r="AD6" s="67" t="s">
        <v>52</v>
      </c>
      <c r="AE6" s="200" t="s">
        <v>6</v>
      </c>
      <c r="AF6" s="200" t="s">
        <v>6</v>
      </c>
      <c r="AG6" s="67" t="s">
        <v>52</v>
      </c>
      <c r="AH6" s="67" t="s">
        <v>52</v>
      </c>
      <c r="AI6" s="67" t="s">
        <v>52</v>
      </c>
      <c r="AJ6" s="67" t="s">
        <v>52</v>
      </c>
      <c r="AK6" s="67" t="s">
        <v>52</v>
      </c>
    </row>
    <row r="7" spans="1:39" x14ac:dyDescent="0.25">
      <c r="A7" s="3"/>
      <c r="B7" s="57">
        <v>379070</v>
      </c>
      <c r="C7" s="130" t="s">
        <v>123</v>
      </c>
      <c r="D7" s="159" t="s">
        <v>184</v>
      </c>
      <c r="E7" s="242" t="s">
        <v>26</v>
      </c>
      <c r="F7" s="67" t="s">
        <v>52</v>
      </c>
      <c r="G7" s="68" t="s">
        <v>31</v>
      </c>
      <c r="H7" s="67" t="s">
        <v>52</v>
      </c>
      <c r="I7" s="67" t="s">
        <v>52</v>
      </c>
      <c r="J7" s="200" t="s">
        <v>6</v>
      </c>
      <c r="K7" s="200" t="s">
        <v>6</v>
      </c>
      <c r="L7" s="67" t="s">
        <v>52</v>
      </c>
      <c r="M7" s="69" t="s">
        <v>51</v>
      </c>
      <c r="N7" s="176" t="s">
        <v>54</v>
      </c>
      <c r="O7" s="67" t="s">
        <v>52</v>
      </c>
      <c r="P7" s="68" t="s">
        <v>31</v>
      </c>
      <c r="Q7" s="176" t="s">
        <v>54</v>
      </c>
      <c r="R7" s="200" t="s">
        <v>6</v>
      </c>
      <c r="S7" s="176" t="s">
        <v>54</v>
      </c>
      <c r="T7" s="176" t="s">
        <v>54</v>
      </c>
      <c r="U7" s="176" t="s">
        <v>54</v>
      </c>
      <c r="V7" s="176" t="s">
        <v>54</v>
      </c>
      <c r="W7" s="176" t="s">
        <v>54</v>
      </c>
      <c r="X7" s="176" t="s">
        <v>54</v>
      </c>
      <c r="Y7" s="200" t="s">
        <v>6</v>
      </c>
      <c r="Z7" s="176" t="s">
        <v>54</v>
      </c>
      <c r="AA7" s="176" t="s">
        <v>54</v>
      </c>
      <c r="AB7" s="176" t="s">
        <v>54</v>
      </c>
      <c r="AC7" s="220" t="s">
        <v>218</v>
      </c>
      <c r="AD7" s="245" t="s">
        <v>45</v>
      </c>
      <c r="AE7" s="200" t="s">
        <v>6</v>
      </c>
      <c r="AF7" s="200" t="s">
        <v>6</v>
      </c>
      <c r="AG7" s="67" t="s">
        <v>52</v>
      </c>
      <c r="AH7" s="67" t="s">
        <v>52</v>
      </c>
      <c r="AI7" s="67" t="s">
        <v>52</v>
      </c>
      <c r="AJ7" s="67" t="s">
        <v>52</v>
      </c>
      <c r="AK7" s="67" t="s">
        <v>52</v>
      </c>
    </row>
    <row r="8" spans="1:39" x14ac:dyDescent="0.25">
      <c r="A8" s="3"/>
      <c r="B8" s="57">
        <v>400623</v>
      </c>
      <c r="C8" s="130" t="s">
        <v>33</v>
      </c>
      <c r="D8" s="159" t="s">
        <v>183</v>
      </c>
      <c r="E8" s="242" t="s">
        <v>26</v>
      </c>
      <c r="F8" s="176" t="s">
        <v>54</v>
      </c>
      <c r="G8" s="176" t="s">
        <v>54</v>
      </c>
      <c r="H8" s="176" t="s">
        <v>54</v>
      </c>
      <c r="I8" s="176" t="s">
        <v>54</v>
      </c>
      <c r="J8" s="200" t="s">
        <v>6</v>
      </c>
      <c r="K8" s="200" t="s">
        <v>6</v>
      </c>
      <c r="L8" s="176" t="s">
        <v>54</v>
      </c>
      <c r="M8" s="176" t="s">
        <v>54</v>
      </c>
      <c r="N8" s="176" t="s">
        <v>54</v>
      </c>
      <c r="O8" s="176" t="s">
        <v>54</v>
      </c>
      <c r="P8" s="176" t="s">
        <v>54</v>
      </c>
      <c r="Q8" s="200" t="s">
        <v>6</v>
      </c>
      <c r="R8" s="200" t="s">
        <v>6</v>
      </c>
      <c r="S8" s="176" t="s">
        <v>54</v>
      </c>
      <c r="T8" s="176" t="s">
        <v>54</v>
      </c>
      <c r="U8" s="176" t="s">
        <v>54</v>
      </c>
      <c r="V8" s="176" t="s">
        <v>54</v>
      </c>
      <c r="W8" s="176" t="s">
        <v>54</v>
      </c>
      <c r="X8" s="200" t="s">
        <v>6</v>
      </c>
      <c r="Y8" s="200" t="s">
        <v>6</v>
      </c>
      <c r="Z8" s="176" t="s">
        <v>54</v>
      </c>
      <c r="AA8" s="176" t="s">
        <v>54</v>
      </c>
      <c r="AB8" s="176" t="s">
        <v>54</v>
      </c>
      <c r="AC8" s="220" t="s">
        <v>218</v>
      </c>
      <c r="AD8" s="176" t="s">
        <v>54</v>
      </c>
      <c r="AE8" s="176" t="s">
        <v>54</v>
      </c>
      <c r="AF8" s="200" t="s">
        <v>6</v>
      </c>
      <c r="AG8" s="176" t="s">
        <v>54</v>
      </c>
      <c r="AH8" s="176" t="s">
        <v>54</v>
      </c>
      <c r="AI8" s="176" t="s">
        <v>54</v>
      </c>
      <c r="AJ8" s="176" t="s">
        <v>54</v>
      </c>
      <c r="AK8" s="176" t="s">
        <v>54</v>
      </c>
    </row>
    <row r="9" spans="1:39" x14ac:dyDescent="0.25">
      <c r="A9" s="3"/>
      <c r="B9" s="57">
        <v>444567</v>
      </c>
      <c r="C9" s="159" t="s">
        <v>19</v>
      </c>
      <c r="D9" s="159" t="s">
        <v>184</v>
      </c>
      <c r="E9" s="242" t="s">
        <v>26</v>
      </c>
      <c r="F9" s="176" t="s">
        <v>54</v>
      </c>
      <c r="G9" s="68" t="s">
        <v>31</v>
      </c>
      <c r="H9" s="68" t="s">
        <v>31</v>
      </c>
      <c r="I9" s="176" t="s">
        <v>54</v>
      </c>
      <c r="J9" s="176" t="s">
        <v>172</v>
      </c>
      <c r="K9" s="200" t="s">
        <v>6</v>
      </c>
      <c r="L9" s="67" t="s">
        <v>52</v>
      </c>
      <c r="M9" s="69" t="s">
        <v>51</v>
      </c>
      <c r="N9" s="176" t="s">
        <v>54</v>
      </c>
      <c r="O9" s="67" t="s">
        <v>52</v>
      </c>
      <c r="P9" s="68" t="s">
        <v>31</v>
      </c>
      <c r="Q9" s="176" t="s">
        <v>54</v>
      </c>
      <c r="R9" s="200" t="s">
        <v>6</v>
      </c>
      <c r="S9" s="67" t="s">
        <v>52</v>
      </c>
      <c r="T9" s="67" t="s">
        <v>52</v>
      </c>
      <c r="U9" s="67" t="s">
        <v>52</v>
      </c>
      <c r="V9" s="67" t="s">
        <v>52</v>
      </c>
      <c r="W9" s="67" t="s">
        <v>52</v>
      </c>
      <c r="X9" s="200" t="s">
        <v>6</v>
      </c>
      <c r="Y9" s="200" t="s">
        <v>6</v>
      </c>
      <c r="Z9" s="68" t="s">
        <v>31</v>
      </c>
      <c r="AA9" s="176" t="s">
        <v>54</v>
      </c>
      <c r="AB9" s="176" t="s">
        <v>54</v>
      </c>
      <c r="AC9" s="220" t="s">
        <v>218</v>
      </c>
      <c r="AD9" s="68" t="s">
        <v>31</v>
      </c>
      <c r="AE9" s="200" t="s">
        <v>6</v>
      </c>
      <c r="AF9" s="200" t="s">
        <v>6</v>
      </c>
      <c r="AG9" s="176" t="s">
        <v>54</v>
      </c>
      <c r="AH9" s="176" t="s">
        <v>54</v>
      </c>
      <c r="AI9" s="176" t="s">
        <v>54</v>
      </c>
      <c r="AJ9" s="173"/>
      <c r="AK9" s="173"/>
    </row>
    <row r="10" spans="1:39" x14ac:dyDescent="0.25">
      <c r="A10" s="3" t="s">
        <v>213</v>
      </c>
      <c r="B10" s="57">
        <v>552406</v>
      </c>
      <c r="C10" s="159" t="s">
        <v>164</v>
      </c>
      <c r="D10" s="159" t="s">
        <v>184</v>
      </c>
      <c r="E10" s="242" t="s">
        <v>26</v>
      </c>
      <c r="F10" s="67" t="s">
        <v>52</v>
      </c>
      <c r="G10" s="67" t="s">
        <v>52</v>
      </c>
      <c r="H10" s="67" t="s">
        <v>52</v>
      </c>
      <c r="I10" s="67" t="s">
        <v>52</v>
      </c>
      <c r="J10" s="200" t="s">
        <v>6</v>
      </c>
      <c r="K10" s="200" t="s">
        <v>6</v>
      </c>
      <c r="L10" s="176" t="s">
        <v>54</v>
      </c>
      <c r="M10" s="245" t="s">
        <v>45</v>
      </c>
      <c r="N10" s="176" t="s">
        <v>54</v>
      </c>
      <c r="O10" s="176" t="s">
        <v>54</v>
      </c>
      <c r="P10" s="176" t="s">
        <v>54</v>
      </c>
      <c r="Q10" s="200" t="s">
        <v>6</v>
      </c>
      <c r="R10" s="200" t="s">
        <v>6</v>
      </c>
      <c r="S10" s="176" t="s">
        <v>54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176" t="s">
        <v>54</v>
      </c>
      <c r="Y10" s="200" t="s">
        <v>6</v>
      </c>
      <c r="Z10" s="67" t="s">
        <v>52</v>
      </c>
      <c r="AA10" s="67" t="s">
        <v>52</v>
      </c>
      <c r="AB10" s="67" t="s">
        <v>52</v>
      </c>
      <c r="AC10" s="220" t="s">
        <v>218</v>
      </c>
      <c r="AD10" s="67" t="s">
        <v>52</v>
      </c>
      <c r="AE10" s="200" t="s">
        <v>6</v>
      </c>
      <c r="AF10" s="176" t="s">
        <v>172</v>
      </c>
      <c r="AG10" s="67" t="s">
        <v>52</v>
      </c>
      <c r="AH10" s="67" t="s">
        <v>52</v>
      </c>
      <c r="AI10" s="67" t="s">
        <v>52</v>
      </c>
      <c r="AJ10" s="67" t="s">
        <v>52</v>
      </c>
      <c r="AK10" s="67" t="s">
        <v>52</v>
      </c>
    </row>
    <row r="11" spans="1:39" x14ac:dyDescent="0.25">
      <c r="A11" s="3"/>
      <c r="B11" s="57">
        <v>252816</v>
      </c>
      <c r="C11" s="159" t="s">
        <v>23</v>
      </c>
      <c r="D11" s="159" t="s">
        <v>184</v>
      </c>
      <c r="E11" s="242" t="s">
        <v>26</v>
      </c>
      <c r="F11" s="67" t="s">
        <v>52</v>
      </c>
      <c r="G11" s="67" t="s">
        <v>52</v>
      </c>
      <c r="H11" s="67" t="s">
        <v>52</v>
      </c>
      <c r="I11" s="67" t="s">
        <v>52</v>
      </c>
      <c r="J11" s="200" t="s">
        <v>6</v>
      </c>
      <c r="K11" s="200" t="s">
        <v>6</v>
      </c>
      <c r="L11" s="176" t="s">
        <v>54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200" t="s">
        <v>6</v>
      </c>
      <c r="R11" s="200" t="s">
        <v>6</v>
      </c>
      <c r="S11" s="68" t="s">
        <v>31</v>
      </c>
      <c r="T11" s="68" t="s">
        <v>31</v>
      </c>
      <c r="U11" s="176" t="s">
        <v>54</v>
      </c>
      <c r="V11" s="176" t="s">
        <v>54</v>
      </c>
      <c r="W11" s="176" t="s">
        <v>54</v>
      </c>
      <c r="X11" s="200" t="s">
        <v>6</v>
      </c>
      <c r="Y11" s="176" t="s">
        <v>54</v>
      </c>
      <c r="Z11" s="67" t="s">
        <v>52</v>
      </c>
      <c r="AA11" s="67" t="s">
        <v>52</v>
      </c>
      <c r="AB11" s="67" t="s">
        <v>52</v>
      </c>
      <c r="AC11" s="220" t="s">
        <v>218</v>
      </c>
      <c r="AD11" s="67" t="s">
        <v>52</v>
      </c>
      <c r="AE11" s="200" t="s">
        <v>6</v>
      </c>
      <c r="AF11" s="200" t="s">
        <v>6</v>
      </c>
      <c r="AG11" s="67" t="s">
        <v>52</v>
      </c>
      <c r="AH11" s="67" t="s">
        <v>52</v>
      </c>
      <c r="AI11" s="67" t="s">
        <v>52</v>
      </c>
      <c r="AJ11" s="67" t="s">
        <v>52</v>
      </c>
      <c r="AK11" s="67" t="s">
        <v>52</v>
      </c>
    </row>
    <row r="12" spans="1:39" x14ac:dyDescent="0.25">
      <c r="A12" s="3"/>
      <c r="B12" s="57">
        <v>242826</v>
      </c>
      <c r="C12" s="159" t="s">
        <v>37</v>
      </c>
      <c r="D12" s="159" t="s">
        <v>183</v>
      </c>
      <c r="E12" s="242" t="s">
        <v>26</v>
      </c>
      <c r="F12" s="176" t="s">
        <v>54</v>
      </c>
      <c r="G12" s="176" t="s">
        <v>54</v>
      </c>
      <c r="H12" s="176" t="s">
        <v>54</v>
      </c>
      <c r="I12" s="194" t="s">
        <v>45</v>
      </c>
      <c r="J12" s="200" t="s">
        <v>6</v>
      </c>
      <c r="K12" s="200" t="s">
        <v>6</v>
      </c>
      <c r="L12" s="67" t="s">
        <v>52</v>
      </c>
      <c r="M12" s="69" t="s">
        <v>51</v>
      </c>
      <c r="N12" s="176" t="s">
        <v>54</v>
      </c>
      <c r="O12" s="67" t="s">
        <v>52</v>
      </c>
      <c r="P12" s="67" t="s">
        <v>52</v>
      </c>
      <c r="Q12" s="200" t="s">
        <v>6</v>
      </c>
      <c r="R12" s="200" t="s">
        <v>6</v>
      </c>
      <c r="S12" s="67" t="s">
        <v>52</v>
      </c>
      <c r="T12" s="67" t="s">
        <v>52</v>
      </c>
      <c r="U12" s="67" t="s">
        <v>52</v>
      </c>
      <c r="V12" s="67" t="s">
        <v>52</v>
      </c>
      <c r="W12" s="67" t="s">
        <v>52</v>
      </c>
      <c r="X12" s="200" t="s">
        <v>6</v>
      </c>
      <c r="Y12" s="200" t="s">
        <v>6</v>
      </c>
      <c r="Z12" s="68" t="s">
        <v>31</v>
      </c>
      <c r="AA12" s="176" t="s">
        <v>54</v>
      </c>
      <c r="AB12" s="176" t="s">
        <v>54</v>
      </c>
      <c r="AC12" s="220" t="s">
        <v>218</v>
      </c>
      <c r="AD12" s="176" t="s">
        <v>54</v>
      </c>
      <c r="AE12" s="200" t="s">
        <v>6</v>
      </c>
      <c r="AF12" s="200" t="s">
        <v>6</v>
      </c>
      <c r="AG12" s="176" t="s">
        <v>54</v>
      </c>
      <c r="AH12" s="176" t="s">
        <v>54</v>
      </c>
      <c r="AI12" s="68" t="s">
        <v>31</v>
      </c>
      <c r="AJ12" s="176" t="s">
        <v>54</v>
      </c>
      <c r="AK12" s="176" t="s">
        <v>54</v>
      </c>
    </row>
    <row r="13" spans="1:39" x14ac:dyDescent="0.25">
      <c r="A13" s="415" t="s">
        <v>182</v>
      </c>
      <c r="B13" s="57">
        <v>518531</v>
      </c>
      <c r="C13" s="159" t="s">
        <v>188</v>
      </c>
      <c r="D13" s="159" t="s">
        <v>184</v>
      </c>
      <c r="E13" s="242" t="s">
        <v>26</v>
      </c>
      <c r="F13" s="176" t="s">
        <v>54</v>
      </c>
      <c r="G13" s="176" t="s">
        <v>54</v>
      </c>
      <c r="H13" s="67" t="s">
        <v>52</v>
      </c>
      <c r="I13" s="67" t="s">
        <v>52</v>
      </c>
      <c r="J13" s="200" t="s">
        <v>6</v>
      </c>
      <c r="K13" s="200" t="s">
        <v>6</v>
      </c>
      <c r="L13" s="176" t="s">
        <v>54</v>
      </c>
      <c r="M13" s="176" t="s">
        <v>54</v>
      </c>
      <c r="N13" s="176" t="s">
        <v>54</v>
      </c>
      <c r="O13" s="176" t="s">
        <v>54</v>
      </c>
      <c r="P13" s="176" t="s">
        <v>54</v>
      </c>
      <c r="Q13" s="200" t="s">
        <v>6</v>
      </c>
      <c r="R13" s="200" t="s">
        <v>6</v>
      </c>
      <c r="S13" s="67" t="s">
        <v>52</v>
      </c>
      <c r="T13" s="67" t="s">
        <v>52</v>
      </c>
      <c r="U13" s="67" t="s">
        <v>52</v>
      </c>
      <c r="V13" s="68" t="s">
        <v>31</v>
      </c>
      <c r="W13" s="67" t="s">
        <v>52</v>
      </c>
      <c r="X13" s="200" t="s">
        <v>6</v>
      </c>
      <c r="Y13" s="200" t="s">
        <v>6</v>
      </c>
      <c r="Z13" s="176" t="s">
        <v>54</v>
      </c>
      <c r="AA13" s="176" t="s">
        <v>54</v>
      </c>
      <c r="AB13" s="176" t="s">
        <v>54</v>
      </c>
      <c r="AC13" s="220" t="s">
        <v>218</v>
      </c>
      <c r="AD13" s="176" t="s">
        <v>54</v>
      </c>
      <c r="AE13" s="200" t="s">
        <v>6</v>
      </c>
      <c r="AF13" s="200" t="s">
        <v>6</v>
      </c>
      <c r="AG13" s="176" t="s">
        <v>54</v>
      </c>
      <c r="AH13" s="176" t="s">
        <v>54</v>
      </c>
      <c r="AI13" s="176" t="s">
        <v>54</v>
      </c>
      <c r="AJ13" s="176" t="s">
        <v>54</v>
      </c>
      <c r="AK13" s="176" t="s">
        <v>54</v>
      </c>
    </row>
    <row r="14" spans="1:39" x14ac:dyDescent="0.25">
      <c r="A14" s="416"/>
      <c r="B14" s="57">
        <v>501285</v>
      </c>
      <c r="C14" s="130" t="s">
        <v>102</v>
      </c>
      <c r="D14" s="159" t="s">
        <v>184</v>
      </c>
      <c r="E14" s="242" t="s">
        <v>26</v>
      </c>
      <c r="F14" s="176" t="s">
        <v>54</v>
      </c>
      <c r="G14" s="69" t="s">
        <v>51</v>
      </c>
      <c r="H14" s="176" t="s">
        <v>54</v>
      </c>
      <c r="I14" s="176" t="s">
        <v>54</v>
      </c>
      <c r="J14" s="200" t="s">
        <v>6</v>
      </c>
      <c r="K14" s="200" t="s">
        <v>6</v>
      </c>
      <c r="L14" s="176" t="s">
        <v>54</v>
      </c>
      <c r="M14" s="176" t="s">
        <v>54</v>
      </c>
      <c r="N14" s="176" t="s">
        <v>54</v>
      </c>
      <c r="O14" s="68" t="s">
        <v>31</v>
      </c>
      <c r="P14" s="176" t="s">
        <v>54</v>
      </c>
      <c r="Q14" s="200" t="s">
        <v>6</v>
      </c>
      <c r="R14" s="200" t="s">
        <v>6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176" t="s">
        <v>54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220" t="s">
        <v>218</v>
      </c>
      <c r="AD14" s="68" t="s">
        <v>31</v>
      </c>
      <c r="AE14" s="200" t="s">
        <v>6</v>
      </c>
      <c r="AF14" s="200" t="s">
        <v>6</v>
      </c>
      <c r="AG14" s="176" t="s">
        <v>54</v>
      </c>
      <c r="AH14" s="176" t="s">
        <v>54</v>
      </c>
      <c r="AI14" s="176" t="s">
        <v>54</v>
      </c>
      <c r="AJ14" s="176" t="s">
        <v>54</v>
      </c>
      <c r="AK14" s="176" t="s">
        <v>54</v>
      </c>
    </row>
    <row r="15" spans="1:39" x14ac:dyDescent="0.25">
      <c r="A15" s="417"/>
      <c r="B15" s="57">
        <v>497998</v>
      </c>
      <c r="C15" s="159" t="s">
        <v>165</v>
      </c>
      <c r="D15" s="159" t="s">
        <v>184</v>
      </c>
      <c r="E15" s="242" t="s">
        <v>26</v>
      </c>
      <c r="F15" s="67" t="s">
        <v>52</v>
      </c>
      <c r="G15" s="67" t="s">
        <v>52</v>
      </c>
      <c r="H15" s="176" t="s">
        <v>54</v>
      </c>
      <c r="I15" s="245" t="s">
        <v>45</v>
      </c>
      <c r="J15" s="200" t="s">
        <v>6</v>
      </c>
      <c r="K15" s="200" t="s">
        <v>6</v>
      </c>
      <c r="L15" s="67" t="s">
        <v>52</v>
      </c>
      <c r="M15" s="67" t="s">
        <v>52</v>
      </c>
      <c r="N15" s="67" t="s">
        <v>52</v>
      </c>
      <c r="O15" s="67" t="s">
        <v>52</v>
      </c>
      <c r="P15" s="67" t="s">
        <v>52</v>
      </c>
      <c r="Q15" s="200" t="s">
        <v>6</v>
      </c>
      <c r="R15" s="200" t="s">
        <v>6</v>
      </c>
      <c r="S15" s="68" t="s">
        <v>31</v>
      </c>
      <c r="T15" s="176" t="s">
        <v>54</v>
      </c>
      <c r="U15" s="176" t="s">
        <v>54</v>
      </c>
      <c r="V15" s="67" t="s">
        <v>52</v>
      </c>
      <c r="W15" s="176" t="s">
        <v>54</v>
      </c>
      <c r="X15" s="200" t="s">
        <v>6</v>
      </c>
      <c r="Y15" s="200" t="s">
        <v>6</v>
      </c>
      <c r="Z15" s="67" t="s">
        <v>52</v>
      </c>
      <c r="AA15" s="67" t="s">
        <v>52</v>
      </c>
      <c r="AB15" s="67" t="s">
        <v>52</v>
      </c>
      <c r="AC15" s="220" t="s">
        <v>218</v>
      </c>
      <c r="AD15" s="67" t="s">
        <v>52</v>
      </c>
      <c r="AE15" s="200" t="s">
        <v>6</v>
      </c>
      <c r="AF15" s="200" t="s">
        <v>6</v>
      </c>
      <c r="AG15" s="67" t="s">
        <v>52</v>
      </c>
      <c r="AH15" s="67" t="s">
        <v>52</v>
      </c>
      <c r="AI15" s="67" t="s">
        <v>52</v>
      </c>
      <c r="AJ15" s="67" t="s">
        <v>52</v>
      </c>
      <c r="AK15" s="67" t="s">
        <v>52</v>
      </c>
    </row>
    <row r="16" spans="1:39" x14ac:dyDescent="0.25">
      <c r="A16" s="3"/>
      <c r="B16" s="57">
        <v>370711</v>
      </c>
      <c r="C16" s="130" t="s">
        <v>110</v>
      </c>
      <c r="D16" s="159" t="s">
        <v>184</v>
      </c>
      <c r="E16" s="242" t="s">
        <v>26</v>
      </c>
      <c r="F16" s="176" t="s">
        <v>54</v>
      </c>
      <c r="G16" s="68" t="s">
        <v>31</v>
      </c>
      <c r="H16" s="176" t="s">
        <v>54</v>
      </c>
      <c r="I16" s="176" t="s">
        <v>54</v>
      </c>
      <c r="J16" s="200" t="s">
        <v>6</v>
      </c>
      <c r="K16" s="200" t="s">
        <v>6</v>
      </c>
      <c r="L16" s="68" t="s">
        <v>31</v>
      </c>
      <c r="M16" s="176" t="s">
        <v>54</v>
      </c>
      <c r="N16" s="176" t="s">
        <v>54</v>
      </c>
      <c r="O16" s="68" t="s">
        <v>31</v>
      </c>
      <c r="P16" s="68" t="s">
        <v>31</v>
      </c>
      <c r="Q16" s="200" t="s">
        <v>6</v>
      </c>
      <c r="R16" s="200" t="s">
        <v>6</v>
      </c>
      <c r="S16" s="68" t="s">
        <v>31</v>
      </c>
      <c r="T16" s="176" t="s">
        <v>54</v>
      </c>
      <c r="U16" s="176" t="s">
        <v>54</v>
      </c>
      <c r="V16" s="176" t="s">
        <v>54</v>
      </c>
      <c r="W16" s="176" t="s">
        <v>54</v>
      </c>
      <c r="X16" s="200" t="s">
        <v>6</v>
      </c>
      <c r="Y16" s="176" t="s">
        <v>172</v>
      </c>
      <c r="Z16" s="176" t="s">
        <v>54</v>
      </c>
      <c r="AA16" s="176" t="s">
        <v>54</v>
      </c>
      <c r="AB16" s="176" t="s">
        <v>54</v>
      </c>
      <c r="AC16" s="220" t="s">
        <v>218</v>
      </c>
      <c r="AD16" s="176" t="s">
        <v>54</v>
      </c>
      <c r="AE16" s="176" t="s">
        <v>172</v>
      </c>
      <c r="AF16" s="200" t="s">
        <v>6</v>
      </c>
      <c r="AG16" s="176" t="s">
        <v>54</v>
      </c>
      <c r="AH16" s="176" t="s">
        <v>54</v>
      </c>
      <c r="AI16" s="176" t="s">
        <v>54</v>
      </c>
      <c r="AJ16" s="68" t="s">
        <v>31</v>
      </c>
      <c r="AK16" s="176" t="s">
        <v>54</v>
      </c>
    </row>
    <row r="17" spans="1:37" x14ac:dyDescent="0.25">
      <c r="A17" s="413" t="s">
        <v>111</v>
      </c>
      <c r="B17" s="240">
        <v>509724</v>
      </c>
      <c r="C17" s="57" t="s">
        <v>21</v>
      </c>
      <c r="D17" s="159" t="s">
        <v>184</v>
      </c>
      <c r="E17" s="257" t="s">
        <v>25</v>
      </c>
      <c r="F17" s="67" t="s">
        <v>52</v>
      </c>
      <c r="G17" s="67" t="s">
        <v>52</v>
      </c>
      <c r="H17" s="67" t="s">
        <v>52</v>
      </c>
      <c r="I17" s="67" t="s">
        <v>52</v>
      </c>
      <c r="J17" s="200" t="s">
        <v>6</v>
      </c>
      <c r="K17" s="200" t="s">
        <v>6</v>
      </c>
      <c r="L17" s="67" t="s">
        <v>52</v>
      </c>
      <c r="M17" s="67" t="s">
        <v>52</v>
      </c>
      <c r="N17" s="67" t="s">
        <v>52</v>
      </c>
      <c r="O17" s="67" t="s">
        <v>52</v>
      </c>
      <c r="P17" s="67" t="s">
        <v>52</v>
      </c>
      <c r="Q17" s="200" t="s">
        <v>6</v>
      </c>
      <c r="R17" s="200" t="s">
        <v>6</v>
      </c>
      <c r="S17" s="69" t="s">
        <v>51</v>
      </c>
      <c r="T17" s="69" t="s">
        <v>51</v>
      </c>
      <c r="U17" s="69" t="s">
        <v>51</v>
      </c>
      <c r="V17" s="69" t="s">
        <v>51</v>
      </c>
      <c r="W17" s="67" t="s">
        <v>52</v>
      </c>
      <c r="X17" s="200" t="s">
        <v>6</v>
      </c>
      <c r="Y17" s="200" t="s">
        <v>6</v>
      </c>
      <c r="Z17" s="67" t="s">
        <v>52</v>
      </c>
      <c r="AA17" s="67" t="s">
        <v>52</v>
      </c>
      <c r="AB17" s="67" t="s">
        <v>52</v>
      </c>
      <c r="AC17" s="220" t="s">
        <v>218</v>
      </c>
      <c r="AD17" s="67" t="s">
        <v>52</v>
      </c>
      <c r="AE17" s="200" t="s">
        <v>6</v>
      </c>
      <c r="AF17" s="200" t="s">
        <v>6</v>
      </c>
      <c r="AG17" s="67" t="s">
        <v>52</v>
      </c>
      <c r="AH17" s="67" t="s">
        <v>52</v>
      </c>
      <c r="AI17" s="67" t="s">
        <v>52</v>
      </c>
      <c r="AJ17" s="67" t="s">
        <v>52</v>
      </c>
      <c r="AK17" s="67" t="s">
        <v>52</v>
      </c>
    </row>
    <row r="18" spans="1:37" x14ac:dyDescent="0.25">
      <c r="A18" s="413"/>
      <c r="B18" s="240">
        <v>302172</v>
      </c>
      <c r="C18" s="57" t="s">
        <v>157</v>
      </c>
      <c r="D18" s="159" t="s">
        <v>184</v>
      </c>
      <c r="E18" s="257" t="s">
        <v>25</v>
      </c>
      <c r="F18" s="69" t="s">
        <v>51</v>
      </c>
      <c r="G18" s="69" t="s">
        <v>51</v>
      </c>
      <c r="H18" s="69" t="s">
        <v>51</v>
      </c>
      <c r="I18" s="194" t="s">
        <v>45</v>
      </c>
      <c r="J18" s="200" t="s">
        <v>6</v>
      </c>
      <c r="K18" s="200" t="s">
        <v>6</v>
      </c>
      <c r="L18" s="67" t="s">
        <v>52</v>
      </c>
      <c r="M18" s="67" t="s">
        <v>52</v>
      </c>
      <c r="N18" s="67" t="s">
        <v>52</v>
      </c>
      <c r="O18" s="67" t="s">
        <v>52</v>
      </c>
      <c r="P18" s="67" t="s">
        <v>52</v>
      </c>
      <c r="Q18" s="200" t="s">
        <v>6</v>
      </c>
      <c r="R18" s="200" t="s">
        <v>6</v>
      </c>
      <c r="S18" s="67" t="s">
        <v>52</v>
      </c>
      <c r="T18" s="67" t="s">
        <v>52</v>
      </c>
      <c r="U18" s="67" t="s">
        <v>52</v>
      </c>
      <c r="V18" s="67" t="s">
        <v>52</v>
      </c>
      <c r="W18" s="67" t="s">
        <v>52</v>
      </c>
      <c r="X18" s="200" t="s">
        <v>6</v>
      </c>
      <c r="Y18" s="200" t="s">
        <v>6</v>
      </c>
      <c r="Z18" s="69" t="s">
        <v>51</v>
      </c>
      <c r="AA18" s="69" t="s">
        <v>51</v>
      </c>
      <c r="AB18" s="69" t="s">
        <v>51</v>
      </c>
      <c r="AC18" s="220" t="s">
        <v>218</v>
      </c>
      <c r="AD18" s="68" t="s">
        <v>31</v>
      </c>
      <c r="AE18" s="200" t="s">
        <v>6</v>
      </c>
      <c r="AF18" s="200" t="s">
        <v>6</v>
      </c>
      <c r="AG18" s="67" t="s">
        <v>52</v>
      </c>
      <c r="AH18" s="67" t="s">
        <v>52</v>
      </c>
      <c r="AI18" s="67" t="s">
        <v>52</v>
      </c>
      <c r="AJ18" s="67" t="s">
        <v>52</v>
      </c>
      <c r="AK18" s="67" t="s">
        <v>52</v>
      </c>
    </row>
    <row r="19" spans="1:37" x14ac:dyDescent="0.25">
      <c r="A19" s="413"/>
      <c r="B19" s="240">
        <v>516000</v>
      </c>
      <c r="C19" s="57" t="s">
        <v>197</v>
      </c>
      <c r="D19" s="159" t="s">
        <v>184</v>
      </c>
      <c r="E19" s="257" t="s">
        <v>25</v>
      </c>
      <c r="F19" s="67" t="s">
        <v>52</v>
      </c>
      <c r="G19" s="67" t="s">
        <v>52</v>
      </c>
      <c r="H19" s="67" t="s">
        <v>52</v>
      </c>
      <c r="I19" s="67" t="s">
        <v>52</v>
      </c>
      <c r="J19" s="200" t="s">
        <v>6</v>
      </c>
      <c r="K19" s="200" t="s">
        <v>6</v>
      </c>
      <c r="L19" s="69" t="s">
        <v>51</v>
      </c>
      <c r="M19" s="69" t="s">
        <v>51</v>
      </c>
      <c r="N19" s="176" t="s">
        <v>54</v>
      </c>
      <c r="O19" s="69" t="s">
        <v>51</v>
      </c>
      <c r="P19" s="69" t="s">
        <v>51</v>
      </c>
      <c r="Q19" s="200" t="s">
        <v>6</v>
      </c>
      <c r="R19" s="200" t="s">
        <v>6</v>
      </c>
      <c r="S19" s="67" t="s">
        <v>52</v>
      </c>
      <c r="T19" s="67" t="s">
        <v>52</v>
      </c>
      <c r="U19" s="67" t="s">
        <v>52</v>
      </c>
      <c r="V19" s="67" t="s">
        <v>52</v>
      </c>
      <c r="W19" s="68" t="s">
        <v>31</v>
      </c>
      <c r="X19" s="200" t="s">
        <v>6</v>
      </c>
      <c r="Y19" s="200" t="s">
        <v>6</v>
      </c>
      <c r="Z19" s="67" t="s">
        <v>52</v>
      </c>
      <c r="AA19" s="67" t="s">
        <v>52</v>
      </c>
      <c r="AB19" s="67" t="s">
        <v>52</v>
      </c>
      <c r="AC19" s="220" t="s">
        <v>218</v>
      </c>
      <c r="AD19" s="67" t="s">
        <v>52</v>
      </c>
      <c r="AE19" s="200" t="s">
        <v>6</v>
      </c>
      <c r="AF19" s="200" t="s">
        <v>6</v>
      </c>
      <c r="AG19" s="69" t="s">
        <v>51</v>
      </c>
      <c r="AH19" s="69" t="s">
        <v>51</v>
      </c>
      <c r="AI19" s="69" t="s">
        <v>51</v>
      </c>
      <c r="AJ19" s="173"/>
      <c r="AK19" s="173"/>
    </row>
    <row r="20" spans="1:37" x14ac:dyDescent="0.25">
      <c r="A20" s="413" t="s">
        <v>112</v>
      </c>
      <c r="B20" s="240">
        <v>166058</v>
      </c>
      <c r="C20" s="57" t="s">
        <v>8</v>
      </c>
      <c r="D20" s="159" t="s">
        <v>184</v>
      </c>
      <c r="E20" s="257" t="s">
        <v>25</v>
      </c>
      <c r="F20" s="67" t="s">
        <v>52</v>
      </c>
      <c r="G20" s="67" t="s">
        <v>52</v>
      </c>
      <c r="H20" s="67" t="s">
        <v>52</v>
      </c>
      <c r="I20" s="67" t="s">
        <v>52</v>
      </c>
      <c r="J20" s="200" t="s">
        <v>6</v>
      </c>
      <c r="K20" s="200" t="s">
        <v>6</v>
      </c>
      <c r="L20" s="69" t="s">
        <v>51</v>
      </c>
      <c r="M20" s="69" t="s">
        <v>51</v>
      </c>
      <c r="N20" s="176" t="s">
        <v>54</v>
      </c>
      <c r="O20" s="69" t="s">
        <v>51</v>
      </c>
      <c r="P20" s="69" t="s">
        <v>51</v>
      </c>
      <c r="Q20" s="200" t="s">
        <v>6</v>
      </c>
      <c r="R20" s="200" t="s">
        <v>6</v>
      </c>
      <c r="S20" s="67" t="s">
        <v>52</v>
      </c>
      <c r="T20" s="67" t="s">
        <v>52</v>
      </c>
      <c r="U20" s="67" t="s">
        <v>52</v>
      </c>
      <c r="V20" s="67" t="s">
        <v>52</v>
      </c>
      <c r="W20" s="67" t="s">
        <v>52</v>
      </c>
      <c r="X20" s="200" t="s">
        <v>6</v>
      </c>
      <c r="Y20" s="200" t="s">
        <v>6</v>
      </c>
      <c r="Z20" s="67" t="s">
        <v>52</v>
      </c>
      <c r="AA20" s="67" t="s">
        <v>52</v>
      </c>
      <c r="AB20" s="67" t="s">
        <v>52</v>
      </c>
      <c r="AC20" s="220" t="s">
        <v>218</v>
      </c>
      <c r="AD20" s="67" t="s">
        <v>52</v>
      </c>
      <c r="AE20" s="200" t="s">
        <v>6</v>
      </c>
      <c r="AF20" s="200" t="s">
        <v>6</v>
      </c>
      <c r="AG20" s="69" t="s">
        <v>51</v>
      </c>
      <c r="AH20" s="69" t="s">
        <v>51</v>
      </c>
      <c r="AI20" s="69" t="s">
        <v>51</v>
      </c>
      <c r="AJ20" s="69" t="s">
        <v>51</v>
      </c>
      <c r="AK20" s="69" t="s">
        <v>51</v>
      </c>
    </row>
    <row r="21" spans="1:37" x14ac:dyDescent="0.25">
      <c r="A21" s="413"/>
      <c r="B21" s="240">
        <v>489172</v>
      </c>
      <c r="C21" s="57" t="s">
        <v>13</v>
      </c>
      <c r="D21" s="57" t="s">
        <v>185</v>
      </c>
      <c r="E21" s="257" t="s">
        <v>25</v>
      </c>
      <c r="F21" s="69" t="s">
        <v>51</v>
      </c>
      <c r="G21" s="69" t="s">
        <v>51</v>
      </c>
      <c r="H21" s="69" t="s">
        <v>51</v>
      </c>
      <c r="I21" s="69" t="s">
        <v>51</v>
      </c>
      <c r="J21" s="200" t="s">
        <v>6</v>
      </c>
      <c r="K21" s="200" t="s">
        <v>6</v>
      </c>
      <c r="L21" s="67" t="s">
        <v>52</v>
      </c>
      <c r="M21" s="67" t="s">
        <v>52</v>
      </c>
      <c r="N21" s="67" t="s">
        <v>52</v>
      </c>
      <c r="O21" s="67" t="s">
        <v>52</v>
      </c>
      <c r="P21" s="67" t="s">
        <v>52</v>
      </c>
      <c r="Q21" s="200" t="s">
        <v>6</v>
      </c>
      <c r="R21" s="200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200" t="s">
        <v>6</v>
      </c>
      <c r="Y21" s="200" t="s">
        <v>6</v>
      </c>
      <c r="Z21" s="69" t="s">
        <v>51</v>
      </c>
      <c r="AA21" s="69" t="s">
        <v>51</v>
      </c>
      <c r="AB21" s="69" t="s">
        <v>51</v>
      </c>
      <c r="AC21" s="220" t="s">
        <v>218</v>
      </c>
      <c r="AD21" s="68" t="s">
        <v>31</v>
      </c>
      <c r="AE21" s="200" t="s">
        <v>6</v>
      </c>
      <c r="AF21" s="200" t="s">
        <v>6</v>
      </c>
      <c r="AG21" s="67" t="s">
        <v>52</v>
      </c>
      <c r="AH21" s="67" t="s">
        <v>52</v>
      </c>
      <c r="AI21" s="67" t="s">
        <v>52</v>
      </c>
      <c r="AJ21" s="67" t="s">
        <v>52</v>
      </c>
      <c r="AK21" s="67" t="s">
        <v>52</v>
      </c>
    </row>
    <row r="22" spans="1:37" x14ac:dyDescent="0.25">
      <c r="A22" s="413"/>
      <c r="B22" s="240">
        <v>245894</v>
      </c>
      <c r="C22" s="57" t="s">
        <v>104</v>
      </c>
      <c r="D22" s="159" t="s">
        <v>184</v>
      </c>
      <c r="E22" s="258" t="s">
        <v>25</v>
      </c>
      <c r="F22" s="67" t="s">
        <v>52</v>
      </c>
      <c r="G22" s="68" t="s">
        <v>31</v>
      </c>
      <c r="H22" s="67" t="s">
        <v>52</v>
      </c>
      <c r="I22" s="67" t="s">
        <v>52</v>
      </c>
      <c r="J22" s="200" t="s">
        <v>6</v>
      </c>
      <c r="K22" s="200" t="s">
        <v>6</v>
      </c>
      <c r="L22" s="67" t="s">
        <v>52</v>
      </c>
      <c r="M22" s="67" t="s">
        <v>52</v>
      </c>
      <c r="N22" s="67" t="s">
        <v>52</v>
      </c>
      <c r="O22" s="67" t="s">
        <v>52</v>
      </c>
      <c r="P22" s="67" t="s">
        <v>52</v>
      </c>
      <c r="Q22" s="200" t="s">
        <v>6</v>
      </c>
      <c r="R22" s="200" t="s">
        <v>6</v>
      </c>
      <c r="S22" s="67" t="s">
        <v>52</v>
      </c>
      <c r="T22" s="67" t="s">
        <v>52</v>
      </c>
      <c r="U22" s="67" t="s">
        <v>52</v>
      </c>
      <c r="V22" s="67" t="s">
        <v>52</v>
      </c>
      <c r="W22" s="67" t="s">
        <v>52</v>
      </c>
      <c r="X22" s="200" t="s">
        <v>6</v>
      </c>
      <c r="Y22" s="200" t="s">
        <v>6</v>
      </c>
      <c r="Z22" s="67" t="s">
        <v>52</v>
      </c>
      <c r="AA22" s="67" t="s">
        <v>52</v>
      </c>
      <c r="AB22" s="245" t="s">
        <v>45</v>
      </c>
      <c r="AC22" s="220" t="s">
        <v>218</v>
      </c>
      <c r="AD22" s="67" t="s">
        <v>52</v>
      </c>
      <c r="AE22" s="200" t="s">
        <v>6</v>
      </c>
      <c r="AF22" s="200" t="s">
        <v>6</v>
      </c>
      <c r="AG22" s="67" t="s">
        <v>52</v>
      </c>
      <c r="AH22" s="67" t="s">
        <v>52</v>
      </c>
      <c r="AI22" s="67" t="s">
        <v>52</v>
      </c>
      <c r="AJ22" s="67" t="s">
        <v>52</v>
      </c>
      <c r="AK22" s="67" t="s">
        <v>52</v>
      </c>
    </row>
    <row r="23" spans="1:37" x14ac:dyDescent="0.25">
      <c r="A23" s="413" t="s">
        <v>113</v>
      </c>
      <c r="B23" s="240">
        <v>299285</v>
      </c>
      <c r="C23" s="159" t="s">
        <v>127</v>
      </c>
      <c r="D23" s="159" t="s">
        <v>184</v>
      </c>
      <c r="E23" s="257" t="s">
        <v>25</v>
      </c>
      <c r="F23" s="67" t="s">
        <v>52</v>
      </c>
      <c r="G23" s="68" t="s">
        <v>31</v>
      </c>
      <c r="H23" s="67" t="s">
        <v>52</v>
      </c>
      <c r="I23" s="69" t="s">
        <v>51</v>
      </c>
      <c r="J23" s="200" t="s">
        <v>6</v>
      </c>
      <c r="K23" s="200" t="s">
        <v>6</v>
      </c>
      <c r="L23" s="69" t="s">
        <v>51</v>
      </c>
      <c r="M23" s="69" t="s">
        <v>51</v>
      </c>
      <c r="N23" s="176" t="s">
        <v>54</v>
      </c>
      <c r="O23" s="69" t="s">
        <v>51</v>
      </c>
      <c r="P23" s="69" t="s">
        <v>51</v>
      </c>
      <c r="Q23" s="200" t="s">
        <v>6</v>
      </c>
      <c r="R23" s="200" t="s">
        <v>6</v>
      </c>
      <c r="S23" s="67" t="s">
        <v>52</v>
      </c>
      <c r="T23" s="68" t="s">
        <v>31</v>
      </c>
      <c r="U23" s="67" t="s">
        <v>52</v>
      </c>
      <c r="V23" s="67" t="s">
        <v>52</v>
      </c>
      <c r="W23" s="67" t="s">
        <v>52</v>
      </c>
      <c r="X23" s="200" t="s">
        <v>6</v>
      </c>
      <c r="Y23" s="200" t="s">
        <v>6</v>
      </c>
      <c r="Z23" s="69" t="s">
        <v>51</v>
      </c>
      <c r="AA23" s="69" t="s">
        <v>51</v>
      </c>
      <c r="AB23" s="69" t="s">
        <v>51</v>
      </c>
      <c r="AC23" s="220" t="s">
        <v>218</v>
      </c>
      <c r="AD23" s="67" t="s">
        <v>52</v>
      </c>
      <c r="AE23" s="200" t="s">
        <v>6</v>
      </c>
      <c r="AF23" s="200" t="s">
        <v>6</v>
      </c>
      <c r="AG23" s="68" t="s">
        <v>31</v>
      </c>
      <c r="AH23" s="68" t="s">
        <v>31</v>
      </c>
      <c r="AI23" s="67" t="s">
        <v>52</v>
      </c>
      <c r="AJ23" s="69" t="s">
        <v>51</v>
      </c>
      <c r="AK23" s="69" t="s">
        <v>51</v>
      </c>
    </row>
    <row r="24" spans="1:37" x14ac:dyDescent="0.25">
      <c r="A24" s="413"/>
      <c r="B24" s="240">
        <v>318320</v>
      </c>
      <c r="C24" s="159" t="s">
        <v>129</v>
      </c>
      <c r="D24" s="159" t="s">
        <v>183</v>
      </c>
      <c r="E24" s="257" t="s">
        <v>25</v>
      </c>
      <c r="F24" s="68" t="s">
        <v>31</v>
      </c>
      <c r="G24" s="68" t="s">
        <v>31</v>
      </c>
      <c r="H24" s="67" t="s">
        <v>52</v>
      </c>
      <c r="I24" s="67" t="s">
        <v>52</v>
      </c>
      <c r="J24" s="200" t="s">
        <v>6</v>
      </c>
      <c r="K24" s="200" t="s">
        <v>6</v>
      </c>
      <c r="L24" s="67" t="s">
        <v>52</v>
      </c>
      <c r="M24" s="67" t="s">
        <v>52</v>
      </c>
      <c r="N24" s="67" t="s">
        <v>52</v>
      </c>
      <c r="O24" s="67" t="s">
        <v>52</v>
      </c>
      <c r="P24" s="67" t="s">
        <v>52</v>
      </c>
      <c r="Q24" s="200" t="s">
        <v>6</v>
      </c>
      <c r="R24" s="200" t="s">
        <v>6</v>
      </c>
      <c r="S24" s="67" t="s">
        <v>52</v>
      </c>
      <c r="T24" s="67" t="s">
        <v>52</v>
      </c>
      <c r="U24" s="67" t="s">
        <v>52</v>
      </c>
      <c r="V24" s="67" t="s">
        <v>52</v>
      </c>
      <c r="W24" s="68" t="s">
        <v>31</v>
      </c>
      <c r="X24" s="200" t="s">
        <v>6</v>
      </c>
      <c r="Y24" s="200" t="s">
        <v>6</v>
      </c>
      <c r="Z24" s="67" t="s">
        <v>52</v>
      </c>
      <c r="AA24" s="67" t="s">
        <v>52</v>
      </c>
      <c r="AB24" s="67" t="s">
        <v>52</v>
      </c>
      <c r="AC24" s="220" t="s">
        <v>218</v>
      </c>
      <c r="AD24" s="67" t="s">
        <v>52</v>
      </c>
      <c r="AE24" s="200" t="s">
        <v>6</v>
      </c>
      <c r="AF24" s="200" t="s">
        <v>6</v>
      </c>
      <c r="AG24" s="67" t="s">
        <v>52</v>
      </c>
      <c r="AH24" s="67" t="s">
        <v>52</v>
      </c>
      <c r="AI24" s="67" t="s">
        <v>52</v>
      </c>
      <c r="AJ24" s="173"/>
      <c r="AK24" s="173"/>
    </row>
    <row r="25" spans="1:37" x14ac:dyDescent="0.25">
      <c r="A25" s="413"/>
      <c r="B25" s="240">
        <v>491040</v>
      </c>
      <c r="C25" s="159" t="s">
        <v>169</v>
      </c>
      <c r="D25" s="159" t="s">
        <v>184</v>
      </c>
      <c r="E25" s="257" t="s">
        <v>25</v>
      </c>
      <c r="F25" s="67" t="s">
        <v>52</v>
      </c>
      <c r="G25" s="67" t="s">
        <v>52</v>
      </c>
      <c r="H25" s="67" t="s">
        <v>52</v>
      </c>
      <c r="I25" s="67" t="s">
        <v>52</v>
      </c>
      <c r="J25" s="200" t="s">
        <v>6</v>
      </c>
      <c r="K25" s="200" t="s">
        <v>6</v>
      </c>
      <c r="L25" s="67" t="s">
        <v>52</v>
      </c>
      <c r="M25" s="67" t="s">
        <v>52</v>
      </c>
      <c r="N25" s="67" t="s">
        <v>52</v>
      </c>
      <c r="O25" s="67" t="s">
        <v>52</v>
      </c>
      <c r="P25" s="67" t="s">
        <v>52</v>
      </c>
      <c r="Q25" s="200" t="s">
        <v>6</v>
      </c>
      <c r="R25" s="200" t="s">
        <v>6</v>
      </c>
      <c r="S25" s="68" t="s">
        <v>31</v>
      </c>
      <c r="T25" s="67" t="s">
        <v>52</v>
      </c>
      <c r="U25" s="67" t="s">
        <v>52</v>
      </c>
      <c r="V25" s="69" t="s">
        <v>51</v>
      </c>
      <c r="W25" s="69" t="s">
        <v>51</v>
      </c>
      <c r="X25" s="200" t="s">
        <v>6</v>
      </c>
      <c r="Y25" s="200" t="s">
        <v>6</v>
      </c>
      <c r="Z25" s="67" t="s">
        <v>52</v>
      </c>
      <c r="AA25" s="67" t="s">
        <v>52</v>
      </c>
      <c r="AB25" s="67" t="s">
        <v>52</v>
      </c>
      <c r="AC25" s="220" t="s">
        <v>218</v>
      </c>
      <c r="AD25" s="67" t="s">
        <v>52</v>
      </c>
      <c r="AE25" s="200" t="s">
        <v>6</v>
      </c>
      <c r="AF25" s="200" t="s">
        <v>6</v>
      </c>
      <c r="AG25" s="67" t="s">
        <v>52</v>
      </c>
      <c r="AH25" s="67" t="s">
        <v>52</v>
      </c>
      <c r="AI25" s="67" t="s">
        <v>52</v>
      </c>
      <c r="AJ25" s="67" t="s">
        <v>52</v>
      </c>
      <c r="AK25" s="67" t="s">
        <v>52</v>
      </c>
    </row>
    <row r="26" spans="1:37" x14ac:dyDescent="0.25">
      <c r="A26" s="3"/>
      <c r="B26" s="57">
        <v>484327</v>
      </c>
      <c r="C26" s="130" t="s">
        <v>171</v>
      </c>
      <c r="D26" s="159" t="s">
        <v>184</v>
      </c>
      <c r="E26" s="72" t="s">
        <v>26</v>
      </c>
      <c r="F26" s="176" t="s">
        <v>54</v>
      </c>
      <c r="G26" s="176" t="s">
        <v>54</v>
      </c>
      <c r="H26" s="176" t="s">
        <v>54</v>
      </c>
      <c r="I26" s="176" t="s">
        <v>54</v>
      </c>
      <c r="J26" s="200" t="s">
        <v>6</v>
      </c>
      <c r="K26" s="176" t="s">
        <v>172</v>
      </c>
      <c r="L26" s="67" t="s">
        <v>52</v>
      </c>
      <c r="M26" s="67" t="s">
        <v>52</v>
      </c>
      <c r="N26" s="67" t="s">
        <v>52</v>
      </c>
      <c r="O26" s="67" t="s">
        <v>52</v>
      </c>
      <c r="P26" s="67" t="s">
        <v>52</v>
      </c>
      <c r="Q26" s="200" t="s">
        <v>6</v>
      </c>
      <c r="R26" s="200" t="s">
        <v>6</v>
      </c>
      <c r="S26" s="67" t="s">
        <v>52</v>
      </c>
      <c r="T26" s="67" t="s">
        <v>52</v>
      </c>
      <c r="U26" s="67" t="s">
        <v>52</v>
      </c>
      <c r="V26" s="67" t="s">
        <v>52</v>
      </c>
      <c r="W26" s="176" t="s">
        <v>54</v>
      </c>
      <c r="X26" s="200" t="s">
        <v>6</v>
      </c>
      <c r="Y26" s="200" t="s">
        <v>6</v>
      </c>
      <c r="Z26" s="176" t="s">
        <v>54</v>
      </c>
      <c r="AA26" s="176" t="s">
        <v>54</v>
      </c>
      <c r="AB26" s="67" t="s">
        <v>52</v>
      </c>
      <c r="AC26" s="220" t="s">
        <v>218</v>
      </c>
      <c r="AD26" s="176" t="s">
        <v>54</v>
      </c>
      <c r="AE26" s="200" t="s">
        <v>6</v>
      </c>
      <c r="AF26" s="200" t="s">
        <v>6</v>
      </c>
      <c r="AG26" s="176" t="s">
        <v>54</v>
      </c>
      <c r="AH26" s="68" t="s">
        <v>31</v>
      </c>
      <c r="AI26" s="176" t="s">
        <v>54</v>
      </c>
      <c r="AJ26" s="176" t="s">
        <v>54</v>
      </c>
      <c r="AK26" s="176" t="s">
        <v>54</v>
      </c>
    </row>
    <row r="27" spans="1:37" x14ac:dyDescent="0.25">
      <c r="A27" s="222"/>
      <c r="B27" s="223"/>
      <c r="C27" s="223"/>
      <c r="D27" s="223"/>
      <c r="E27" s="223"/>
    </row>
    <row r="28" spans="1:37" x14ac:dyDescent="0.25">
      <c r="A28" s="222"/>
      <c r="B28" s="223"/>
      <c r="C28" s="223"/>
      <c r="D28" s="223"/>
      <c r="E28" s="223"/>
    </row>
    <row r="29" spans="1:37" ht="39" x14ac:dyDescent="0.25">
      <c r="B29" s="224" t="s">
        <v>159</v>
      </c>
      <c r="C29" s="224" t="s">
        <v>116</v>
      </c>
      <c r="D29" s="227"/>
    </row>
    <row r="30" spans="1:37" ht="51.75" x14ac:dyDescent="0.25">
      <c r="B30" s="168" t="s">
        <v>48</v>
      </c>
      <c r="C30" s="168" t="s">
        <v>49</v>
      </c>
      <c r="D30" s="228"/>
    </row>
    <row r="31" spans="1:37" ht="39" x14ac:dyDescent="0.25">
      <c r="B31" s="169" t="s">
        <v>50</v>
      </c>
      <c r="C31" s="169" t="s">
        <v>160</v>
      </c>
      <c r="D31" s="229"/>
    </row>
    <row r="32" spans="1:37" ht="39" x14ac:dyDescent="0.25">
      <c r="B32" s="170" t="s">
        <v>114</v>
      </c>
      <c r="C32" s="170" t="s">
        <v>219</v>
      </c>
      <c r="D32" s="230"/>
    </row>
  </sheetData>
  <mergeCells count="4">
    <mergeCell ref="A13:A15"/>
    <mergeCell ref="A17:A19"/>
    <mergeCell ref="A20:A22"/>
    <mergeCell ref="A23:A25"/>
  </mergeCell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AM31"/>
  <sheetViews>
    <sheetView workbookViewId="0">
      <pane xSplit="3" ySplit="2" topLeftCell="AB9" activePane="bottomRight" state="frozen"/>
      <selection pane="topRight" activeCell="D1" sqref="D1"/>
      <selection pane="bottomLeft" activeCell="A3" sqref="A3"/>
      <selection pane="bottomRight" activeCell="AF24" sqref="AF24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4" width="9.140625" customWidth="1"/>
    <col min="5" max="5" width="4.140625" bestFit="1" customWidth="1"/>
    <col min="6" max="8" width="6.140625" bestFit="1" customWidth="1"/>
    <col min="9" max="9" width="11.42578125" bestFit="1" customWidth="1"/>
    <col min="10" max="10" width="9.85546875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9.140625" customWidth="1"/>
    <col min="18" max="20" width="11.42578125" customWidth="1"/>
    <col min="21" max="21" width="11.85546875" customWidth="1"/>
    <col min="22" max="23" width="11.42578125" customWidth="1"/>
    <col min="24" max="24" width="9.140625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2.7109375" customWidth="1"/>
    <col min="31" max="31" width="13.85546875" customWidth="1"/>
    <col min="32" max="32" width="11.7109375" customWidth="1"/>
    <col min="33" max="37" width="11.42578125" customWidth="1"/>
    <col min="38" max="38" width="8.7109375" customWidth="1"/>
  </cols>
  <sheetData>
    <row r="1" spans="1:39" ht="27" customHeight="1" x14ac:dyDescent="0.25">
      <c r="R1" s="3"/>
      <c r="S1" s="3"/>
      <c r="T1" s="189" t="s">
        <v>144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42705</v>
      </c>
      <c r="G2" s="243">
        <v>42706</v>
      </c>
      <c r="H2" s="243">
        <v>42707</v>
      </c>
      <c r="I2" s="243">
        <v>42708</v>
      </c>
      <c r="J2" s="243">
        <v>42709</v>
      </c>
      <c r="K2" s="243">
        <v>42710</v>
      </c>
      <c r="L2" s="243">
        <v>42711</v>
      </c>
      <c r="M2" s="243">
        <v>42712</v>
      </c>
      <c r="N2" s="243">
        <v>42713</v>
      </c>
      <c r="O2" s="243">
        <v>42714</v>
      </c>
      <c r="P2" s="243">
        <v>42715</v>
      </c>
      <c r="Q2" s="243">
        <v>42716</v>
      </c>
      <c r="R2" s="243">
        <v>42717</v>
      </c>
      <c r="S2" s="243">
        <v>42718</v>
      </c>
      <c r="T2" s="243">
        <v>42719</v>
      </c>
      <c r="U2" s="243">
        <v>42720</v>
      </c>
      <c r="V2" s="243">
        <v>42721</v>
      </c>
      <c r="W2" s="243">
        <v>42722</v>
      </c>
      <c r="X2" s="243">
        <v>42723</v>
      </c>
      <c r="Y2" s="243">
        <v>42724</v>
      </c>
      <c r="Z2" s="243">
        <v>42725</v>
      </c>
      <c r="AA2" s="243">
        <v>42726</v>
      </c>
      <c r="AB2" s="243">
        <v>42727</v>
      </c>
      <c r="AC2" s="243">
        <v>42728</v>
      </c>
      <c r="AD2" s="243">
        <v>42729</v>
      </c>
      <c r="AE2" s="243">
        <v>42730</v>
      </c>
      <c r="AF2" s="243">
        <v>42731</v>
      </c>
      <c r="AG2" s="243">
        <v>42732</v>
      </c>
      <c r="AH2" s="243">
        <v>42733</v>
      </c>
      <c r="AI2" s="243">
        <v>42734</v>
      </c>
      <c r="AJ2" s="243">
        <v>42735</v>
      </c>
      <c r="AK2" s="243">
        <v>42736</v>
      </c>
      <c r="AL2" s="238"/>
      <c r="AM2" s="238"/>
    </row>
    <row r="3" spans="1:39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67" t="s">
        <v>52</v>
      </c>
      <c r="G3" s="67" t="s">
        <v>52</v>
      </c>
      <c r="H3" s="200" t="s">
        <v>6</v>
      </c>
      <c r="I3" s="176" t="s">
        <v>172</v>
      </c>
      <c r="J3" s="67" t="s">
        <v>52</v>
      </c>
      <c r="K3" s="67" t="s">
        <v>52</v>
      </c>
      <c r="L3" s="67" t="s">
        <v>52</v>
      </c>
      <c r="M3" s="67" t="s">
        <v>52</v>
      </c>
      <c r="N3" s="67" t="s">
        <v>52</v>
      </c>
      <c r="O3" s="200" t="s">
        <v>6</v>
      </c>
      <c r="P3" s="176" t="s">
        <v>54</v>
      </c>
      <c r="Q3" s="67" t="s">
        <v>52</v>
      </c>
      <c r="R3" s="67" t="s">
        <v>52</v>
      </c>
      <c r="S3" s="245" t="s">
        <v>45</v>
      </c>
      <c r="T3" s="176" t="s">
        <v>54</v>
      </c>
      <c r="U3" s="67" t="s">
        <v>52</v>
      </c>
      <c r="V3" s="200" t="s">
        <v>6</v>
      </c>
      <c r="W3" s="200" t="s">
        <v>6</v>
      </c>
      <c r="X3" s="67" t="s">
        <v>52</v>
      </c>
      <c r="Y3" s="67" t="s">
        <v>52</v>
      </c>
      <c r="Z3" s="67" t="s">
        <v>52</v>
      </c>
      <c r="AA3" s="67" t="s">
        <v>52</v>
      </c>
      <c r="AB3" s="67" t="s">
        <v>52</v>
      </c>
      <c r="AC3" s="200" t="s">
        <v>6</v>
      </c>
      <c r="AD3" s="200" t="s">
        <v>6</v>
      </c>
      <c r="AE3" s="276" t="s">
        <v>225</v>
      </c>
      <c r="AF3" s="67" t="s">
        <v>52</v>
      </c>
      <c r="AG3" s="67" t="s">
        <v>52</v>
      </c>
      <c r="AH3" s="67" t="s">
        <v>52</v>
      </c>
      <c r="AI3" s="67" t="s">
        <v>52</v>
      </c>
      <c r="AJ3" s="200" t="s">
        <v>6</v>
      </c>
      <c r="AK3" s="200" t="s">
        <v>6</v>
      </c>
    </row>
    <row r="4" spans="1:39" x14ac:dyDescent="0.25">
      <c r="A4" s="3"/>
      <c r="B4" s="57">
        <v>322884</v>
      </c>
      <c r="C4" s="159" t="s">
        <v>222</v>
      </c>
      <c r="D4" s="159"/>
      <c r="E4" s="242" t="s">
        <v>26</v>
      </c>
      <c r="F4" s="176" t="s">
        <v>54</v>
      </c>
      <c r="G4" s="176" t="s">
        <v>54</v>
      </c>
      <c r="H4" s="200" t="s">
        <v>6</v>
      </c>
      <c r="I4" s="200" t="s">
        <v>6</v>
      </c>
      <c r="J4" s="176" t="s">
        <v>54</v>
      </c>
      <c r="K4" s="176" t="s">
        <v>54</v>
      </c>
      <c r="L4" s="176" t="s">
        <v>54</v>
      </c>
      <c r="M4" s="176" t="s">
        <v>54</v>
      </c>
      <c r="N4" s="176" t="s">
        <v>54</v>
      </c>
      <c r="O4" s="200" t="s">
        <v>6</v>
      </c>
      <c r="P4" s="200" t="s">
        <v>6</v>
      </c>
      <c r="Q4" s="176" t="s">
        <v>54</v>
      </c>
      <c r="R4" s="176" t="s">
        <v>54</v>
      </c>
      <c r="S4" s="176" t="s">
        <v>54</v>
      </c>
      <c r="T4" s="176" t="s">
        <v>54</v>
      </c>
      <c r="U4" s="176" t="s">
        <v>54</v>
      </c>
      <c r="V4" s="200" t="s">
        <v>6</v>
      </c>
      <c r="W4" s="200" t="s">
        <v>6</v>
      </c>
      <c r="X4" s="67" t="s">
        <v>52</v>
      </c>
      <c r="Y4" s="67" t="s">
        <v>52</v>
      </c>
      <c r="Z4" s="67" t="s">
        <v>52</v>
      </c>
      <c r="AA4" s="67" t="s">
        <v>52</v>
      </c>
      <c r="AB4" s="67" t="s">
        <v>52</v>
      </c>
      <c r="AC4" s="200" t="s">
        <v>6</v>
      </c>
      <c r="AD4" s="200" t="s">
        <v>6</v>
      </c>
      <c r="AE4" s="276" t="s">
        <v>225</v>
      </c>
      <c r="AF4" s="67" t="s">
        <v>52</v>
      </c>
      <c r="AG4" s="67" t="s">
        <v>52</v>
      </c>
      <c r="AH4" s="67" t="s">
        <v>52</v>
      </c>
      <c r="AI4" s="67" t="s">
        <v>52</v>
      </c>
      <c r="AJ4" s="200" t="s">
        <v>6</v>
      </c>
      <c r="AK4" s="200" t="s">
        <v>6</v>
      </c>
    </row>
    <row r="5" spans="1:39" x14ac:dyDescent="0.25">
      <c r="A5" s="3"/>
      <c r="B5" s="57">
        <v>400623</v>
      </c>
      <c r="C5" s="130" t="s">
        <v>33</v>
      </c>
      <c r="D5" s="159" t="s">
        <v>183</v>
      </c>
      <c r="E5" s="242" t="s">
        <v>26</v>
      </c>
      <c r="F5" s="176" t="s">
        <v>54</v>
      </c>
      <c r="G5" s="176" t="s">
        <v>54</v>
      </c>
      <c r="H5" s="176" t="s">
        <v>54</v>
      </c>
      <c r="I5" s="200" t="s">
        <v>6</v>
      </c>
      <c r="J5" s="200" t="s">
        <v>6</v>
      </c>
      <c r="K5" s="176" t="s">
        <v>54</v>
      </c>
      <c r="L5" s="176" t="s">
        <v>54</v>
      </c>
      <c r="M5" s="176" t="s">
        <v>54</v>
      </c>
      <c r="N5" s="176" t="s">
        <v>54</v>
      </c>
      <c r="O5" s="176" t="s">
        <v>54</v>
      </c>
      <c r="P5" s="200" t="s">
        <v>6</v>
      </c>
      <c r="Q5" s="200" t="s">
        <v>6</v>
      </c>
      <c r="R5" s="176" t="s">
        <v>54</v>
      </c>
      <c r="S5" s="176" t="s">
        <v>54</v>
      </c>
      <c r="T5" s="176" t="s">
        <v>54</v>
      </c>
      <c r="U5" s="214" t="s">
        <v>31</v>
      </c>
      <c r="V5" s="200" t="s">
        <v>6</v>
      </c>
      <c r="W5" s="176" t="s">
        <v>54</v>
      </c>
      <c r="X5" s="200" t="s">
        <v>6</v>
      </c>
      <c r="Y5" s="176" t="s">
        <v>54</v>
      </c>
      <c r="Z5" s="176" t="s">
        <v>54</v>
      </c>
      <c r="AA5" s="176" t="s">
        <v>54</v>
      </c>
      <c r="AB5" s="176" t="s">
        <v>54</v>
      </c>
      <c r="AC5" s="176" t="s">
        <v>54</v>
      </c>
      <c r="AD5" s="200" t="s">
        <v>6</v>
      </c>
      <c r="AE5" s="276" t="s">
        <v>225</v>
      </c>
      <c r="AF5" s="176" t="s">
        <v>54</v>
      </c>
      <c r="AG5" s="176" t="s">
        <v>54</v>
      </c>
      <c r="AH5" s="176" t="s">
        <v>54</v>
      </c>
      <c r="AI5" s="176" t="s">
        <v>54</v>
      </c>
      <c r="AJ5" s="70" t="s">
        <v>54</v>
      </c>
      <c r="AK5" s="200" t="s">
        <v>6</v>
      </c>
    </row>
    <row r="6" spans="1:39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67" t="s">
        <v>52</v>
      </c>
      <c r="G6" s="67" t="s">
        <v>52</v>
      </c>
      <c r="H6" s="200" t="s">
        <v>6</v>
      </c>
      <c r="I6" s="200" t="s">
        <v>6</v>
      </c>
      <c r="J6" s="200" t="s">
        <v>6</v>
      </c>
      <c r="K6" s="68" t="s">
        <v>31</v>
      </c>
      <c r="L6" s="176" t="s">
        <v>54</v>
      </c>
      <c r="M6" s="176" t="s">
        <v>54</v>
      </c>
      <c r="N6" s="245" t="s">
        <v>45</v>
      </c>
      <c r="O6" s="176" t="s">
        <v>54</v>
      </c>
      <c r="P6" s="200" t="s">
        <v>6</v>
      </c>
      <c r="Q6" s="200" t="s">
        <v>6</v>
      </c>
      <c r="R6" s="176" t="s">
        <v>54</v>
      </c>
      <c r="S6" s="176" t="s">
        <v>54</v>
      </c>
      <c r="T6" s="176" t="s">
        <v>54</v>
      </c>
      <c r="U6" s="176" t="s">
        <v>54</v>
      </c>
      <c r="V6" s="176" t="s">
        <v>54</v>
      </c>
      <c r="W6" s="176" t="s">
        <v>172</v>
      </c>
      <c r="X6" s="67" t="s">
        <v>52</v>
      </c>
      <c r="Y6" s="176" t="s">
        <v>54</v>
      </c>
      <c r="Z6" s="176" t="s">
        <v>54</v>
      </c>
      <c r="AA6" s="176" t="s">
        <v>54</v>
      </c>
      <c r="AB6" s="68" t="s">
        <v>31</v>
      </c>
      <c r="AC6" s="200" t="s">
        <v>6</v>
      </c>
      <c r="AD6" s="200" t="s">
        <v>6</v>
      </c>
      <c r="AE6" s="276" t="s">
        <v>225</v>
      </c>
      <c r="AF6" s="70" t="s">
        <v>54</v>
      </c>
      <c r="AG6" s="70" t="s">
        <v>54</v>
      </c>
      <c r="AH6" s="70" t="s">
        <v>54</v>
      </c>
      <c r="AI6" s="68" t="s">
        <v>31</v>
      </c>
      <c r="AJ6" s="68" t="s">
        <v>31</v>
      </c>
      <c r="AK6" s="200" t="s">
        <v>6</v>
      </c>
    </row>
    <row r="7" spans="1:39" x14ac:dyDescent="0.25">
      <c r="A7" s="3"/>
      <c r="B7" s="57">
        <v>484327</v>
      </c>
      <c r="C7" s="130" t="s">
        <v>171</v>
      </c>
      <c r="D7" s="159" t="s">
        <v>184</v>
      </c>
      <c r="E7" s="242" t="s">
        <v>26</v>
      </c>
      <c r="F7" s="176" t="s">
        <v>54</v>
      </c>
      <c r="G7" s="176" t="s">
        <v>54</v>
      </c>
      <c r="H7" s="200" t="s">
        <v>6</v>
      </c>
      <c r="I7" s="200" t="s">
        <v>6</v>
      </c>
      <c r="J7" s="67" t="s">
        <v>52</v>
      </c>
      <c r="K7" s="67" t="s">
        <v>52</v>
      </c>
      <c r="L7" s="67" t="s">
        <v>52</v>
      </c>
      <c r="M7" s="67" t="s">
        <v>52</v>
      </c>
      <c r="N7" s="67" t="s">
        <v>52</v>
      </c>
      <c r="O7" s="200" t="s">
        <v>6</v>
      </c>
      <c r="P7" s="200" t="s">
        <v>6</v>
      </c>
      <c r="Q7" s="68" t="s">
        <v>31</v>
      </c>
      <c r="R7" s="67" t="s">
        <v>52</v>
      </c>
      <c r="S7" s="67" t="s">
        <v>52</v>
      </c>
      <c r="T7" s="67" t="s">
        <v>52</v>
      </c>
      <c r="U7" s="67" t="s">
        <v>52</v>
      </c>
      <c r="V7" s="200" t="s">
        <v>6</v>
      </c>
      <c r="W7" s="200" t="s">
        <v>6</v>
      </c>
      <c r="X7" s="200" t="s">
        <v>6</v>
      </c>
      <c r="Y7" s="176" t="s">
        <v>54</v>
      </c>
      <c r="Z7" s="68" t="s">
        <v>31</v>
      </c>
      <c r="AA7" s="68" t="s">
        <v>31</v>
      </c>
      <c r="AB7" s="68" t="s">
        <v>31</v>
      </c>
      <c r="AC7" s="68" t="s">
        <v>31</v>
      </c>
      <c r="AD7" s="200" t="s">
        <v>6</v>
      </c>
      <c r="AE7" s="276" t="s">
        <v>225</v>
      </c>
      <c r="AF7" s="68" t="s">
        <v>31</v>
      </c>
      <c r="AG7" s="176" t="s">
        <v>54</v>
      </c>
      <c r="AH7" s="176" t="s">
        <v>54</v>
      </c>
      <c r="AI7" s="176" t="s">
        <v>54</v>
      </c>
      <c r="AJ7" s="161" t="s">
        <v>6</v>
      </c>
      <c r="AK7" s="200" t="s">
        <v>6</v>
      </c>
    </row>
    <row r="8" spans="1:39" x14ac:dyDescent="0.25">
      <c r="A8" s="3"/>
      <c r="B8" s="57">
        <v>379070</v>
      </c>
      <c r="C8" s="130" t="s">
        <v>123</v>
      </c>
      <c r="D8" s="159" t="s">
        <v>184</v>
      </c>
      <c r="E8" s="242" t="s">
        <v>26</v>
      </c>
      <c r="F8" s="67" t="s">
        <v>52</v>
      </c>
      <c r="G8" s="67" t="s">
        <v>52</v>
      </c>
      <c r="H8" s="161" t="s">
        <v>6</v>
      </c>
      <c r="I8" s="70" t="s">
        <v>54</v>
      </c>
      <c r="J8" s="161" t="s">
        <v>6</v>
      </c>
      <c r="K8" s="67" t="s">
        <v>52</v>
      </c>
      <c r="L8" s="67" t="s">
        <v>52</v>
      </c>
      <c r="M8" s="67" t="s">
        <v>52</v>
      </c>
      <c r="N8" s="67" t="s">
        <v>52</v>
      </c>
      <c r="O8" s="200" t="s">
        <v>6</v>
      </c>
      <c r="P8" s="161" t="s">
        <v>6</v>
      </c>
      <c r="Q8" s="161" t="s">
        <v>6</v>
      </c>
      <c r="R8" s="70" t="s">
        <v>54</v>
      </c>
      <c r="S8" s="70" t="s">
        <v>54</v>
      </c>
      <c r="T8" s="70" t="s">
        <v>54</v>
      </c>
      <c r="U8" s="70" t="s">
        <v>54</v>
      </c>
      <c r="V8" s="70" t="s">
        <v>54</v>
      </c>
      <c r="W8" s="161" t="s">
        <v>6</v>
      </c>
      <c r="X8" s="161" t="s">
        <v>6</v>
      </c>
      <c r="Y8" s="67" t="s">
        <v>52</v>
      </c>
      <c r="Z8" s="67" t="s">
        <v>52</v>
      </c>
      <c r="AA8" s="67" t="s">
        <v>52</v>
      </c>
      <c r="AB8" s="67" t="s">
        <v>52</v>
      </c>
      <c r="AC8" s="161" t="s">
        <v>6</v>
      </c>
      <c r="AD8" s="161" t="s">
        <v>6</v>
      </c>
      <c r="AE8" s="276" t="s">
        <v>225</v>
      </c>
      <c r="AF8" s="67" t="s">
        <v>52</v>
      </c>
      <c r="AG8" s="67" t="s">
        <v>52</v>
      </c>
      <c r="AH8" s="67" t="s">
        <v>52</v>
      </c>
      <c r="AI8" s="67" t="s">
        <v>52</v>
      </c>
      <c r="AJ8" s="161" t="s">
        <v>6</v>
      </c>
      <c r="AK8" s="161" t="s">
        <v>6</v>
      </c>
    </row>
    <row r="9" spans="1:39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67" t="s">
        <v>52</v>
      </c>
      <c r="G9" s="67" t="s">
        <v>52</v>
      </c>
      <c r="H9" s="161" t="s">
        <v>6</v>
      </c>
      <c r="I9" s="161" t="s">
        <v>6</v>
      </c>
      <c r="J9" s="161" t="s">
        <v>6</v>
      </c>
      <c r="K9" s="68" t="s">
        <v>31</v>
      </c>
      <c r="L9" s="70" t="s">
        <v>54</v>
      </c>
      <c r="M9" s="70" t="s">
        <v>54</v>
      </c>
      <c r="N9" s="70" t="s">
        <v>54</v>
      </c>
      <c r="O9" s="70" t="s">
        <v>54</v>
      </c>
      <c r="P9" s="161" t="s">
        <v>6</v>
      </c>
      <c r="Q9" s="68" t="s">
        <v>31</v>
      </c>
      <c r="R9" s="67" t="s">
        <v>52</v>
      </c>
      <c r="S9" s="69" t="s">
        <v>51</v>
      </c>
      <c r="T9" s="70" t="s">
        <v>54</v>
      </c>
      <c r="U9" s="67" t="s">
        <v>52</v>
      </c>
      <c r="V9" s="161" t="s">
        <v>6</v>
      </c>
      <c r="W9" s="161" t="s">
        <v>6</v>
      </c>
      <c r="X9" s="67" t="s">
        <v>52</v>
      </c>
      <c r="Y9" s="176" t="s">
        <v>54</v>
      </c>
      <c r="Z9" s="176" t="s">
        <v>54</v>
      </c>
      <c r="AA9" s="176" t="s">
        <v>54</v>
      </c>
      <c r="AB9" s="176" t="s">
        <v>54</v>
      </c>
      <c r="AC9" s="161" t="s">
        <v>6</v>
      </c>
      <c r="AD9" s="161" t="s">
        <v>6</v>
      </c>
      <c r="AE9" s="276" t="s">
        <v>225</v>
      </c>
      <c r="AF9" s="70" t="s">
        <v>54</v>
      </c>
      <c r="AG9" s="70" t="s">
        <v>54</v>
      </c>
      <c r="AH9" s="70" t="s">
        <v>54</v>
      </c>
      <c r="AI9" s="70" t="s">
        <v>54</v>
      </c>
      <c r="AJ9" s="70" t="s">
        <v>54</v>
      </c>
      <c r="AK9" s="161" t="s">
        <v>6</v>
      </c>
    </row>
    <row r="10" spans="1:39" x14ac:dyDescent="0.25">
      <c r="A10" s="3"/>
      <c r="B10" s="57">
        <v>252816</v>
      </c>
      <c r="C10" s="159" t="s">
        <v>23</v>
      </c>
      <c r="D10" s="159" t="s">
        <v>184</v>
      </c>
      <c r="E10" s="242" t="s">
        <v>26</v>
      </c>
      <c r="F10" s="74" t="s">
        <v>52</v>
      </c>
      <c r="G10" s="74" t="s">
        <v>52</v>
      </c>
      <c r="H10" s="200" t="s">
        <v>6</v>
      </c>
      <c r="I10" s="200" t="s">
        <v>6</v>
      </c>
      <c r="J10" s="200" t="s">
        <v>6</v>
      </c>
      <c r="K10" s="68" t="s">
        <v>31</v>
      </c>
      <c r="L10" s="176" t="s">
        <v>54</v>
      </c>
      <c r="M10" s="176" t="s">
        <v>54</v>
      </c>
      <c r="N10" s="176" t="s">
        <v>54</v>
      </c>
      <c r="O10" s="214" t="s">
        <v>31</v>
      </c>
      <c r="P10" s="200" t="s">
        <v>6</v>
      </c>
      <c r="Q10" s="200" t="s">
        <v>6</v>
      </c>
      <c r="R10" s="214" t="s">
        <v>31</v>
      </c>
      <c r="S10" s="176" t="s">
        <v>54</v>
      </c>
      <c r="T10" s="176" t="s">
        <v>54</v>
      </c>
      <c r="U10" s="176" t="s">
        <v>54</v>
      </c>
      <c r="V10" s="176" t="s">
        <v>54</v>
      </c>
      <c r="W10" s="200" t="s">
        <v>6</v>
      </c>
      <c r="X10" s="74" t="s">
        <v>52</v>
      </c>
      <c r="Y10" s="74" t="s">
        <v>52</v>
      </c>
      <c r="Z10" s="74" t="s">
        <v>52</v>
      </c>
      <c r="AA10" s="74" t="s">
        <v>52</v>
      </c>
      <c r="AB10" s="74" t="s">
        <v>52</v>
      </c>
      <c r="AC10" s="200" t="s">
        <v>6</v>
      </c>
      <c r="AD10" s="161" t="s">
        <v>6</v>
      </c>
      <c r="AE10" s="276" t="s">
        <v>225</v>
      </c>
      <c r="AF10" s="74" t="s">
        <v>52</v>
      </c>
      <c r="AG10" s="74" t="s">
        <v>52</v>
      </c>
      <c r="AH10" s="74" t="s">
        <v>52</v>
      </c>
      <c r="AI10" s="74" t="s">
        <v>52</v>
      </c>
      <c r="AJ10" s="200" t="s">
        <v>6</v>
      </c>
      <c r="AK10" s="200" t="s">
        <v>6</v>
      </c>
    </row>
    <row r="11" spans="1:39" ht="15" customHeight="1" x14ac:dyDescent="0.25">
      <c r="A11" s="3"/>
      <c r="B11" s="57">
        <v>242826</v>
      </c>
      <c r="C11" s="130" t="s">
        <v>37</v>
      </c>
      <c r="D11" s="159" t="s">
        <v>183</v>
      </c>
      <c r="E11" s="242" t="s">
        <v>26</v>
      </c>
      <c r="F11" s="176" t="s">
        <v>54</v>
      </c>
      <c r="G11" s="176" t="s">
        <v>54</v>
      </c>
      <c r="H11" s="176" t="s">
        <v>54</v>
      </c>
      <c r="I11" s="200" t="s">
        <v>6</v>
      </c>
      <c r="J11" s="67" t="s">
        <v>52</v>
      </c>
      <c r="K11" s="68" t="s">
        <v>31</v>
      </c>
      <c r="L11" s="68" t="s">
        <v>31</v>
      </c>
      <c r="M11" s="68" t="s">
        <v>31</v>
      </c>
      <c r="N11" s="68" t="s">
        <v>31</v>
      </c>
      <c r="O11" s="200" t="s">
        <v>6</v>
      </c>
      <c r="P11" s="200" t="s">
        <v>6</v>
      </c>
      <c r="Q11" s="68" t="s">
        <v>31</v>
      </c>
      <c r="R11" s="68" t="s">
        <v>31</v>
      </c>
      <c r="S11" s="68" t="s">
        <v>31</v>
      </c>
      <c r="T11" s="176" t="s">
        <v>54</v>
      </c>
      <c r="U11" s="68" t="s">
        <v>31</v>
      </c>
      <c r="V11" s="200" t="s">
        <v>6</v>
      </c>
      <c r="W11" s="200" t="s">
        <v>6</v>
      </c>
      <c r="X11" s="200" t="s">
        <v>6</v>
      </c>
      <c r="Y11" s="176" t="s">
        <v>54</v>
      </c>
      <c r="Z11" s="176" t="s">
        <v>54</v>
      </c>
      <c r="AA11" s="176" t="s">
        <v>54</v>
      </c>
      <c r="AB11" s="176" t="s">
        <v>54</v>
      </c>
      <c r="AC11" s="68" t="s">
        <v>31</v>
      </c>
      <c r="AD11" s="200" t="s">
        <v>6</v>
      </c>
      <c r="AE11" s="276" t="s">
        <v>225</v>
      </c>
      <c r="AF11" s="245" t="s">
        <v>45</v>
      </c>
      <c r="AG11" s="70" t="s">
        <v>54</v>
      </c>
      <c r="AH11" s="70" t="s">
        <v>54</v>
      </c>
      <c r="AI11" s="68" t="s">
        <v>31</v>
      </c>
      <c r="AJ11" s="200" t="s">
        <v>6</v>
      </c>
      <c r="AK11" s="200" t="s">
        <v>6</v>
      </c>
    </row>
    <row r="12" spans="1:39" x14ac:dyDescent="0.25">
      <c r="A12" s="415" t="s">
        <v>182</v>
      </c>
      <c r="B12" s="57">
        <v>518531</v>
      </c>
      <c r="C12" s="130" t="s">
        <v>188</v>
      </c>
      <c r="D12" s="159" t="s">
        <v>184</v>
      </c>
      <c r="E12" s="242" t="s">
        <v>26</v>
      </c>
      <c r="F12" s="176" t="s">
        <v>54</v>
      </c>
      <c r="G12" s="176" t="s">
        <v>54</v>
      </c>
      <c r="H12" s="200" t="s">
        <v>6</v>
      </c>
      <c r="I12" s="200" t="s">
        <v>6</v>
      </c>
      <c r="J12" s="176" t="s">
        <v>54</v>
      </c>
      <c r="K12" s="68" t="s">
        <v>31</v>
      </c>
      <c r="L12" s="67" t="s">
        <v>52</v>
      </c>
      <c r="M12" s="67" t="s">
        <v>52</v>
      </c>
      <c r="N12" s="67" t="s">
        <v>52</v>
      </c>
      <c r="O12" s="200" t="s">
        <v>6</v>
      </c>
      <c r="P12" s="200" t="s">
        <v>6</v>
      </c>
      <c r="Q12" s="67" t="s">
        <v>52</v>
      </c>
      <c r="R12" s="67" t="s">
        <v>52</v>
      </c>
      <c r="S12" s="67" t="s">
        <v>52</v>
      </c>
      <c r="T12" s="67" t="s">
        <v>52</v>
      </c>
      <c r="U12" s="67" t="s">
        <v>52</v>
      </c>
      <c r="V12" s="200" t="s">
        <v>6</v>
      </c>
      <c r="W12" s="200" t="s">
        <v>6</v>
      </c>
      <c r="X12" s="68" t="s">
        <v>31</v>
      </c>
      <c r="Y12" s="74" t="s">
        <v>52</v>
      </c>
      <c r="Z12" s="74" t="s">
        <v>52</v>
      </c>
      <c r="AA12" s="74" t="s">
        <v>52</v>
      </c>
      <c r="AB12" s="245" t="s">
        <v>45</v>
      </c>
      <c r="AC12" s="200" t="s">
        <v>6</v>
      </c>
      <c r="AD12" s="200" t="s">
        <v>6</v>
      </c>
      <c r="AE12" s="276" t="s">
        <v>225</v>
      </c>
      <c r="AF12" s="176" t="s">
        <v>54</v>
      </c>
      <c r="AG12" s="176" t="s">
        <v>54</v>
      </c>
      <c r="AH12" s="176" t="s">
        <v>54</v>
      </c>
      <c r="AI12" s="176" t="s">
        <v>54</v>
      </c>
      <c r="AJ12" s="245" t="s">
        <v>45</v>
      </c>
      <c r="AK12" s="200" t="s">
        <v>6</v>
      </c>
    </row>
    <row r="13" spans="1:39" x14ac:dyDescent="0.25">
      <c r="A13" s="416"/>
      <c r="B13" s="57">
        <v>501285</v>
      </c>
      <c r="C13" s="130" t="s">
        <v>102</v>
      </c>
      <c r="D13" s="159" t="s">
        <v>184</v>
      </c>
      <c r="E13" s="242" t="s">
        <v>26</v>
      </c>
      <c r="F13" s="176" t="s">
        <v>54</v>
      </c>
      <c r="G13" s="69" t="s">
        <v>51</v>
      </c>
      <c r="H13" s="200" t="s">
        <v>6</v>
      </c>
      <c r="I13" s="200" t="s">
        <v>6</v>
      </c>
      <c r="J13" s="200" t="s">
        <v>6</v>
      </c>
      <c r="K13" s="68" t="s">
        <v>31</v>
      </c>
      <c r="L13" s="176" t="s">
        <v>54</v>
      </c>
      <c r="M13" s="176" t="s">
        <v>54</v>
      </c>
      <c r="N13" s="176" t="s">
        <v>54</v>
      </c>
      <c r="O13" s="176" t="s">
        <v>54</v>
      </c>
      <c r="P13" s="200" t="s">
        <v>6</v>
      </c>
      <c r="Q13" s="200" t="s">
        <v>6</v>
      </c>
      <c r="R13" s="214" t="s">
        <v>31</v>
      </c>
      <c r="S13" s="176" t="s">
        <v>54</v>
      </c>
      <c r="T13" s="176" t="s">
        <v>54</v>
      </c>
      <c r="U13" s="176" t="s">
        <v>54</v>
      </c>
      <c r="V13" s="176" t="s">
        <v>54</v>
      </c>
      <c r="W13" s="200" t="s">
        <v>6</v>
      </c>
      <c r="X13" s="200" t="s">
        <v>6</v>
      </c>
      <c r="Y13" s="69" t="s">
        <v>51</v>
      </c>
      <c r="Z13" s="69" t="s">
        <v>51</v>
      </c>
      <c r="AA13" s="176" t="s">
        <v>54</v>
      </c>
      <c r="AB13" s="176" t="s">
        <v>54</v>
      </c>
      <c r="AC13" s="176" t="s">
        <v>54</v>
      </c>
      <c r="AD13" s="200" t="s">
        <v>6</v>
      </c>
      <c r="AE13" s="276" t="s">
        <v>225</v>
      </c>
      <c r="AF13" s="176" t="s">
        <v>54</v>
      </c>
      <c r="AG13" s="176" t="s">
        <v>54</v>
      </c>
      <c r="AH13" s="176" t="s">
        <v>54</v>
      </c>
      <c r="AI13" s="176" t="s">
        <v>54</v>
      </c>
      <c r="AJ13" s="176" t="s">
        <v>54</v>
      </c>
      <c r="AK13" s="200" t="s">
        <v>6</v>
      </c>
    </row>
    <row r="14" spans="1:39" x14ac:dyDescent="0.25">
      <c r="A14" s="417"/>
      <c r="B14" s="57">
        <v>497998</v>
      </c>
      <c r="C14" s="159" t="s">
        <v>165</v>
      </c>
      <c r="D14" s="159" t="s">
        <v>184</v>
      </c>
      <c r="E14" s="242" t="s">
        <v>26</v>
      </c>
      <c r="F14" s="67" t="s">
        <v>52</v>
      </c>
      <c r="G14" s="67" t="s">
        <v>52</v>
      </c>
      <c r="H14" s="200" t="s">
        <v>6</v>
      </c>
      <c r="I14" s="200" t="s">
        <v>6</v>
      </c>
      <c r="J14" s="67" t="s">
        <v>52</v>
      </c>
      <c r="K14" s="67" t="s">
        <v>52</v>
      </c>
      <c r="L14" s="68" t="s">
        <v>31</v>
      </c>
      <c r="M14" s="68" t="s">
        <v>31</v>
      </c>
      <c r="N14" s="68" t="s">
        <v>31</v>
      </c>
      <c r="O14" s="200" t="s">
        <v>6</v>
      </c>
      <c r="P14" s="200" t="s">
        <v>6</v>
      </c>
      <c r="Q14" s="200" t="s">
        <v>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200" t="s">
        <v>6</v>
      </c>
      <c r="X14" s="67" t="s">
        <v>52</v>
      </c>
      <c r="Y14" s="68" t="s">
        <v>31</v>
      </c>
      <c r="Z14" s="68" t="s">
        <v>31</v>
      </c>
      <c r="AA14" s="68" t="s">
        <v>31</v>
      </c>
      <c r="AB14" s="67" t="s">
        <v>52</v>
      </c>
      <c r="AC14" s="200" t="s">
        <v>6</v>
      </c>
      <c r="AD14" s="200" t="s">
        <v>6</v>
      </c>
      <c r="AE14" s="276" t="s">
        <v>225</v>
      </c>
      <c r="AF14" s="67" t="s">
        <v>52</v>
      </c>
      <c r="AG14" s="67" t="s">
        <v>52</v>
      </c>
      <c r="AH14" s="67" t="s">
        <v>52</v>
      </c>
      <c r="AI14" s="67" t="s">
        <v>52</v>
      </c>
      <c r="AJ14" s="200" t="s">
        <v>6</v>
      </c>
      <c r="AK14" s="200" t="s">
        <v>6</v>
      </c>
    </row>
    <row r="15" spans="1:39" x14ac:dyDescent="0.25">
      <c r="A15" s="3"/>
      <c r="B15" s="57">
        <v>370711</v>
      </c>
      <c r="C15" s="130" t="s">
        <v>110</v>
      </c>
      <c r="D15" s="159" t="s">
        <v>184</v>
      </c>
      <c r="E15" s="242" t="s">
        <v>26</v>
      </c>
      <c r="F15" s="68" t="s">
        <v>31</v>
      </c>
      <c r="G15" s="176" t="s">
        <v>54</v>
      </c>
      <c r="H15" s="176" t="s">
        <v>54</v>
      </c>
      <c r="I15" s="200" t="s">
        <v>6</v>
      </c>
      <c r="J15" s="200" t="s">
        <v>6</v>
      </c>
      <c r="K15" s="68" t="s">
        <v>31</v>
      </c>
      <c r="L15" s="176" t="s">
        <v>54</v>
      </c>
      <c r="M15" s="176" t="s">
        <v>54</v>
      </c>
      <c r="N15" s="176" t="s">
        <v>54</v>
      </c>
      <c r="O15" s="68" t="s">
        <v>31</v>
      </c>
      <c r="P15" s="200" t="s">
        <v>6</v>
      </c>
      <c r="Q15" s="200" t="s">
        <v>6</v>
      </c>
      <c r="R15" s="176" t="s">
        <v>54</v>
      </c>
      <c r="S15" s="176" t="s">
        <v>54</v>
      </c>
      <c r="T15" s="176" t="s">
        <v>54</v>
      </c>
      <c r="U15" s="176" t="s">
        <v>54</v>
      </c>
      <c r="V15" s="176" t="s">
        <v>54</v>
      </c>
      <c r="W15" s="200" t="s">
        <v>6</v>
      </c>
      <c r="X15" s="200" t="s">
        <v>6</v>
      </c>
      <c r="Y15" s="176" t="s">
        <v>54</v>
      </c>
      <c r="Z15" s="176" t="s">
        <v>54</v>
      </c>
      <c r="AA15" s="176" t="s">
        <v>54</v>
      </c>
      <c r="AB15" s="68" t="s">
        <v>31</v>
      </c>
      <c r="AC15" s="68" t="s">
        <v>31</v>
      </c>
      <c r="AD15" s="176" t="s">
        <v>172</v>
      </c>
      <c r="AE15" s="276" t="s">
        <v>225</v>
      </c>
      <c r="AF15" s="68" t="s">
        <v>31</v>
      </c>
      <c r="AG15" s="68" t="s">
        <v>31</v>
      </c>
      <c r="AH15" s="176" t="s">
        <v>54</v>
      </c>
      <c r="AI15" s="176" t="s">
        <v>54</v>
      </c>
      <c r="AJ15" s="68" t="s">
        <v>31</v>
      </c>
      <c r="AK15" s="200" t="s">
        <v>6</v>
      </c>
    </row>
    <row r="16" spans="1:39" x14ac:dyDescent="0.25">
      <c r="A16" s="472" t="s">
        <v>111</v>
      </c>
      <c r="B16" s="240">
        <v>509724</v>
      </c>
      <c r="C16" s="57" t="s">
        <v>21</v>
      </c>
      <c r="D16" s="159" t="s">
        <v>184</v>
      </c>
      <c r="E16" s="257" t="s">
        <v>25</v>
      </c>
      <c r="F16" s="67" t="s">
        <v>52</v>
      </c>
      <c r="G16" s="67" t="s">
        <v>52</v>
      </c>
      <c r="H16" s="200" t="s">
        <v>6</v>
      </c>
      <c r="I16" s="200" t="s">
        <v>6</v>
      </c>
      <c r="J16" s="67" t="s">
        <v>52</v>
      </c>
      <c r="K16" s="67" t="s">
        <v>52</v>
      </c>
      <c r="L16" s="67" t="s">
        <v>52</v>
      </c>
      <c r="M16" s="67" t="s">
        <v>52</v>
      </c>
      <c r="N16" s="67" t="s">
        <v>52</v>
      </c>
      <c r="O16" s="200" t="s">
        <v>6</v>
      </c>
      <c r="P16" s="200" t="s">
        <v>6</v>
      </c>
      <c r="Q16" s="67" t="s">
        <v>52</v>
      </c>
      <c r="R16" s="67" t="s">
        <v>52</v>
      </c>
      <c r="S16" s="67" t="s">
        <v>52</v>
      </c>
      <c r="T16" s="67" t="s">
        <v>52</v>
      </c>
      <c r="U16" s="67" t="s">
        <v>52</v>
      </c>
      <c r="V16" s="200" t="s">
        <v>6</v>
      </c>
      <c r="W16" s="200" t="s">
        <v>6</v>
      </c>
      <c r="X16" s="176" t="s">
        <v>54</v>
      </c>
      <c r="Y16" s="176" t="s">
        <v>54</v>
      </c>
      <c r="Z16" s="176" t="s">
        <v>54</v>
      </c>
      <c r="AA16" s="68" t="s">
        <v>31</v>
      </c>
      <c r="AB16" s="68" t="s">
        <v>31</v>
      </c>
      <c r="AC16" s="200" t="s">
        <v>6</v>
      </c>
      <c r="AD16" s="200" t="s">
        <v>6</v>
      </c>
      <c r="AE16" s="276" t="s">
        <v>225</v>
      </c>
      <c r="AF16" s="67" t="s">
        <v>52</v>
      </c>
      <c r="AG16" s="67" t="s">
        <v>52</v>
      </c>
      <c r="AH16" s="67" t="s">
        <v>52</v>
      </c>
      <c r="AI16" s="67" t="s">
        <v>52</v>
      </c>
      <c r="AJ16" s="200" t="s">
        <v>6</v>
      </c>
      <c r="AK16" s="200" t="s">
        <v>6</v>
      </c>
    </row>
    <row r="17" spans="1:37" x14ac:dyDescent="0.25">
      <c r="A17" s="473"/>
      <c r="B17" s="240">
        <v>302172</v>
      </c>
      <c r="C17" s="57" t="s">
        <v>157</v>
      </c>
      <c r="D17" s="159" t="s">
        <v>184</v>
      </c>
      <c r="E17" s="257" t="s">
        <v>25</v>
      </c>
      <c r="F17" s="67" t="s">
        <v>52</v>
      </c>
      <c r="G17" s="67" t="s">
        <v>52</v>
      </c>
      <c r="H17" s="200" t="s">
        <v>6</v>
      </c>
      <c r="I17" s="200" t="s">
        <v>6</v>
      </c>
      <c r="J17" s="69" t="s">
        <v>51</v>
      </c>
      <c r="K17" s="176" t="s">
        <v>54</v>
      </c>
      <c r="L17" s="176" t="s">
        <v>54</v>
      </c>
      <c r="M17" s="176" t="s">
        <v>54</v>
      </c>
      <c r="N17" s="176" t="s">
        <v>54</v>
      </c>
      <c r="O17" s="200" t="s">
        <v>6</v>
      </c>
      <c r="P17" s="200" t="s">
        <v>6</v>
      </c>
      <c r="Q17" s="200" t="s">
        <v>6</v>
      </c>
      <c r="R17" s="176" t="s">
        <v>54</v>
      </c>
      <c r="S17" s="176" t="s">
        <v>54</v>
      </c>
      <c r="T17" s="176" t="s">
        <v>54</v>
      </c>
      <c r="U17" s="176" t="s">
        <v>54</v>
      </c>
      <c r="V17" s="176" t="s">
        <v>54</v>
      </c>
      <c r="W17" s="200" t="s">
        <v>6</v>
      </c>
      <c r="X17" s="67" t="s">
        <v>52</v>
      </c>
      <c r="Y17" s="67" t="s">
        <v>52</v>
      </c>
      <c r="Z17" s="67" t="s">
        <v>52</v>
      </c>
      <c r="AA17" s="67" t="s">
        <v>52</v>
      </c>
      <c r="AB17" s="67" t="s">
        <v>52</v>
      </c>
      <c r="AC17" s="200" t="s">
        <v>6</v>
      </c>
      <c r="AD17" s="200" t="s">
        <v>6</v>
      </c>
      <c r="AE17" s="276" t="s">
        <v>225</v>
      </c>
      <c r="AF17" s="68" t="s">
        <v>31</v>
      </c>
      <c r="AG17" s="68" t="s">
        <v>31</v>
      </c>
      <c r="AH17" s="176" t="s">
        <v>54</v>
      </c>
      <c r="AI17" s="176" t="s">
        <v>54</v>
      </c>
      <c r="AJ17" s="176" t="s">
        <v>54</v>
      </c>
      <c r="AK17" s="200" t="s">
        <v>6</v>
      </c>
    </row>
    <row r="18" spans="1:37" x14ac:dyDescent="0.25">
      <c r="A18" s="474"/>
      <c r="B18" s="240">
        <v>260250</v>
      </c>
      <c r="C18" s="130" t="s">
        <v>223</v>
      </c>
      <c r="D18" s="159" t="s">
        <v>184</v>
      </c>
      <c r="E18" s="257" t="s">
        <v>25</v>
      </c>
      <c r="F18" s="69" t="s">
        <v>51</v>
      </c>
      <c r="G18" s="69" t="s">
        <v>51</v>
      </c>
      <c r="H18" s="200" t="s">
        <v>6</v>
      </c>
      <c r="I18" s="200" t="s">
        <v>6</v>
      </c>
      <c r="J18" s="68" t="s">
        <v>31</v>
      </c>
      <c r="K18" s="68" t="s">
        <v>31</v>
      </c>
      <c r="L18" s="176"/>
      <c r="M18" s="176"/>
      <c r="N18" s="176"/>
      <c r="O18" s="200"/>
      <c r="P18" s="200"/>
      <c r="Q18" s="176"/>
      <c r="R18" s="176"/>
      <c r="S18" s="176"/>
      <c r="T18" s="176"/>
      <c r="U18" s="176"/>
      <c r="V18" s="200"/>
      <c r="W18" s="200"/>
      <c r="X18" s="69" t="s">
        <v>51</v>
      </c>
      <c r="Y18" s="69" t="s">
        <v>51</v>
      </c>
      <c r="Z18" s="69" t="s">
        <v>51</v>
      </c>
      <c r="AA18" s="69" t="s">
        <v>51</v>
      </c>
      <c r="AB18" s="69" t="s">
        <v>51</v>
      </c>
      <c r="AC18" s="200" t="s">
        <v>6</v>
      </c>
      <c r="AD18" s="200" t="s">
        <v>6</v>
      </c>
      <c r="AE18" s="276" t="s">
        <v>225</v>
      </c>
      <c r="AF18" s="69" t="s">
        <v>51</v>
      </c>
      <c r="AG18" s="69" t="s">
        <v>51</v>
      </c>
      <c r="AH18" s="69" t="s">
        <v>51</v>
      </c>
      <c r="AI18" s="69" t="s">
        <v>51</v>
      </c>
      <c r="AJ18" s="200" t="s">
        <v>6</v>
      </c>
      <c r="AK18" s="200" t="s">
        <v>6</v>
      </c>
    </row>
    <row r="19" spans="1:37" x14ac:dyDescent="0.25">
      <c r="A19" s="472" t="s">
        <v>112</v>
      </c>
      <c r="B19" s="240">
        <v>166058</v>
      </c>
      <c r="C19" s="57" t="s">
        <v>8</v>
      </c>
      <c r="D19" s="159" t="s">
        <v>184</v>
      </c>
      <c r="E19" s="257" t="s">
        <v>25</v>
      </c>
      <c r="F19" s="69" t="s">
        <v>51</v>
      </c>
      <c r="G19" s="69" t="s">
        <v>51</v>
      </c>
      <c r="H19" s="200" t="s">
        <v>6</v>
      </c>
      <c r="I19" s="200" t="s">
        <v>6</v>
      </c>
      <c r="J19" s="67" t="s">
        <v>52</v>
      </c>
      <c r="K19" s="67" t="s">
        <v>52</v>
      </c>
      <c r="L19" s="67" t="s">
        <v>52</v>
      </c>
      <c r="M19" s="67" t="s">
        <v>52</v>
      </c>
      <c r="N19" s="67" t="s">
        <v>52</v>
      </c>
      <c r="O19" s="200" t="s">
        <v>6</v>
      </c>
      <c r="P19" s="200" t="s">
        <v>6</v>
      </c>
      <c r="Q19" s="67" t="s">
        <v>52</v>
      </c>
      <c r="R19" s="67" t="s">
        <v>52</v>
      </c>
      <c r="S19" s="67" t="s">
        <v>52</v>
      </c>
      <c r="T19" s="176" t="s">
        <v>54</v>
      </c>
      <c r="U19" s="68" t="s">
        <v>31</v>
      </c>
      <c r="V19" s="200" t="s">
        <v>6</v>
      </c>
      <c r="W19" s="200" t="s">
        <v>6</v>
      </c>
      <c r="X19" s="67" t="s">
        <v>52</v>
      </c>
      <c r="Y19" s="67" t="s">
        <v>52</v>
      </c>
      <c r="Z19" s="67" t="s">
        <v>52</v>
      </c>
      <c r="AA19" s="67" t="s">
        <v>52</v>
      </c>
      <c r="AB19" s="67" t="s">
        <v>52</v>
      </c>
      <c r="AC19" s="200" t="s">
        <v>6</v>
      </c>
      <c r="AD19" s="200" t="s">
        <v>6</v>
      </c>
      <c r="AE19" s="276" t="s">
        <v>225</v>
      </c>
      <c r="AF19" s="68" t="s">
        <v>31</v>
      </c>
      <c r="AG19" s="68" t="s">
        <v>31</v>
      </c>
      <c r="AH19" s="68" t="s">
        <v>31</v>
      </c>
      <c r="AI19" s="68" t="s">
        <v>31</v>
      </c>
      <c r="AJ19" s="200" t="s">
        <v>6</v>
      </c>
      <c r="AK19" s="200" t="s">
        <v>6</v>
      </c>
    </row>
    <row r="20" spans="1:37" x14ac:dyDescent="0.25">
      <c r="A20" s="474"/>
      <c r="B20" s="240">
        <v>245894</v>
      </c>
      <c r="C20" s="57" t="s">
        <v>104</v>
      </c>
      <c r="D20" s="159" t="s">
        <v>184</v>
      </c>
      <c r="E20" s="258" t="s">
        <v>25</v>
      </c>
      <c r="F20" s="67" t="s">
        <v>52</v>
      </c>
      <c r="G20" s="67" t="s">
        <v>52</v>
      </c>
      <c r="H20" s="200" t="s">
        <v>6</v>
      </c>
      <c r="I20" s="200" t="s">
        <v>6</v>
      </c>
      <c r="J20" s="67" t="s">
        <v>52</v>
      </c>
      <c r="K20" s="67" t="s">
        <v>52</v>
      </c>
      <c r="L20" s="67" t="s">
        <v>52</v>
      </c>
      <c r="M20" s="67" t="s">
        <v>52</v>
      </c>
      <c r="N20" s="67" t="s">
        <v>52</v>
      </c>
      <c r="O20" s="200" t="s">
        <v>6</v>
      </c>
      <c r="P20" s="200" t="s">
        <v>6</v>
      </c>
      <c r="Q20" s="68" t="s">
        <v>31</v>
      </c>
      <c r="R20" s="214" t="s">
        <v>31</v>
      </c>
      <c r="S20" s="67" t="s">
        <v>52</v>
      </c>
      <c r="T20" s="67" t="s">
        <v>52</v>
      </c>
      <c r="U20" s="67" t="s">
        <v>52</v>
      </c>
      <c r="V20" s="200" t="s">
        <v>6</v>
      </c>
      <c r="W20" s="200" t="s">
        <v>6</v>
      </c>
      <c r="X20" s="67" t="s">
        <v>52</v>
      </c>
      <c r="Y20" s="67" t="s">
        <v>52</v>
      </c>
      <c r="Z20" s="67" t="s">
        <v>52</v>
      </c>
      <c r="AA20" s="67" t="s">
        <v>52</v>
      </c>
      <c r="AB20" s="67" t="s">
        <v>52</v>
      </c>
      <c r="AC20" s="200" t="s">
        <v>6</v>
      </c>
      <c r="AD20" s="200" t="s">
        <v>6</v>
      </c>
      <c r="AE20" s="276" t="s">
        <v>225</v>
      </c>
      <c r="AF20" s="67" t="s">
        <v>52</v>
      </c>
      <c r="AG20" s="67" t="s">
        <v>52</v>
      </c>
      <c r="AH20" s="67" t="s">
        <v>52</v>
      </c>
      <c r="AI20" s="67" t="s">
        <v>52</v>
      </c>
      <c r="AJ20" s="200" t="s">
        <v>6</v>
      </c>
      <c r="AK20" s="200" t="s">
        <v>6</v>
      </c>
    </row>
    <row r="21" spans="1:37" x14ac:dyDescent="0.25">
      <c r="A21" s="275"/>
      <c r="B21" s="240">
        <v>449144</v>
      </c>
      <c r="C21" s="130" t="s">
        <v>224</v>
      </c>
      <c r="D21" s="159" t="s">
        <v>184</v>
      </c>
      <c r="E21" s="257" t="s">
        <v>25</v>
      </c>
      <c r="F21" s="67"/>
      <c r="G21" s="67"/>
      <c r="H21" s="200" t="s">
        <v>6</v>
      </c>
      <c r="I21" s="200" t="s">
        <v>6</v>
      </c>
      <c r="J21" s="67"/>
      <c r="K21" s="74"/>
      <c r="L21" s="74"/>
      <c r="M21" s="74"/>
      <c r="N21" s="74"/>
      <c r="O21" s="200"/>
      <c r="P21" s="200"/>
      <c r="Q21" s="214"/>
      <c r="R21" s="214"/>
      <c r="S21" s="74"/>
      <c r="T21" s="74"/>
      <c r="U21" s="74"/>
      <c r="V21" s="200"/>
      <c r="W21" s="200"/>
      <c r="X21" s="69" t="s">
        <v>51</v>
      </c>
      <c r="Y21" s="69" t="s">
        <v>51</v>
      </c>
      <c r="Z21" s="69" t="s">
        <v>51</v>
      </c>
      <c r="AA21" s="69" t="s">
        <v>51</v>
      </c>
      <c r="AB21" s="69" t="s">
        <v>51</v>
      </c>
      <c r="AC21" s="200" t="s">
        <v>6</v>
      </c>
      <c r="AD21" s="200" t="s">
        <v>6</v>
      </c>
      <c r="AE21" s="276" t="s">
        <v>225</v>
      </c>
      <c r="AF21" s="69" t="s">
        <v>51</v>
      </c>
      <c r="AG21" s="69" t="s">
        <v>51</v>
      </c>
      <c r="AH21" s="69" t="s">
        <v>51</v>
      </c>
      <c r="AI21" s="69" t="s">
        <v>51</v>
      </c>
      <c r="AJ21" s="200" t="s">
        <v>6</v>
      </c>
      <c r="AK21" s="200" t="s">
        <v>6</v>
      </c>
    </row>
    <row r="22" spans="1:37" x14ac:dyDescent="0.25">
      <c r="A22" s="472" t="s">
        <v>113</v>
      </c>
      <c r="B22" s="240">
        <v>299285</v>
      </c>
      <c r="C22" s="159" t="s">
        <v>127</v>
      </c>
      <c r="D22" s="159" t="s">
        <v>184</v>
      </c>
      <c r="E22" s="257" t="s">
        <v>25</v>
      </c>
      <c r="F22" s="67" t="s">
        <v>52</v>
      </c>
      <c r="G22" s="69" t="s">
        <v>51</v>
      </c>
      <c r="H22" s="200" t="s">
        <v>6</v>
      </c>
      <c r="I22" s="176" t="s">
        <v>172</v>
      </c>
      <c r="J22" s="68" t="s">
        <v>31</v>
      </c>
      <c r="K22" s="176" t="s">
        <v>54</v>
      </c>
      <c r="L22" s="176" t="s">
        <v>54</v>
      </c>
      <c r="M22" s="176" t="s">
        <v>54</v>
      </c>
      <c r="N22" s="176" t="s">
        <v>54</v>
      </c>
      <c r="O22" s="176" t="s">
        <v>54</v>
      </c>
      <c r="P22" s="200" t="s">
        <v>6</v>
      </c>
      <c r="Q22" s="274" t="s">
        <v>131</v>
      </c>
      <c r="R22" s="274" t="s">
        <v>131</v>
      </c>
      <c r="S22" s="176" t="s">
        <v>54</v>
      </c>
      <c r="T22" s="176" t="s">
        <v>54</v>
      </c>
      <c r="U22" s="176" t="s">
        <v>54</v>
      </c>
      <c r="V22" s="68" t="s">
        <v>31</v>
      </c>
      <c r="W22" s="200" t="s">
        <v>6</v>
      </c>
      <c r="X22" s="67" t="s">
        <v>52</v>
      </c>
      <c r="Y22" s="67" t="s">
        <v>52</v>
      </c>
      <c r="Z22" s="67" t="s">
        <v>52</v>
      </c>
      <c r="AA22" s="67" t="s">
        <v>52</v>
      </c>
      <c r="AB22" s="67" t="s">
        <v>52</v>
      </c>
      <c r="AC22" s="200" t="s">
        <v>6</v>
      </c>
      <c r="AD22" s="200" t="s">
        <v>6</v>
      </c>
      <c r="AE22" s="276" t="s">
        <v>225</v>
      </c>
      <c r="AF22" s="176" t="s">
        <v>54</v>
      </c>
      <c r="AG22" s="176" t="s">
        <v>54</v>
      </c>
      <c r="AH22" s="68" t="s">
        <v>31</v>
      </c>
      <c r="AI22" s="68" t="s">
        <v>31</v>
      </c>
      <c r="AJ22" s="200" t="s">
        <v>6</v>
      </c>
      <c r="AK22" s="200" t="s">
        <v>6</v>
      </c>
    </row>
    <row r="23" spans="1:37" x14ac:dyDescent="0.25">
      <c r="A23" s="473"/>
      <c r="B23" s="240">
        <v>491040</v>
      </c>
      <c r="C23" s="130" t="s">
        <v>169</v>
      </c>
      <c r="D23" s="159" t="s">
        <v>184</v>
      </c>
      <c r="E23" s="257" t="s">
        <v>25</v>
      </c>
      <c r="F23" s="67" t="s">
        <v>52</v>
      </c>
      <c r="G23" s="67" t="s">
        <v>52</v>
      </c>
      <c r="H23" s="200" t="s">
        <v>6</v>
      </c>
      <c r="I23" s="200" t="s">
        <v>6</v>
      </c>
      <c r="J23" s="67" t="s">
        <v>52</v>
      </c>
      <c r="K23" s="67" t="s">
        <v>52</v>
      </c>
      <c r="L23" s="67" t="s">
        <v>52</v>
      </c>
      <c r="M23" s="67" t="s">
        <v>52</v>
      </c>
      <c r="N23" s="67" t="s">
        <v>52</v>
      </c>
      <c r="O23" s="200" t="s">
        <v>6</v>
      </c>
      <c r="P23" s="200" t="s">
        <v>6</v>
      </c>
      <c r="Q23" s="68" t="s">
        <v>31</v>
      </c>
      <c r="R23" s="67" t="s">
        <v>52</v>
      </c>
      <c r="S23" s="67" t="s">
        <v>52</v>
      </c>
      <c r="T23" s="67" t="s">
        <v>52</v>
      </c>
      <c r="U23" s="67" t="s">
        <v>52</v>
      </c>
      <c r="V23" s="200" t="s">
        <v>6</v>
      </c>
      <c r="W23" s="200" t="s">
        <v>6</v>
      </c>
      <c r="X23" s="176" t="s">
        <v>54</v>
      </c>
      <c r="Y23" s="176" t="s">
        <v>54</v>
      </c>
      <c r="Z23" s="176" t="s">
        <v>54</v>
      </c>
      <c r="AA23" s="68" t="s">
        <v>31</v>
      </c>
      <c r="AB23" s="68" t="s">
        <v>31</v>
      </c>
      <c r="AC23" s="200" t="s">
        <v>6</v>
      </c>
      <c r="AD23" s="200" t="s">
        <v>6</v>
      </c>
      <c r="AE23" s="276" t="s">
        <v>225</v>
      </c>
      <c r="AF23" s="67" t="s">
        <v>52</v>
      </c>
      <c r="AG23" s="67" t="s">
        <v>52</v>
      </c>
      <c r="AH23" s="67" t="s">
        <v>52</v>
      </c>
      <c r="AI23" s="67" t="s">
        <v>52</v>
      </c>
      <c r="AJ23" s="200" t="s">
        <v>6</v>
      </c>
      <c r="AK23" s="200" t="s">
        <v>6</v>
      </c>
    </row>
    <row r="24" spans="1:37" x14ac:dyDescent="0.25">
      <c r="A24" s="474"/>
      <c r="B24" s="240">
        <v>593900</v>
      </c>
      <c r="C24" s="130" t="s">
        <v>226</v>
      </c>
      <c r="D24" s="278" t="s">
        <v>183</v>
      </c>
      <c r="E24" s="257" t="s">
        <v>25</v>
      </c>
      <c r="F24" s="30"/>
      <c r="G24" s="30"/>
      <c r="H24" s="200" t="s">
        <v>6</v>
      </c>
      <c r="I24" s="200" t="s">
        <v>6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69" t="s">
        <v>51</v>
      </c>
      <c r="AG24" s="69" t="s">
        <v>51</v>
      </c>
      <c r="AH24" s="69" t="s">
        <v>51</v>
      </c>
      <c r="AI24" s="69" t="s">
        <v>51</v>
      </c>
      <c r="AJ24" s="200" t="s">
        <v>6</v>
      </c>
      <c r="AK24" s="200" t="s">
        <v>6</v>
      </c>
    </row>
    <row r="25" spans="1:37" x14ac:dyDescent="0.25">
      <c r="A25" s="277"/>
      <c r="B25" s="240">
        <v>612719</v>
      </c>
      <c r="C25" s="130" t="s">
        <v>227</v>
      </c>
      <c r="D25" s="159"/>
      <c r="E25" s="257"/>
      <c r="F25" s="67"/>
      <c r="G25" s="67"/>
      <c r="H25" s="200" t="s">
        <v>6</v>
      </c>
      <c r="I25" s="200" t="s">
        <v>6</v>
      </c>
      <c r="J25" s="67"/>
      <c r="K25" s="74"/>
      <c r="L25" s="74"/>
      <c r="M25" s="74"/>
      <c r="N25" s="74"/>
      <c r="O25" s="200"/>
      <c r="P25" s="200"/>
      <c r="Q25" s="214"/>
      <c r="R25" s="214"/>
      <c r="S25" s="74"/>
      <c r="T25" s="74"/>
      <c r="U25" s="74"/>
      <c r="V25" s="200"/>
      <c r="W25" s="200"/>
      <c r="X25" s="69"/>
      <c r="Y25" s="69"/>
      <c r="Z25" s="69"/>
      <c r="AA25" s="69"/>
      <c r="AB25" s="69"/>
      <c r="AC25" s="200"/>
      <c r="AD25" s="200"/>
      <c r="AE25" s="276" t="s">
        <v>225</v>
      </c>
      <c r="AF25" s="176" t="s">
        <v>54</v>
      </c>
      <c r="AG25" s="176" t="s">
        <v>54</v>
      </c>
      <c r="AH25" s="176" t="s">
        <v>54</v>
      </c>
      <c r="AI25" s="176" t="s">
        <v>54</v>
      </c>
      <c r="AJ25" s="200" t="s">
        <v>6</v>
      </c>
      <c r="AK25" s="200" t="s">
        <v>6</v>
      </c>
    </row>
    <row r="26" spans="1:37" x14ac:dyDescent="0.25">
      <c r="A26" s="222"/>
      <c r="B26" s="223"/>
      <c r="C26" s="223"/>
      <c r="D26" s="223"/>
      <c r="E26" s="223"/>
    </row>
    <row r="27" spans="1:37" x14ac:dyDescent="0.25">
      <c r="A27" s="222"/>
      <c r="B27" s="223"/>
      <c r="C27" s="223"/>
      <c r="D27" s="223"/>
      <c r="E27" s="223"/>
    </row>
    <row r="28" spans="1:37" ht="39" x14ac:dyDescent="0.25">
      <c r="B28" s="224" t="s">
        <v>159</v>
      </c>
      <c r="C28" s="224" t="s">
        <v>116</v>
      </c>
      <c r="D28" s="227"/>
    </row>
    <row r="29" spans="1:37" ht="51.75" x14ac:dyDescent="0.25">
      <c r="B29" s="168" t="s">
        <v>48</v>
      </c>
      <c r="C29" s="168" t="s">
        <v>49</v>
      </c>
      <c r="D29" s="228"/>
    </row>
    <row r="30" spans="1:37" ht="39" x14ac:dyDescent="0.25">
      <c r="B30" s="169" t="s">
        <v>50</v>
      </c>
      <c r="C30" s="169" t="s">
        <v>160</v>
      </c>
      <c r="D30" s="229"/>
    </row>
    <row r="31" spans="1:37" ht="39" x14ac:dyDescent="0.25">
      <c r="B31" s="170" t="s">
        <v>114</v>
      </c>
      <c r="C31" s="170" t="s">
        <v>115</v>
      </c>
      <c r="D31" s="230"/>
    </row>
  </sheetData>
  <mergeCells count="4">
    <mergeCell ref="A19:A20"/>
    <mergeCell ref="A22:A24"/>
    <mergeCell ref="A12:A14"/>
    <mergeCell ref="A16:A18"/>
  </mergeCell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AJ31"/>
  <sheetViews>
    <sheetView workbookViewId="0">
      <pane xSplit="3" ySplit="2" topLeftCell="D15" activePane="bottomRight" state="frozen"/>
      <selection activeCell="AB25" sqref="AB25"/>
      <selection pane="topRight" activeCell="AB25" sqref="AB25"/>
      <selection pane="bottomLeft" activeCell="AB25" sqref="AB25"/>
      <selection pane="bottomRight" activeCell="B4" sqref="B4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7" width="12.140625" customWidth="1"/>
    <col min="8" max="9" width="11.42578125" customWidth="1"/>
    <col min="10" max="10" width="9.85546875" customWidth="1"/>
    <col min="11" max="11" width="11.85546875" customWidth="1"/>
    <col min="12" max="12" width="13.85546875" customWidth="1"/>
    <col min="13" max="13" width="12.140625" customWidth="1"/>
    <col min="14" max="14" width="11.42578125" customWidth="1"/>
    <col min="15" max="15" width="11.140625" customWidth="1"/>
    <col min="16" max="16" width="11.42578125" customWidth="1"/>
    <col min="17" max="17" width="9.140625" customWidth="1"/>
    <col min="18" max="20" width="11.42578125" customWidth="1"/>
    <col min="21" max="21" width="11.85546875" customWidth="1"/>
    <col min="22" max="23" width="11.42578125" customWidth="1"/>
    <col min="24" max="24" width="9.140625" customWidth="1"/>
    <col min="25" max="26" width="11.42578125" customWidth="1"/>
    <col min="27" max="27" width="12.42578125" customWidth="1"/>
    <col min="28" max="28" width="11.42578125" customWidth="1"/>
    <col min="29" max="29" width="13.140625" customWidth="1"/>
    <col min="30" max="30" width="11.42578125" customWidth="1"/>
    <col min="31" max="31" width="13.42578125" customWidth="1"/>
    <col min="32" max="32" width="11.7109375" customWidth="1"/>
    <col min="33" max="36" width="11.42578125" customWidth="1"/>
  </cols>
  <sheetData>
    <row r="1" spans="1:36" ht="36.75" x14ac:dyDescent="0.25">
      <c r="L1" s="232" t="s">
        <v>170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42736</v>
      </c>
      <c r="G2" s="243">
        <v>42737</v>
      </c>
      <c r="H2" s="243">
        <v>42738</v>
      </c>
      <c r="I2" s="243">
        <v>42739</v>
      </c>
      <c r="J2" s="243">
        <v>42740</v>
      </c>
      <c r="K2" s="243">
        <v>42741</v>
      </c>
      <c r="L2" s="243">
        <v>42742</v>
      </c>
      <c r="M2" s="243">
        <v>42743</v>
      </c>
      <c r="N2" s="243">
        <v>42744</v>
      </c>
      <c r="O2" s="243">
        <v>42745</v>
      </c>
      <c r="P2" s="243">
        <v>42746</v>
      </c>
      <c r="Q2" s="243">
        <v>42747</v>
      </c>
      <c r="R2" s="243">
        <v>42748</v>
      </c>
      <c r="S2" s="243">
        <v>42749</v>
      </c>
      <c r="T2" s="243">
        <v>42750</v>
      </c>
      <c r="U2" s="243">
        <v>42751</v>
      </c>
      <c r="V2" s="243">
        <v>42752</v>
      </c>
      <c r="W2" s="243">
        <v>42753</v>
      </c>
      <c r="X2" s="243">
        <v>42754</v>
      </c>
      <c r="Y2" s="243">
        <v>42755</v>
      </c>
      <c r="Z2" s="243">
        <v>42756</v>
      </c>
      <c r="AA2" s="243">
        <v>42757</v>
      </c>
      <c r="AB2" s="243">
        <v>42758</v>
      </c>
      <c r="AC2" s="243">
        <v>42759</v>
      </c>
      <c r="AD2" s="243">
        <v>42760</v>
      </c>
      <c r="AE2" s="243">
        <v>42761</v>
      </c>
      <c r="AF2" s="243">
        <v>42762</v>
      </c>
      <c r="AG2" s="243">
        <v>42763</v>
      </c>
      <c r="AH2" s="243">
        <v>42764</v>
      </c>
      <c r="AI2" s="243">
        <v>42765</v>
      </c>
      <c r="AJ2" s="243">
        <v>42766</v>
      </c>
    </row>
    <row r="3" spans="1:36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200" t="s">
        <v>6</v>
      </c>
      <c r="G3" s="276" t="s">
        <v>225</v>
      </c>
      <c r="H3" s="67" t="s">
        <v>52</v>
      </c>
      <c r="I3" s="67" t="s">
        <v>52</v>
      </c>
      <c r="J3" s="67" t="s">
        <v>52</v>
      </c>
      <c r="K3" s="67" t="s">
        <v>52</v>
      </c>
      <c r="L3" s="200" t="s">
        <v>6</v>
      </c>
      <c r="M3" s="200" t="s">
        <v>6</v>
      </c>
      <c r="N3" s="67" t="s">
        <v>52</v>
      </c>
      <c r="O3" s="67" t="s">
        <v>52</v>
      </c>
      <c r="P3" s="67" t="s">
        <v>52</v>
      </c>
      <c r="Q3" s="67" t="s">
        <v>52</v>
      </c>
      <c r="R3" s="67" t="s">
        <v>52</v>
      </c>
      <c r="S3" s="200" t="s">
        <v>6</v>
      </c>
      <c r="T3" s="176" t="s">
        <v>172</v>
      </c>
      <c r="U3" s="67" t="s">
        <v>52</v>
      </c>
      <c r="V3" s="67" t="s">
        <v>52</v>
      </c>
      <c r="W3" s="67" t="s">
        <v>52</v>
      </c>
      <c r="X3" s="67" t="s">
        <v>52</v>
      </c>
      <c r="Y3" s="67" t="s">
        <v>52</v>
      </c>
      <c r="Z3" s="200" t="s">
        <v>6</v>
      </c>
      <c r="AA3" s="200" t="s">
        <v>6</v>
      </c>
      <c r="AB3" s="67" t="s">
        <v>52</v>
      </c>
      <c r="AC3" s="67" t="s">
        <v>52</v>
      </c>
      <c r="AD3" s="67" t="s">
        <v>52</v>
      </c>
      <c r="AE3" s="67" t="s">
        <v>52</v>
      </c>
      <c r="AF3" s="67" t="s">
        <v>52</v>
      </c>
      <c r="AG3" s="200" t="s">
        <v>6</v>
      </c>
      <c r="AH3" s="176" t="s">
        <v>172</v>
      </c>
      <c r="AI3" s="67" t="s">
        <v>52</v>
      </c>
      <c r="AJ3" s="67" t="s">
        <v>52</v>
      </c>
    </row>
    <row r="4" spans="1:36" x14ac:dyDescent="0.25">
      <c r="A4" s="3"/>
      <c r="B4" s="57">
        <v>322884</v>
      </c>
      <c r="C4" s="130" t="s">
        <v>222</v>
      </c>
      <c r="D4" s="159" t="s">
        <v>183</v>
      </c>
      <c r="E4" s="242" t="s">
        <v>26</v>
      </c>
      <c r="F4" s="200" t="s">
        <v>6</v>
      </c>
      <c r="G4" s="276" t="s">
        <v>225</v>
      </c>
      <c r="H4" s="176" t="s">
        <v>54</v>
      </c>
      <c r="I4" s="68" t="s">
        <v>31</v>
      </c>
      <c r="J4" s="176" t="s">
        <v>54</v>
      </c>
      <c r="K4" s="176" t="s">
        <v>54</v>
      </c>
      <c r="L4" s="200" t="s">
        <v>6</v>
      </c>
      <c r="M4" s="200" t="s">
        <v>6</v>
      </c>
      <c r="N4" s="67" t="s">
        <v>52</v>
      </c>
      <c r="O4" s="67" t="s">
        <v>52</v>
      </c>
      <c r="P4" s="67" t="s">
        <v>52</v>
      </c>
      <c r="Q4" s="67" t="s">
        <v>52</v>
      </c>
      <c r="R4" s="68" t="s">
        <v>31</v>
      </c>
      <c r="S4" s="200" t="s">
        <v>6</v>
      </c>
      <c r="T4" s="200" t="s">
        <v>6</v>
      </c>
      <c r="U4" s="176" t="s">
        <v>54</v>
      </c>
      <c r="V4" s="176" t="s">
        <v>54</v>
      </c>
      <c r="W4" s="176" t="s">
        <v>54</v>
      </c>
      <c r="X4" s="176" t="s">
        <v>54</v>
      </c>
      <c r="Y4" s="176" t="s">
        <v>54</v>
      </c>
      <c r="Z4" s="200" t="s">
        <v>6</v>
      </c>
      <c r="AA4" s="200" t="s">
        <v>6</v>
      </c>
      <c r="AB4" s="176" t="s">
        <v>54</v>
      </c>
      <c r="AC4" s="176" t="s">
        <v>54</v>
      </c>
      <c r="AD4" s="176" t="s">
        <v>54</v>
      </c>
      <c r="AE4" s="176" t="s">
        <v>54</v>
      </c>
      <c r="AF4" s="68" t="s">
        <v>31</v>
      </c>
      <c r="AG4" s="200" t="s">
        <v>6</v>
      </c>
      <c r="AH4" s="200" t="s">
        <v>6</v>
      </c>
      <c r="AI4" s="67" t="s">
        <v>52</v>
      </c>
      <c r="AJ4" s="67" t="s">
        <v>52</v>
      </c>
    </row>
    <row r="5" spans="1:36" x14ac:dyDescent="0.25">
      <c r="A5" s="3"/>
      <c r="B5" s="57">
        <v>400623</v>
      </c>
      <c r="C5" s="159" t="s">
        <v>33</v>
      </c>
      <c r="D5" s="159" t="s">
        <v>183</v>
      </c>
      <c r="E5" s="242" t="s">
        <v>26</v>
      </c>
      <c r="F5" s="200" t="s">
        <v>6</v>
      </c>
      <c r="G5" s="276" t="s">
        <v>225</v>
      </c>
      <c r="H5" s="176" t="s">
        <v>54</v>
      </c>
      <c r="I5" s="176" t="s">
        <v>54</v>
      </c>
      <c r="J5" s="176" t="s">
        <v>54</v>
      </c>
      <c r="K5" s="176" t="s">
        <v>54</v>
      </c>
      <c r="L5" s="200" t="s">
        <v>6</v>
      </c>
      <c r="M5" s="200" t="s">
        <v>6</v>
      </c>
      <c r="N5" s="176" t="s">
        <v>54</v>
      </c>
      <c r="O5" s="176" t="s">
        <v>54</v>
      </c>
      <c r="P5" s="176" t="s">
        <v>54</v>
      </c>
      <c r="Q5" s="176" t="s">
        <v>54</v>
      </c>
      <c r="R5" s="245" t="s">
        <v>45</v>
      </c>
      <c r="S5" s="200" t="s">
        <v>6</v>
      </c>
      <c r="T5" s="200" t="s">
        <v>6</v>
      </c>
      <c r="U5" s="176" t="s">
        <v>54</v>
      </c>
      <c r="V5" s="245" t="s">
        <v>45</v>
      </c>
      <c r="W5" s="245" t="s">
        <v>45</v>
      </c>
      <c r="X5" s="245" t="s">
        <v>45</v>
      </c>
      <c r="Y5" s="176" t="s">
        <v>54</v>
      </c>
      <c r="Z5" s="200" t="s">
        <v>6</v>
      </c>
      <c r="AA5" s="200" t="s">
        <v>6</v>
      </c>
      <c r="AB5" s="176" t="s">
        <v>54</v>
      </c>
      <c r="AC5" s="176" t="s">
        <v>54</v>
      </c>
      <c r="AD5" s="176" t="s">
        <v>54</v>
      </c>
      <c r="AE5" s="176" t="s">
        <v>54</v>
      </c>
      <c r="AF5" s="176" t="s">
        <v>54</v>
      </c>
      <c r="AG5" s="176" t="s">
        <v>54</v>
      </c>
      <c r="AH5" s="200" t="s">
        <v>6</v>
      </c>
      <c r="AI5" s="245" t="s">
        <v>45</v>
      </c>
      <c r="AJ5" s="176" t="s">
        <v>54</v>
      </c>
    </row>
    <row r="6" spans="1:36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200" t="s">
        <v>6</v>
      </c>
      <c r="G6" s="276" t="s">
        <v>225</v>
      </c>
      <c r="H6" s="176" t="s">
        <v>54</v>
      </c>
      <c r="I6" s="68" t="s">
        <v>31</v>
      </c>
      <c r="J6" s="68" t="s">
        <v>31</v>
      </c>
      <c r="K6" s="176" t="s">
        <v>54</v>
      </c>
      <c r="L6" s="176" t="s">
        <v>172</v>
      </c>
      <c r="M6" s="200" t="s">
        <v>6</v>
      </c>
      <c r="N6" s="176" t="s">
        <v>54</v>
      </c>
      <c r="O6" s="176" t="s">
        <v>54</v>
      </c>
      <c r="P6" s="176" t="s">
        <v>54</v>
      </c>
      <c r="Q6" s="176" t="s">
        <v>54</v>
      </c>
      <c r="R6" s="176" t="s">
        <v>54</v>
      </c>
      <c r="S6" s="176" t="s">
        <v>54</v>
      </c>
      <c r="T6" s="200" t="s">
        <v>6</v>
      </c>
      <c r="U6" s="67" t="s">
        <v>52</v>
      </c>
      <c r="V6" s="67" t="s">
        <v>52</v>
      </c>
      <c r="W6" s="67" t="s">
        <v>52</v>
      </c>
      <c r="X6" s="67" t="s">
        <v>52</v>
      </c>
      <c r="Y6" s="67" t="s">
        <v>52</v>
      </c>
      <c r="Z6" s="200" t="s">
        <v>6</v>
      </c>
      <c r="AA6" s="200" t="s">
        <v>6</v>
      </c>
      <c r="AB6" s="67" t="s">
        <v>52</v>
      </c>
      <c r="AC6" s="67" t="s">
        <v>52</v>
      </c>
      <c r="AD6" s="67" t="s">
        <v>52</v>
      </c>
      <c r="AE6" s="67" t="s">
        <v>52</v>
      </c>
      <c r="AF6" s="67" t="s">
        <v>52</v>
      </c>
      <c r="AG6" s="200" t="s">
        <v>6</v>
      </c>
      <c r="AH6" s="200" t="s">
        <v>6</v>
      </c>
      <c r="AI6" s="176" t="s">
        <v>54</v>
      </c>
      <c r="AJ6" s="176" t="s">
        <v>54</v>
      </c>
    </row>
    <row r="7" spans="1:36" x14ac:dyDescent="0.25">
      <c r="A7" s="3"/>
      <c r="B7" s="57">
        <v>484327</v>
      </c>
      <c r="C7" s="159" t="s">
        <v>171</v>
      </c>
      <c r="D7" s="159" t="s">
        <v>184</v>
      </c>
      <c r="E7" s="242" t="s">
        <v>26</v>
      </c>
      <c r="F7" s="200" t="s">
        <v>6</v>
      </c>
      <c r="G7" s="276" t="s">
        <v>225</v>
      </c>
      <c r="H7" s="67" t="s">
        <v>52</v>
      </c>
      <c r="I7" s="67" t="s">
        <v>52</v>
      </c>
      <c r="J7" s="67" t="s">
        <v>52</v>
      </c>
      <c r="K7" s="67" t="s">
        <v>52</v>
      </c>
      <c r="L7" s="200" t="s">
        <v>6</v>
      </c>
      <c r="M7" s="200" t="s">
        <v>6</v>
      </c>
      <c r="N7" s="67" t="s">
        <v>52</v>
      </c>
      <c r="O7" s="67" t="s">
        <v>52</v>
      </c>
      <c r="P7" s="67" t="s">
        <v>52</v>
      </c>
      <c r="Q7" s="67" t="s">
        <v>52</v>
      </c>
      <c r="R7" s="67" t="s">
        <v>52</v>
      </c>
      <c r="S7" s="200" t="s">
        <v>6</v>
      </c>
      <c r="T7" s="200" t="s">
        <v>6</v>
      </c>
      <c r="U7" s="176" t="s">
        <v>54</v>
      </c>
      <c r="V7" s="176" t="s">
        <v>54</v>
      </c>
      <c r="W7" s="176" t="s">
        <v>54</v>
      </c>
      <c r="X7" s="176" t="s">
        <v>54</v>
      </c>
      <c r="Y7" s="176" t="s">
        <v>54</v>
      </c>
      <c r="Z7" s="176" t="s">
        <v>54</v>
      </c>
      <c r="AA7" s="200" t="s">
        <v>6</v>
      </c>
      <c r="AB7" s="245" t="s">
        <v>45</v>
      </c>
      <c r="AC7" s="176" t="s">
        <v>54</v>
      </c>
      <c r="AD7" s="176" t="s">
        <v>54</v>
      </c>
      <c r="AE7" s="176" t="s">
        <v>54</v>
      </c>
      <c r="AF7" s="176" t="s">
        <v>54</v>
      </c>
      <c r="AG7" s="200" t="s">
        <v>6</v>
      </c>
      <c r="AH7" s="200" t="s">
        <v>6</v>
      </c>
      <c r="AI7" s="67" t="s">
        <v>52</v>
      </c>
      <c r="AJ7" s="67" t="s">
        <v>52</v>
      </c>
    </row>
    <row r="8" spans="1:36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161" t="s">
        <v>6</v>
      </c>
      <c r="G8" s="276" t="s">
        <v>225</v>
      </c>
      <c r="H8" s="68" t="s">
        <v>31</v>
      </c>
      <c r="I8" s="176" t="s">
        <v>54</v>
      </c>
      <c r="J8" s="176" t="s">
        <v>54</v>
      </c>
      <c r="K8" s="176" t="s">
        <v>54</v>
      </c>
      <c r="L8" s="200" t="s">
        <v>6</v>
      </c>
      <c r="M8" s="176" t="s">
        <v>172</v>
      </c>
      <c r="N8" s="176" t="s">
        <v>54</v>
      </c>
      <c r="O8" s="176" t="s">
        <v>54</v>
      </c>
      <c r="P8" s="176" t="s">
        <v>54</v>
      </c>
      <c r="Q8" s="68" t="s">
        <v>31</v>
      </c>
      <c r="R8" s="68" t="s">
        <v>31</v>
      </c>
      <c r="S8" s="200" t="s">
        <v>6</v>
      </c>
      <c r="T8" s="200" t="s">
        <v>6</v>
      </c>
      <c r="U8" s="67" t="s">
        <v>52</v>
      </c>
      <c r="V8" s="67" t="s">
        <v>52</v>
      </c>
      <c r="W8" s="67" t="s">
        <v>52</v>
      </c>
      <c r="X8" s="68" t="s">
        <v>31</v>
      </c>
      <c r="Y8" s="176" t="s">
        <v>54</v>
      </c>
      <c r="Z8" s="176" t="s">
        <v>54</v>
      </c>
      <c r="AA8" s="200" t="s">
        <v>6</v>
      </c>
      <c r="AB8" s="67" t="s">
        <v>52</v>
      </c>
      <c r="AC8" s="67" t="s">
        <v>52</v>
      </c>
      <c r="AD8" s="67" t="s">
        <v>52</v>
      </c>
      <c r="AE8" s="67" t="s">
        <v>52</v>
      </c>
      <c r="AF8" s="67" t="s">
        <v>52</v>
      </c>
      <c r="AG8" s="200" t="s">
        <v>6</v>
      </c>
      <c r="AH8" s="200" t="s">
        <v>6</v>
      </c>
      <c r="AI8" s="176" t="s">
        <v>54</v>
      </c>
      <c r="AJ8" s="176" t="s">
        <v>54</v>
      </c>
    </row>
    <row r="9" spans="1:36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161" t="s">
        <v>6</v>
      </c>
      <c r="G9" s="276" t="s">
        <v>225</v>
      </c>
      <c r="H9" s="67" t="s">
        <v>52</v>
      </c>
      <c r="I9" s="67" t="s">
        <v>52</v>
      </c>
      <c r="J9" s="67" t="s">
        <v>52</v>
      </c>
      <c r="K9" s="67" t="s">
        <v>52</v>
      </c>
      <c r="L9" s="200" t="s">
        <v>6</v>
      </c>
      <c r="M9" s="200" t="s">
        <v>6</v>
      </c>
      <c r="N9" s="67" t="s">
        <v>52</v>
      </c>
      <c r="O9" s="67" t="s">
        <v>52</v>
      </c>
      <c r="P9" s="67" t="s">
        <v>52</v>
      </c>
      <c r="Q9" s="67" t="s">
        <v>52</v>
      </c>
      <c r="R9" s="68" t="s">
        <v>31</v>
      </c>
      <c r="S9" s="200" t="s">
        <v>6</v>
      </c>
      <c r="T9" s="200" t="s">
        <v>6</v>
      </c>
      <c r="U9" s="68" t="s">
        <v>31</v>
      </c>
      <c r="V9" s="68" t="s">
        <v>31</v>
      </c>
      <c r="W9" s="176" t="s">
        <v>54</v>
      </c>
      <c r="X9" s="176" t="s">
        <v>54</v>
      </c>
      <c r="Y9" s="67" t="s">
        <v>52</v>
      </c>
      <c r="Z9" s="200" t="s">
        <v>6</v>
      </c>
      <c r="AA9" s="176" t="s">
        <v>54</v>
      </c>
      <c r="AB9" s="176" t="s">
        <v>54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176" t="s">
        <v>172</v>
      </c>
      <c r="AH9" s="200" t="s">
        <v>6</v>
      </c>
      <c r="AI9" s="67" t="s">
        <v>52</v>
      </c>
      <c r="AJ9" s="67" t="s">
        <v>52</v>
      </c>
    </row>
    <row r="10" spans="1:36" x14ac:dyDescent="0.25">
      <c r="A10" s="3"/>
      <c r="B10" s="57">
        <v>252816</v>
      </c>
      <c r="C10" s="159" t="s">
        <v>23</v>
      </c>
      <c r="D10" s="159" t="s">
        <v>184</v>
      </c>
      <c r="E10" s="242" t="s">
        <v>26</v>
      </c>
      <c r="F10" s="200" t="s">
        <v>6</v>
      </c>
      <c r="G10" s="176" t="s">
        <v>54</v>
      </c>
      <c r="H10" s="176" t="s">
        <v>54</v>
      </c>
      <c r="I10" s="176" t="s">
        <v>54</v>
      </c>
      <c r="J10" s="68" t="s">
        <v>31</v>
      </c>
      <c r="K10" s="245" t="s">
        <v>45</v>
      </c>
      <c r="L10" s="200" t="s">
        <v>6</v>
      </c>
      <c r="M10" s="176" t="s">
        <v>54</v>
      </c>
      <c r="N10" s="176" t="s">
        <v>54</v>
      </c>
      <c r="O10" s="176" t="s">
        <v>54</v>
      </c>
      <c r="P10" s="176" t="s">
        <v>54</v>
      </c>
      <c r="Q10" s="176" t="s">
        <v>54</v>
      </c>
      <c r="R10" s="245" t="s">
        <v>45</v>
      </c>
      <c r="S10" s="176" t="s">
        <v>172</v>
      </c>
      <c r="T10" s="200" t="s">
        <v>6</v>
      </c>
      <c r="U10" s="67" t="s">
        <v>52</v>
      </c>
      <c r="V10" s="67" t="s">
        <v>52</v>
      </c>
      <c r="W10" s="67" t="s">
        <v>52</v>
      </c>
      <c r="X10" s="67" t="s">
        <v>52</v>
      </c>
      <c r="Y10" s="67" t="s">
        <v>52</v>
      </c>
      <c r="Z10" s="200" t="s">
        <v>6</v>
      </c>
      <c r="AA10" s="200" t="s">
        <v>6</v>
      </c>
      <c r="AB10" s="67" t="s">
        <v>52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200" t="s">
        <v>6</v>
      </c>
      <c r="AH10" s="200" t="s">
        <v>6</v>
      </c>
      <c r="AI10" s="176" t="s">
        <v>54</v>
      </c>
      <c r="AJ10" s="176" t="s">
        <v>54</v>
      </c>
    </row>
    <row r="11" spans="1:36" ht="15" customHeight="1" x14ac:dyDescent="0.25">
      <c r="A11" s="3"/>
      <c r="B11" s="57">
        <v>242826</v>
      </c>
      <c r="C11" s="159" t="s">
        <v>37</v>
      </c>
      <c r="D11" s="159" t="s">
        <v>183</v>
      </c>
      <c r="E11" s="242" t="s">
        <v>26</v>
      </c>
      <c r="F11" s="200" t="s">
        <v>6</v>
      </c>
      <c r="G11" s="276" t="s">
        <v>225</v>
      </c>
      <c r="H11" s="67" t="s">
        <v>52</v>
      </c>
      <c r="I11" s="67" t="s">
        <v>52</v>
      </c>
      <c r="J11" s="67" t="s">
        <v>52</v>
      </c>
      <c r="K11" s="67" t="s">
        <v>52</v>
      </c>
      <c r="L11" s="200" t="s">
        <v>6</v>
      </c>
      <c r="M11" s="200" t="s">
        <v>6</v>
      </c>
      <c r="N11" s="67" t="s">
        <v>52</v>
      </c>
      <c r="O11" s="67" t="s">
        <v>52</v>
      </c>
      <c r="P11" s="67" t="s">
        <v>52</v>
      </c>
      <c r="Q11" s="67" t="s">
        <v>52</v>
      </c>
      <c r="R11" s="67" t="s">
        <v>52</v>
      </c>
      <c r="S11" s="200" t="s">
        <v>6</v>
      </c>
      <c r="T11" s="200" t="s">
        <v>6</v>
      </c>
      <c r="U11" s="176" t="s">
        <v>54</v>
      </c>
      <c r="V11" s="176" t="s">
        <v>54</v>
      </c>
      <c r="W11" s="176" t="s">
        <v>54</v>
      </c>
      <c r="X11" s="176" t="s">
        <v>54</v>
      </c>
      <c r="Y11" s="176" t="s">
        <v>54</v>
      </c>
      <c r="Z11" s="200" t="s">
        <v>6</v>
      </c>
      <c r="AA11" s="176" t="s">
        <v>172</v>
      </c>
      <c r="AB11" s="176" t="s">
        <v>54</v>
      </c>
      <c r="AC11" s="176" t="s">
        <v>54</v>
      </c>
      <c r="AD11" s="68" t="s">
        <v>31</v>
      </c>
      <c r="AE11" s="68" t="s">
        <v>31</v>
      </c>
      <c r="AF11" s="68" t="s">
        <v>31</v>
      </c>
      <c r="AG11" s="200" t="s">
        <v>6</v>
      </c>
      <c r="AH11" s="176" t="s">
        <v>54</v>
      </c>
      <c r="AI11" s="67" t="s">
        <v>52</v>
      </c>
      <c r="AJ11" s="67" t="s">
        <v>52</v>
      </c>
    </row>
    <row r="12" spans="1:36" x14ac:dyDescent="0.25">
      <c r="A12" s="415" t="s">
        <v>182</v>
      </c>
      <c r="B12" s="57">
        <v>518531</v>
      </c>
      <c r="C12" s="159" t="s">
        <v>188</v>
      </c>
      <c r="D12" s="159" t="s">
        <v>184</v>
      </c>
      <c r="E12" s="242" t="s">
        <v>26</v>
      </c>
      <c r="F12" s="200" t="s">
        <v>6</v>
      </c>
      <c r="G12" s="276" t="s">
        <v>225</v>
      </c>
      <c r="H12" s="176" t="s">
        <v>54</v>
      </c>
      <c r="I12" s="176" t="s">
        <v>54</v>
      </c>
      <c r="J12" s="176" t="s">
        <v>54</v>
      </c>
      <c r="K12" s="176" t="s">
        <v>54</v>
      </c>
      <c r="L12" s="200" t="s">
        <v>6</v>
      </c>
      <c r="M12" s="200" t="s">
        <v>6</v>
      </c>
      <c r="N12" s="67" t="s">
        <v>52</v>
      </c>
      <c r="O12" s="67" t="s">
        <v>52</v>
      </c>
      <c r="P12" s="67" t="s">
        <v>52</v>
      </c>
      <c r="Q12" s="67" t="s">
        <v>52</v>
      </c>
      <c r="R12" s="67" t="s">
        <v>52</v>
      </c>
      <c r="S12" s="200" t="s">
        <v>6</v>
      </c>
      <c r="T12" s="200" t="s">
        <v>6</v>
      </c>
      <c r="U12" s="176" t="s">
        <v>54</v>
      </c>
      <c r="V12" s="176" t="s">
        <v>54</v>
      </c>
      <c r="W12" s="176" t="s">
        <v>54</v>
      </c>
      <c r="X12" s="176" t="s">
        <v>54</v>
      </c>
      <c r="Y12" s="176" t="s">
        <v>54</v>
      </c>
      <c r="Z12" s="200" t="s">
        <v>6</v>
      </c>
      <c r="AA12" s="200" t="s">
        <v>6</v>
      </c>
      <c r="AB12" s="68" t="s">
        <v>31</v>
      </c>
      <c r="AC12" s="176" t="s">
        <v>54</v>
      </c>
      <c r="AD12" s="176" t="s">
        <v>54</v>
      </c>
      <c r="AE12" s="68" t="s">
        <v>31</v>
      </c>
      <c r="AF12" s="176" t="s">
        <v>54</v>
      </c>
      <c r="AG12" s="200" t="s">
        <v>6</v>
      </c>
      <c r="AH12" s="200" t="s">
        <v>6</v>
      </c>
      <c r="AI12" s="67" t="s">
        <v>52</v>
      </c>
      <c r="AJ12" s="67" t="s">
        <v>52</v>
      </c>
    </row>
    <row r="13" spans="1:36" x14ac:dyDescent="0.25">
      <c r="A13" s="416"/>
      <c r="B13" s="57">
        <v>501285</v>
      </c>
      <c r="C13" s="159" t="s">
        <v>102</v>
      </c>
      <c r="D13" s="159" t="s">
        <v>184</v>
      </c>
      <c r="E13" s="242" t="s">
        <v>26</v>
      </c>
      <c r="F13" s="200" t="s">
        <v>6</v>
      </c>
      <c r="G13" s="276" t="s">
        <v>225</v>
      </c>
      <c r="H13" s="69" t="s">
        <v>51</v>
      </c>
      <c r="I13" s="69" t="s">
        <v>51</v>
      </c>
      <c r="J13" s="69" t="s">
        <v>51</v>
      </c>
      <c r="K13" s="69" t="s">
        <v>51</v>
      </c>
      <c r="L13" s="200" t="s">
        <v>6</v>
      </c>
      <c r="M13" s="200" t="s">
        <v>6</v>
      </c>
      <c r="N13" s="69" t="s">
        <v>51</v>
      </c>
      <c r="O13" s="176" t="s">
        <v>54</v>
      </c>
      <c r="P13" s="176" t="s">
        <v>54</v>
      </c>
      <c r="Q13" s="176" t="s">
        <v>54</v>
      </c>
      <c r="R13" s="176" t="s">
        <v>54</v>
      </c>
      <c r="S13" s="200" t="s">
        <v>6</v>
      </c>
      <c r="T13" s="200" t="s">
        <v>6</v>
      </c>
      <c r="U13" s="68" t="s">
        <v>31</v>
      </c>
      <c r="V13" s="176" t="s">
        <v>54</v>
      </c>
      <c r="W13" s="176" t="s">
        <v>54</v>
      </c>
      <c r="X13" s="176" t="s">
        <v>54</v>
      </c>
      <c r="Y13" s="68" t="s">
        <v>31</v>
      </c>
      <c r="Z13" s="200" t="s">
        <v>6</v>
      </c>
      <c r="AA13" s="200" t="s">
        <v>6</v>
      </c>
      <c r="AB13" s="68" t="s">
        <v>31</v>
      </c>
      <c r="AC13" s="68" t="s">
        <v>31</v>
      </c>
      <c r="AD13" s="68" t="s">
        <v>31</v>
      </c>
      <c r="AE13" s="68" t="s">
        <v>31</v>
      </c>
      <c r="AF13" s="68" t="s">
        <v>31</v>
      </c>
      <c r="AG13" s="200" t="s">
        <v>6</v>
      </c>
      <c r="AH13" s="200" t="s">
        <v>6</v>
      </c>
      <c r="AI13" s="68" t="s">
        <v>31</v>
      </c>
      <c r="AJ13" s="68" t="s">
        <v>31</v>
      </c>
    </row>
    <row r="14" spans="1:36" x14ac:dyDescent="0.25">
      <c r="A14" s="417"/>
      <c r="B14" s="57">
        <v>497998</v>
      </c>
      <c r="C14" s="159" t="s">
        <v>165</v>
      </c>
      <c r="D14" s="159" t="s">
        <v>184</v>
      </c>
      <c r="E14" s="242" t="s">
        <v>26</v>
      </c>
      <c r="F14" s="200" t="s">
        <v>6</v>
      </c>
      <c r="G14" s="276" t="s">
        <v>225</v>
      </c>
      <c r="H14" s="67" t="s">
        <v>52</v>
      </c>
      <c r="I14" s="67" t="s">
        <v>52</v>
      </c>
      <c r="J14" s="67" t="s">
        <v>52</v>
      </c>
      <c r="K14" s="67" t="s">
        <v>52</v>
      </c>
      <c r="L14" s="200" t="s">
        <v>6</v>
      </c>
      <c r="M14" s="200" t="s">
        <v>6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68" t="s">
        <v>31</v>
      </c>
      <c r="S14" s="200" t="s">
        <v>6</v>
      </c>
      <c r="T14" s="200" t="s">
        <v>6</v>
      </c>
      <c r="U14" s="67" t="s">
        <v>52</v>
      </c>
      <c r="V14" s="67" t="s">
        <v>52</v>
      </c>
      <c r="W14" s="67" t="s">
        <v>52</v>
      </c>
      <c r="X14" s="67" t="s">
        <v>52</v>
      </c>
      <c r="Y14" s="67" t="s">
        <v>52</v>
      </c>
      <c r="Z14" s="200" t="s">
        <v>6</v>
      </c>
      <c r="AA14" s="200" t="s">
        <v>6</v>
      </c>
      <c r="AB14" s="67" t="s">
        <v>52</v>
      </c>
      <c r="AC14" s="67" t="s">
        <v>52</v>
      </c>
      <c r="AD14" s="67" t="s">
        <v>52</v>
      </c>
      <c r="AE14" s="67" t="s">
        <v>52</v>
      </c>
      <c r="AF14" s="67" t="s">
        <v>52</v>
      </c>
      <c r="AG14" s="200" t="s">
        <v>6</v>
      </c>
      <c r="AH14" s="200" t="s">
        <v>6</v>
      </c>
      <c r="AI14" s="176" t="s">
        <v>54</v>
      </c>
      <c r="AJ14" s="176" t="s">
        <v>54</v>
      </c>
    </row>
    <row r="15" spans="1:36" x14ac:dyDescent="0.25">
      <c r="A15" s="3"/>
      <c r="B15" s="57">
        <v>370711</v>
      </c>
      <c r="C15" s="130" t="s">
        <v>110</v>
      </c>
      <c r="D15" s="159" t="s">
        <v>184</v>
      </c>
      <c r="E15" s="242" t="s">
        <v>26</v>
      </c>
      <c r="F15" s="200" t="s">
        <v>6</v>
      </c>
      <c r="G15" s="276" t="s">
        <v>225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176" t="s">
        <v>54</v>
      </c>
      <c r="M15" s="200" t="s">
        <v>6</v>
      </c>
      <c r="N15" s="245" t="s">
        <v>45</v>
      </c>
      <c r="O15" s="176" t="s">
        <v>54</v>
      </c>
      <c r="P15" s="176" t="s">
        <v>54</v>
      </c>
      <c r="Q15" s="176" t="s">
        <v>54</v>
      </c>
      <c r="R15" s="176" t="s">
        <v>54</v>
      </c>
      <c r="S15" s="200" t="s">
        <v>6</v>
      </c>
      <c r="T15" s="200" t="s">
        <v>6</v>
      </c>
      <c r="U15" s="68" t="s">
        <v>31</v>
      </c>
      <c r="V15" s="176" t="s">
        <v>54</v>
      </c>
      <c r="W15" s="176" t="s">
        <v>54</v>
      </c>
      <c r="X15" s="176" t="s">
        <v>54</v>
      </c>
      <c r="Y15" s="176" t="s">
        <v>54</v>
      </c>
      <c r="Z15" s="176" t="s">
        <v>172</v>
      </c>
      <c r="AA15" s="200" t="s">
        <v>6</v>
      </c>
      <c r="AB15" s="176" t="s">
        <v>54</v>
      </c>
      <c r="AC15" s="176" t="s">
        <v>54</v>
      </c>
      <c r="AD15" s="176" t="s">
        <v>54</v>
      </c>
      <c r="AE15" s="176" t="s">
        <v>54</v>
      </c>
      <c r="AF15" s="176" t="s">
        <v>54</v>
      </c>
      <c r="AG15" s="200" t="s">
        <v>6</v>
      </c>
      <c r="AH15" s="200" t="s">
        <v>6</v>
      </c>
      <c r="AI15" s="176" t="s">
        <v>54</v>
      </c>
      <c r="AJ15" s="176" t="s">
        <v>54</v>
      </c>
    </row>
    <row r="16" spans="1:36" x14ac:dyDescent="0.25">
      <c r="A16" s="472" t="s">
        <v>111</v>
      </c>
      <c r="B16" s="240">
        <v>509724</v>
      </c>
      <c r="C16" s="57" t="s">
        <v>21</v>
      </c>
      <c r="D16" s="159" t="s">
        <v>184</v>
      </c>
      <c r="E16" s="257" t="s">
        <v>25</v>
      </c>
      <c r="F16" s="200" t="s">
        <v>6</v>
      </c>
      <c r="G16" s="276" t="s">
        <v>225</v>
      </c>
      <c r="H16" s="68" t="s">
        <v>31</v>
      </c>
      <c r="I16" s="68" t="s">
        <v>31</v>
      </c>
      <c r="J16" s="67" t="s">
        <v>52</v>
      </c>
      <c r="K16" s="67" t="s">
        <v>52</v>
      </c>
      <c r="L16" s="200" t="s">
        <v>6</v>
      </c>
      <c r="M16" s="200" t="s">
        <v>6</v>
      </c>
      <c r="N16" s="67" t="s">
        <v>52</v>
      </c>
      <c r="O16" s="67" t="s">
        <v>52</v>
      </c>
      <c r="P16" s="67" t="s">
        <v>52</v>
      </c>
      <c r="Q16" s="67" t="s">
        <v>52</v>
      </c>
      <c r="R16" s="67" t="s">
        <v>52</v>
      </c>
      <c r="S16" s="200" t="s">
        <v>6</v>
      </c>
      <c r="T16" s="200" t="s">
        <v>6</v>
      </c>
      <c r="U16" s="69" t="s">
        <v>51</v>
      </c>
      <c r="V16" s="69" t="s">
        <v>51</v>
      </c>
      <c r="W16" s="69" t="s">
        <v>51</v>
      </c>
      <c r="X16" s="69" t="s">
        <v>51</v>
      </c>
      <c r="Y16" s="69" t="s">
        <v>51</v>
      </c>
      <c r="Z16" s="200" t="s">
        <v>6</v>
      </c>
      <c r="AA16" s="200" t="s">
        <v>6</v>
      </c>
      <c r="AB16" s="69" t="s">
        <v>51</v>
      </c>
      <c r="AC16" s="69" t="s">
        <v>51</v>
      </c>
      <c r="AD16" s="69" t="s">
        <v>51</v>
      </c>
      <c r="AE16" s="69" t="s">
        <v>51</v>
      </c>
      <c r="AF16" s="67" t="s">
        <v>52</v>
      </c>
      <c r="AG16" s="200" t="s">
        <v>6</v>
      </c>
      <c r="AH16" s="200" t="s">
        <v>6</v>
      </c>
      <c r="AI16" s="67" t="s">
        <v>52</v>
      </c>
      <c r="AJ16" s="67" t="s">
        <v>52</v>
      </c>
    </row>
    <row r="17" spans="1:36" x14ac:dyDescent="0.25">
      <c r="A17" s="473"/>
      <c r="B17" s="240">
        <v>302172</v>
      </c>
      <c r="C17" s="57" t="s">
        <v>157</v>
      </c>
      <c r="D17" s="159" t="s">
        <v>184</v>
      </c>
      <c r="E17" s="257" t="s">
        <v>25</v>
      </c>
      <c r="F17" s="200" t="s">
        <v>6</v>
      </c>
      <c r="G17" s="276" t="s">
        <v>225</v>
      </c>
      <c r="H17" s="67" t="s">
        <v>52</v>
      </c>
      <c r="I17" s="67" t="s">
        <v>52</v>
      </c>
      <c r="J17" s="67" t="s">
        <v>52</v>
      </c>
      <c r="K17" s="67" t="s">
        <v>52</v>
      </c>
      <c r="L17" s="200" t="s">
        <v>6</v>
      </c>
      <c r="M17" s="200" t="s">
        <v>6</v>
      </c>
      <c r="N17" s="69" t="s">
        <v>51</v>
      </c>
      <c r="O17" s="69" t="s">
        <v>51</v>
      </c>
      <c r="P17" s="69" t="s">
        <v>51</v>
      </c>
      <c r="Q17" s="69" t="s">
        <v>51</v>
      </c>
      <c r="R17" s="69" t="s">
        <v>51</v>
      </c>
      <c r="S17" s="200" t="s">
        <v>6</v>
      </c>
      <c r="T17" s="200" t="s">
        <v>6</v>
      </c>
      <c r="U17" s="67" t="s">
        <v>52</v>
      </c>
      <c r="V17" s="67" t="s">
        <v>52</v>
      </c>
      <c r="W17" s="67" t="s">
        <v>52</v>
      </c>
      <c r="X17" s="67" t="s">
        <v>52</v>
      </c>
      <c r="Y17" s="67" t="s">
        <v>52</v>
      </c>
      <c r="Z17" s="200" t="s">
        <v>6</v>
      </c>
      <c r="AA17" s="200" t="s">
        <v>6</v>
      </c>
      <c r="AB17" s="67" t="s">
        <v>52</v>
      </c>
      <c r="AC17" s="67" t="s">
        <v>52</v>
      </c>
      <c r="AD17" s="67" t="s">
        <v>52</v>
      </c>
      <c r="AE17" s="67" t="s">
        <v>52</v>
      </c>
      <c r="AF17" s="68" t="s">
        <v>31</v>
      </c>
      <c r="AG17" s="200" t="s">
        <v>6</v>
      </c>
      <c r="AH17" s="200" t="s">
        <v>6</v>
      </c>
      <c r="AI17" s="68" t="s">
        <v>31</v>
      </c>
      <c r="AJ17" s="68" t="s">
        <v>31</v>
      </c>
    </row>
    <row r="18" spans="1:36" x14ac:dyDescent="0.25">
      <c r="A18" s="474"/>
      <c r="B18" s="240">
        <v>260250</v>
      </c>
      <c r="C18" s="57" t="s">
        <v>223</v>
      </c>
      <c r="D18" s="159" t="s">
        <v>184</v>
      </c>
      <c r="E18" s="257" t="s">
        <v>25</v>
      </c>
      <c r="F18" s="200" t="s">
        <v>6</v>
      </c>
      <c r="G18" s="276" t="s">
        <v>225</v>
      </c>
      <c r="H18" s="67" t="s">
        <v>52</v>
      </c>
      <c r="I18" s="67" t="s">
        <v>52</v>
      </c>
      <c r="J18" s="67" t="s">
        <v>52</v>
      </c>
      <c r="K18" s="67" t="s">
        <v>52</v>
      </c>
      <c r="L18" s="200" t="s">
        <v>6</v>
      </c>
      <c r="M18" s="200" t="s">
        <v>6</v>
      </c>
      <c r="N18" s="67" t="s">
        <v>52</v>
      </c>
      <c r="O18" s="67" t="s">
        <v>52</v>
      </c>
      <c r="P18" s="67" t="s">
        <v>52</v>
      </c>
      <c r="Q18" s="67" t="s">
        <v>52</v>
      </c>
      <c r="R18" s="67" t="s">
        <v>52</v>
      </c>
      <c r="S18" s="200" t="s">
        <v>6</v>
      </c>
      <c r="T18" s="200" t="s">
        <v>6</v>
      </c>
      <c r="U18" s="67" t="s">
        <v>52</v>
      </c>
      <c r="V18" s="67" t="s">
        <v>52</v>
      </c>
      <c r="W18" s="67" t="s">
        <v>52</v>
      </c>
      <c r="X18" s="67" t="s">
        <v>52</v>
      </c>
      <c r="Y18" s="67" t="s">
        <v>52</v>
      </c>
      <c r="Z18" s="200" t="s">
        <v>6</v>
      </c>
      <c r="AA18" s="200" t="s">
        <v>6</v>
      </c>
      <c r="AB18" s="67" t="s">
        <v>52</v>
      </c>
      <c r="AC18" s="67" t="s">
        <v>52</v>
      </c>
      <c r="AD18" s="67" t="s">
        <v>52</v>
      </c>
      <c r="AE18" s="67" t="s">
        <v>52</v>
      </c>
      <c r="AF18" s="67" t="s">
        <v>52</v>
      </c>
      <c r="AG18" s="200" t="s">
        <v>6</v>
      </c>
      <c r="AH18" s="200" t="s">
        <v>6</v>
      </c>
      <c r="AI18" s="67" t="s">
        <v>52</v>
      </c>
      <c r="AJ18" s="67" t="s">
        <v>52</v>
      </c>
    </row>
    <row r="19" spans="1:36" x14ac:dyDescent="0.25">
      <c r="A19" s="472" t="s">
        <v>112</v>
      </c>
      <c r="B19" s="240">
        <v>166058</v>
      </c>
      <c r="C19" s="57" t="s">
        <v>8</v>
      </c>
      <c r="D19" s="159" t="s">
        <v>184</v>
      </c>
      <c r="E19" s="257" t="s">
        <v>25</v>
      </c>
      <c r="F19" s="200" t="s">
        <v>6</v>
      </c>
      <c r="G19" s="276" t="s">
        <v>225</v>
      </c>
      <c r="H19" s="68" t="s">
        <v>31</v>
      </c>
      <c r="I19" s="67" t="s">
        <v>52</v>
      </c>
      <c r="J19" s="67" t="s">
        <v>52</v>
      </c>
      <c r="K19" s="67" t="s">
        <v>52</v>
      </c>
      <c r="L19" s="200" t="s">
        <v>6</v>
      </c>
      <c r="M19" s="200" t="s">
        <v>6</v>
      </c>
      <c r="N19" s="67" t="s">
        <v>52</v>
      </c>
      <c r="O19" s="67" t="s">
        <v>52</v>
      </c>
      <c r="P19" s="67" t="s">
        <v>52</v>
      </c>
      <c r="Q19" s="67" t="s">
        <v>52</v>
      </c>
      <c r="R19" s="67" t="s">
        <v>52</v>
      </c>
      <c r="S19" s="200" t="s">
        <v>6</v>
      </c>
      <c r="T19" s="200" t="s">
        <v>6</v>
      </c>
      <c r="U19" s="67" t="s">
        <v>52</v>
      </c>
      <c r="V19" s="67" t="s">
        <v>52</v>
      </c>
      <c r="W19" s="67" t="s">
        <v>52</v>
      </c>
      <c r="X19" s="67" t="s">
        <v>52</v>
      </c>
      <c r="Y19" s="67" t="s">
        <v>52</v>
      </c>
      <c r="Z19" s="200" t="s">
        <v>6</v>
      </c>
      <c r="AA19" s="200" t="s">
        <v>6</v>
      </c>
      <c r="AB19" s="67" t="s">
        <v>52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200" t="s">
        <v>6</v>
      </c>
      <c r="AH19" s="200" t="s">
        <v>6</v>
      </c>
      <c r="AI19" s="67" t="s">
        <v>52</v>
      </c>
      <c r="AJ19" s="67" t="s">
        <v>52</v>
      </c>
    </row>
    <row r="20" spans="1:36" x14ac:dyDescent="0.25">
      <c r="A20" s="474"/>
      <c r="B20" s="240">
        <v>245894</v>
      </c>
      <c r="C20" s="57" t="s">
        <v>104</v>
      </c>
      <c r="D20" s="159" t="s">
        <v>184</v>
      </c>
      <c r="E20" s="258" t="s">
        <v>25</v>
      </c>
      <c r="F20" s="200" t="s">
        <v>6</v>
      </c>
      <c r="G20" s="276" t="s">
        <v>225</v>
      </c>
      <c r="H20" s="67" t="s">
        <v>52</v>
      </c>
      <c r="I20" s="67" t="s">
        <v>52</v>
      </c>
      <c r="J20" s="67" t="s">
        <v>52</v>
      </c>
      <c r="K20" s="67" t="s">
        <v>52</v>
      </c>
      <c r="L20" s="200" t="s">
        <v>6</v>
      </c>
      <c r="M20" s="200" t="s">
        <v>6</v>
      </c>
      <c r="N20" s="67" t="s">
        <v>52</v>
      </c>
      <c r="O20" s="67" t="s">
        <v>52</v>
      </c>
      <c r="P20" s="68" t="s">
        <v>31</v>
      </c>
      <c r="Q20" s="67" t="s">
        <v>52</v>
      </c>
      <c r="R20" s="67" t="s">
        <v>52</v>
      </c>
      <c r="S20" s="200" t="s">
        <v>6</v>
      </c>
      <c r="T20" s="200" t="s">
        <v>6</v>
      </c>
      <c r="U20" s="67" t="s">
        <v>52</v>
      </c>
      <c r="V20" s="67" t="s">
        <v>52</v>
      </c>
      <c r="W20" s="67" t="s">
        <v>52</v>
      </c>
      <c r="X20" s="67" t="s">
        <v>52</v>
      </c>
      <c r="Y20" s="67" t="s">
        <v>52</v>
      </c>
      <c r="Z20" s="200" t="s">
        <v>6</v>
      </c>
      <c r="AA20" s="200" t="s">
        <v>6</v>
      </c>
      <c r="AB20" s="67" t="s">
        <v>52</v>
      </c>
      <c r="AC20" s="67" t="s">
        <v>52</v>
      </c>
      <c r="AD20" s="67" t="s">
        <v>52</v>
      </c>
      <c r="AE20" s="67" t="s">
        <v>52</v>
      </c>
      <c r="AF20" s="67" t="s">
        <v>52</v>
      </c>
      <c r="AG20" s="200" t="s">
        <v>6</v>
      </c>
      <c r="AH20" s="200" t="s">
        <v>6</v>
      </c>
      <c r="AI20" s="68" t="s">
        <v>31</v>
      </c>
      <c r="AJ20" s="68" t="s">
        <v>31</v>
      </c>
    </row>
    <row r="21" spans="1:36" x14ac:dyDescent="0.25">
      <c r="A21" s="275"/>
      <c r="B21" s="240">
        <v>449144</v>
      </c>
      <c r="C21" s="57" t="s">
        <v>224</v>
      </c>
      <c r="D21" s="159" t="s">
        <v>184</v>
      </c>
      <c r="E21" s="258" t="s">
        <v>25</v>
      </c>
      <c r="F21" s="200" t="s">
        <v>6</v>
      </c>
      <c r="G21" s="276" t="s">
        <v>225</v>
      </c>
      <c r="H21" s="69" t="s">
        <v>51</v>
      </c>
      <c r="I21" s="69" t="s">
        <v>51</v>
      </c>
      <c r="J21" s="69" t="s">
        <v>51</v>
      </c>
      <c r="K21" s="69" t="s">
        <v>51</v>
      </c>
      <c r="L21" s="200" t="s">
        <v>6</v>
      </c>
      <c r="M21" s="200" t="s">
        <v>6</v>
      </c>
      <c r="N21" s="67" t="s">
        <v>52</v>
      </c>
      <c r="O21" s="67" t="s">
        <v>52</v>
      </c>
      <c r="P21" s="67" t="s">
        <v>52</v>
      </c>
      <c r="Q21" s="67" t="s">
        <v>52</v>
      </c>
      <c r="R21" s="67" t="s">
        <v>52</v>
      </c>
      <c r="S21" s="200" t="s">
        <v>6</v>
      </c>
      <c r="T21" s="200" t="s">
        <v>6</v>
      </c>
      <c r="U21" s="67" t="s">
        <v>52</v>
      </c>
      <c r="V21" s="67" t="s">
        <v>52</v>
      </c>
      <c r="W21" s="67" t="s">
        <v>52</v>
      </c>
      <c r="X21" s="67" t="s">
        <v>52</v>
      </c>
      <c r="Y21" s="67" t="s">
        <v>52</v>
      </c>
      <c r="Z21" s="200" t="s">
        <v>6</v>
      </c>
      <c r="AA21" s="200" t="s">
        <v>6</v>
      </c>
      <c r="AB21" s="67" t="s">
        <v>52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200" t="s">
        <v>6</v>
      </c>
      <c r="AH21" s="200" t="s">
        <v>6</v>
      </c>
      <c r="AI21" s="67" t="s">
        <v>52</v>
      </c>
      <c r="AJ21" s="67" t="s">
        <v>52</v>
      </c>
    </row>
    <row r="22" spans="1:36" x14ac:dyDescent="0.25">
      <c r="A22" s="414" t="s">
        <v>113</v>
      </c>
      <c r="B22" s="240">
        <v>299285</v>
      </c>
      <c r="C22" s="159" t="s">
        <v>127</v>
      </c>
      <c r="D22" s="159" t="s">
        <v>184</v>
      </c>
      <c r="E22" s="257" t="s">
        <v>25</v>
      </c>
      <c r="F22" s="200" t="s">
        <v>6</v>
      </c>
      <c r="G22" s="276" t="s">
        <v>225</v>
      </c>
      <c r="H22" s="67" t="s">
        <v>52</v>
      </c>
      <c r="I22" s="67" t="s">
        <v>52</v>
      </c>
      <c r="J22" s="67" t="s">
        <v>52</v>
      </c>
      <c r="K22" s="67" t="s">
        <v>52</v>
      </c>
      <c r="L22" s="200" t="s">
        <v>6</v>
      </c>
      <c r="M22" s="200" t="s">
        <v>6</v>
      </c>
      <c r="N22" s="69" t="s">
        <v>51</v>
      </c>
      <c r="O22" s="67" t="s">
        <v>52</v>
      </c>
      <c r="P22" s="67" t="s">
        <v>52</v>
      </c>
      <c r="Q22" s="67" t="s">
        <v>52</v>
      </c>
      <c r="R22" s="67" t="s">
        <v>52</v>
      </c>
      <c r="S22" s="200" t="s">
        <v>6</v>
      </c>
      <c r="T22" s="200" t="s">
        <v>6</v>
      </c>
      <c r="U22" s="68" t="s">
        <v>31</v>
      </c>
      <c r="V22" s="69" t="s">
        <v>51</v>
      </c>
      <c r="W22" s="69" t="s">
        <v>51</v>
      </c>
      <c r="X22" s="176" t="s">
        <v>54</v>
      </c>
      <c r="Y22" s="69" t="s">
        <v>51</v>
      </c>
      <c r="Z22" s="200" t="s">
        <v>6</v>
      </c>
      <c r="AA22" s="200" t="s">
        <v>6</v>
      </c>
      <c r="AB22" s="67" t="s">
        <v>52</v>
      </c>
      <c r="AC22" s="67" t="s">
        <v>52</v>
      </c>
      <c r="AD22" s="67" t="s">
        <v>52</v>
      </c>
      <c r="AE22" s="67" t="s">
        <v>52</v>
      </c>
      <c r="AF22" s="67" t="s">
        <v>52</v>
      </c>
      <c r="AG22" s="200" t="s">
        <v>6</v>
      </c>
      <c r="AH22" s="200" t="s">
        <v>6</v>
      </c>
      <c r="AI22" s="69" t="s">
        <v>131</v>
      </c>
      <c r="AJ22" s="69" t="s">
        <v>131</v>
      </c>
    </row>
    <row r="23" spans="1:36" x14ac:dyDescent="0.25">
      <c r="A23" s="414"/>
      <c r="B23" s="240">
        <v>491040</v>
      </c>
      <c r="C23" s="159" t="s">
        <v>169</v>
      </c>
      <c r="D23" s="159" t="s">
        <v>184</v>
      </c>
      <c r="E23" s="257" t="s">
        <v>25</v>
      </c>
      <c r="F23" s="200" t="s">
        <v>6</v>
      </c>
      <c r="G23" s="276" t="s">
        <v>225</v>
      </c>
      <c r="H23" s="68" t="s">
        <v>31</v>
      </c>
      <c r="I23" s="67" t="s">
        <v>52</v>
      </c>
      <c r="J23" s="67" t="s">
        <v>52</v>
      </c>
      <c r="K23" s="67" t="s">
        <v>52</v>
      </c>
      <c r="L23" s="200" t="s">
        <v>6</v>
      </c>
      <c r="M23" s="200" t="s">
        <v>6</v>
      </c>
      <c r="N23" s="67" t="s">
        <v>52</v>
      </c>
      <c r="O23" s="69" t="s">
        <v>51</v>
      </c>
      <c r="P23" s="69" t="s">
        <v>51</v>
      </c>
      <c r="Q23" s="68" t="s">
        <v>31</v>
      </c>
      <c r="R23" s="68" t="s">
        <v>31</v>
      </c>
      <c r="S23" s="200" t="s">
        <v>6</v>
      </c>
      <c r="T23" s="200" t="s">
        <v>6</v>
      </c>
      <c r="U23" s="67" t="s">
        <v>52</v>
      </c>
      <c r="V23" s="67" t="s">
        <v>52</v>
      </c>
      <c r="W23" s="67" t="s">
        <v>52</v>
      </c>
      <c r="X23" s="67" t="s">
        <v>52</v>
      </c>
      <c r="Y23" s="67" t="s">
        <v>52</v>
      </c>
      <c r="Z23" s="200" t="s">
        <v>6</v>
      </c>
      <c r="AA23" s="200" t="s">
        <v>6</v>
      </c>
      <c r="AB23" s="68" t="s">
        <v>31</v>
      </c>
      <c r="AC23" s="69" t="s">
        <v>51</v>
      </c>
      <c r="AD23" s="69" t="s">
        <v>51</v>
      </c>
      <c r="AE23" s="69" t="s">
        <v>51</v>
      </c>
      <c r="AF23" s="69" t="s">
        <v>51</v>
      </c>
      <c r="AG23" s="200" t="s">
        <v>6</v>
      </c>
      <c r="AH23" s="200" t="s">
        <v>6</v>
      </c>
      <c r="AI23" s="67" t="s">
        <v>52</v>
      </c>
      <c r="AJ23" s="67" t="s">
        <v>52</v>
      </c>
    </row>
    <row r="24" spans="1:36" x14ac:dyDescent="0.25">
      <c r="A24" s="414"/>
      <c r="B24" s="240">
        <v>593900</v>
      </c>
      <c r="C24" s="130" t="s">
        <v>226</v>
      </c>
      <c r="D24" s="278" t="s">
        <v>183</v>
      </c>
      <c r="E24" s="257" t="s">
        <v>25</v>
      </c>
      <c r="F24" s="200" t="s">
        <v>6</v>
      </c>
      <c r="G24" s="276" t="s">
        <v>225</v>
      </c>
      <c r="H24" s="69" t="s">
        <v>51</v>
      </c>
      <c r="I24" s="69" t="s">
        <v>51</v>
      </c>
      <c r="J24" s="69" t="s">
        <v>51</v>
      </c>
      <c r="K24" s="69" t="s">
        <v>51</v>
      </c>
      <c r="L24" s="200" t="s">
        <v>6</v>
      </c>
      <c r="M24" s="200" t="s">
        <v>6</v>
      </c>
      <c r="N24" s="69" t="s">
        <v>51</v>
      </c>
      <c r="O24" s="69" t="s">
        <v>51</v>
      </c>
      <c r="P24" s="69" t="s">
        <v>51</v>
      </c>
      <c r="Q24" s="67" t="s">
        <v>52</v>
      </c>
      <c r="R24" s="67" t="s">
        <v>52</v>
      </c>
      <c r="S24" s="200" t="s">
        <v>6</v>
      </c>
      <c r="T24" s="200" t="s">
        <v>6</v>
      </c>
      <c r="U24" s="68" t="s">
        <v>31</v>
      </c>
      <c r="V24" s="67" t="s">
        <v>52</v>
      </c>
      <c r="W24" s="67" t="s">
        <v>52</v>
      </c>
      <c r="X24" s="67" t="s">
        <v>52</v>
      </c>
      <c r="Y24" s="67" t="s">
        <v>52</v>
      </c>
      <c r="Z24" s="200" t="s">
        <v>6</v>
      </c>
      <c r="AA24" s="200" t="s">
        <v>6</v>
      </c>
      <c r="AB24" s="67" t="s">
        <v>52</v>
      </c>
      <c r="AC24" s="67" t="s">
        <v>52</v>
      </c>
      <c r="AD24" s="67" t="s">
        <v>52</v>
      </c>
      <c r="AE24" s="68" t="s">
        <v>31</v>
      </c>
      <c r="AF24" s="67" t="s">
        <v>52</v>
      </c>
      <c r="AG24" s="200" t="s">
        <v>6</v>
      </c>
      <c r="AH24" s="200" t="s">
        <v>6</v>
      </c>
      <c r="AI24" s="67" t="s">
        <v>52</v>
      </c>
      <c r="AJ24" s="67" t="s">
        <v>52</v>
      </c>
    </row>
    <row r="25" spans="1:36" x14ac:dyDescent="0.25">
      <c r="A25" s="277"/>
      <c r="B25" s="240">
        <v>612719</v>
      </c>
      <c r="C25" s="130" t="s">
        <v>227</v>
      </c>
      <c r="D25" s="159" t="s">
        <v>184</v>
      </c>
      <c r="E25" s="257" t="s">
        <v>25</v>
      </c>
      <c r="F25" s="200" t="s">
        <v>6</v>
      </c>
      <c r="G25" s="276" t="s">
        <v>225</v>
      </c>
      <c r="H25" s="69" t="s">
        <v>51</v>
      </c>
      <c r="I25" s="69" t="s">
        <v>51</v>
      </c>
      <c r="J25" s="69" t="s">
        <v>51</v>
      </c>
      <c r="K25" s="69" t="s">
        <v>51</v>
      </c>
      <c r="L25" s="200" t="s">
        <v>6</v>
      </c>
      <c r="M25" s="200" t="s">
        <v>6</v>
      </c>
      <c r="N25" s="67" t="s">
        <v>52</v>
      </c>
      <c r="O25" s="67" t="s">
        <v>52</v>
      </c>
      <c r="P25" s="67" t="s">
        <v>52</v>
      </c>
      <c r="Q25" s="67" t="s">
        <v>52</v>
      </c>
      <c r="R25" s="67" t="s">
        <v>52</v>
      </c>
      <c r="S25" s="200" t="s">
        <v>6</v>
      </c>
      <c r="T25" s="200" t="s">
        <v>6</v>
      </c>
      <c r="U25" s="67" t="s">
        <v>52</v>
      </c>
      <c r="V25" s="67" t="s">
        <v>52</v>
      </c>
      <c r="W25" s="67" t="s">
        <v>52</v>
      </c>
      <c r="X25" s="67" t="s">
        <v>52</v>
      </c>
      <c r="Y25" s="67" t="s">
        <v>52</v>
      </c>
      <c r="Z25" s="200" t="s">
        <v>6</v>
      </c>
      <c r="AA25" s="200" t="s">
        <v>6</v>
      </c>
      <c r="AB25" s="67" t="s">
        <v>52</v>
      </c>
      <c r="AC25" s="67" t="s">
        <v>52</v>
      </c>
      <c r="AD25" s="67" t="s">
        <v>52</v>
      </c>
      <c r="AE25" s="67" t="s">
        <v>52</v>
      </c>
      <c r="AF25" s="67" t="s">
        <v>52</v>
      </c>
      <c r="AG25" s="200" t="s">
        <v>6</v>
      </c>
      <c r="AH25" s="200" t="s">
        <v>6</v>
      </c>
      <c r="AI25" s="67" t="s">
        <v>52</v>
      </c>
      <c r="AJ25" s="67" t="s">
        <v>52</v>
      </c>
    </row>
    <row r="26" spans="1:36" x14ac:dyDescent="0.25">
      <c r="A26" s="281"/>
      <c r="B26" s="240">
        <v>496397</v>
      </c>
      <c r="C26" s="130" t="s">
        <v>228</v>
      </c>
      <c r="D26" s="278" t="s">
        <v>183</v>
      </c>
      <c r="E26" s="257" t="s">
        <v>26</v>
      </c>
      <c r="F26" s="200" t="s">
        <v>6</v>
      </c>
      <c r="G26" s="173"/>
      <c r="H26" s="173"/>
      <c r="I26" s="173"/>
      <c r="J26" s="173"/>
      <c r="K26" s="173"/>
      <c r="L26" s="184"/>
      <c r="M26" s="184"/>
      <c r="N26" s="173"/>
      <c r="O26" s="173"/>
      <c r="P26" s="173"/>
      <c r="Q26" s="173"/>
      <c r="R26" s="173"/>
      <c r="S26" s="184"/>
      <c r="T26" s="184"/>
      <c r="U26" s="173"/>
      <c r="V26" s="173"/>
      <c r="W26" s="173"/>
      <c r="X26" s="176" t="s">
        <v>54</v>
      </c>
      <c r="Y26" s="176" t="s">
        <v>54</v>
      </c>
      <c r="Z26" s="200" t="s">
        <v>6</v>
      </c>
      <c r="AA26" s="200" t="s">
        <v>6</v>
      </c>
      <c r="AB26" s="184"/>
      <c r="AC26" s="184"/>
      <c r="AD26" s="184"/>
      <c r="AE26" s="184"/>
      <c r="AF26" s="184"/>
      <c r="AG26" s="200" t="s">
        <v>6</v>
      </c>
      <c r="AH26" s="200" t="s">
        <v>6</v>
      </c>
      <c r="AI26" s="184"/>
      <c r="AJ26" s="184"/>
    </row>
    <row r="27" spans="1:36" x14ac:dyDescent="0.25">
      <c r="A27" s="222"/>
      <c r="B27" s="223"/>
      <c r="C27" s="223"/>
      <c r="D27" s="223"/>
      <c r="E27" s="223"/>
    </row>
    <row r="28" spans="1:36" ht="39" x14ac:dyDescent="0.25">
      <c r="B28" s="224" t="s">
        <v>159</v>
      </c>
      <c r="C28" s="224" t="s">
        <v>116</v>
      </c>
      <c r="D28" s="227"/>
    </row>
    <row r="29" spans="1:36" ht="51.75" x14ac:dyDescent="0.25">
      <c r="B29" s="168" t="s">
        <v>48</v>
      </c>
      <c r="C29" s="168" t="s">
        <v>49</v>
      </c>
      <c r="D29" s="228"/>
    </row>
    <row r="30" spans="1:36" ht="39" x14ac:dyDescent="0.25">
      <c r="B30" s="169" t="s">
        <v>50</v>
      </c>
      <c r="C30" s="169" t="s">
        <v>160</v>
      </c>
      <c r="D30" s="229"/>
    </row>
    <row r="31" spans="1:36" ht="39" x14ac:dyDescent="0.25">
      <c r="B31" s="170" t="s">
        <v>114</v>
      </c>
      <c r="C31" s="170" t="s">
        <v>115</v>
      </c>
      <c r="D31" s="230"/>
    </row>
  </sheetData>
  <mergeCells count="4">
    <mergeCell ref="A12:A14"/>
    <mergeCell ref="A19:A20"/>
    <mergeCell ref="A16:A18"/>
    <mergeCell ref="A22:A24"/>
  </mergeCell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AI31"/>
  <sheetViews>
    <sheetView workbookViewId="0">
      <pane xSplit="3" ySplit="2" topLeftCell="D9" activePane="bottomRight" state="frozen"/>
      <selection activeCell="AB25" sqref="AB25"/>
      <selection pane="topRight" activeCell="AB25" sqref="AB25"/>
      <selection pane="bottomLeft" activeCell="AB25" sqref="AB25"/>
      <selection pane="bottomRight" activeCell="C26" sqref="C26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7" width="9.28515625" customWidth="1"/>
    <col min="8" max="10" width="11.42578125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20" width="11.42578125" customWidth="1"/>
    <col min="21" max="21" width="11.85546875" customWidth="1"/>
    <col min="22" max="22" width="11.42578125" customWidth="1"/>
    <col min="23" max="23" width="13.28515625" customWidth="1"/>
    <col min="24" max="24" width="13.42578125" customWidth="1"/>
    <col min="25" max="26" width="11.42578125" customWidth="1"/>
    <col min="27" max="27" width="12.42578125" customWidth="1"/>
    <col min="28" max="28" width="11.42578125" customWidth="1"/>
    <col min="29" max="29" width="14.5703125" customWidth="1"/>
    <col min="30" max="30" width="11.42578125" customWidth="1"/>
    <col min="31" max="31" width="11.42578125" bestFit="1" customWidth="1"/>
    <col min="32" max="34" width="8.7109375" customWidth="1"/>
  </cols>
  <sheetData>
    <row r="1" spans="1:35" ht="27" customHeight="1" x14ac:dyDescent="0.25">
      <c r="N1" s="189" t="s">
        <v>144</v>
      </c>
      <c r="W1" s="232" t="s">
        <v>170</v>
      </c>
    </row>
    <row r="2" spans="1:35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42767</v>
      </c>
      <c r="G2" s="243">
        <v>42768</v>
      </c>
      <c r="H2" s="243">
        <v>42769</v>
      </c>
      <c r="I2" s="243">
        <v>42770</v>
      </c>
      <c r="J2" s="243">
        <v>42771</v>
      </c>
      <c r="K2" s="243">
        <v>42772</v>
      </c>
      <c r="L2" s="243">
        <v>42773</v>
      </c>
      <c r="M2" s="243">
        <v>42774</v>
      </c>
      <c r="N2" s="243">
        <v>42775</v>
      </c>
      <c r="O2" s="243">
        <v>42776</v>
      </c>
      <c r="P2" s="243">
        <v>42777</v>
      </c>
      <c r="Q2" s="243">
        <v>42778</v>
      </c>
      <c r="R2" s="243">
        <v>42779</v>
      </c>
      <c r="S2" s="243">
        <v>42780</v>
      </c>
      <c r="T2" s="243">
        <v>42781</v>
      </c>
      <c r="U2" s="243">
        <v>42782</v>
      </c>
      <c r="V2" s="243">
        <v>42783</v>
      </c>
      <c r="W2" s="243">
        <v>42784</v>
      </c>
      <c r="X2" s="243">
        <v>42785</v>
      </c>
      <c r="Y2" s="243">
        <v>42786</v>
      </c>
      <c r="Z2" s="243">
        <v>42787</v>
      </c>
      <c r="AA2" s="243">
        <v>42788</v>
      </c>
      <c r="AB2" s="243">
        <v>42789</v>
      </c>
      <c r="AC2" s="243">
        <v>42790</v>
      </c>
      <c r="AD2" s="243">
        <v>42791</v>
      </c>
      <c r="AE2" s="243">
        <v>42792</v>
      </c>
      <c r="AF2" s="243">
        <v>42793</v>
      </c>
      <c r="AG2" s="243">
        <v>42794</v>
      </c>
      <c r="AH2" s="238"/>
      <c r="AI2" s="238"/>
    </row>
    <row r="3" spans="1:35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67" t="s">
        <v>52</v>
      </c>
      <c r="G3" s="67" t="s">
        <v>52</v>
      </c>
      <c r="H3" s="67" t="s">
        <v>52</v>
      </c>
      <c r="I3" s="200" t="s">
        <v>6</v>
      </c>
      <c r="J3" s="200" t="s">
        <v>6</v>
      </c>
      <c r="K3" s="67" t="s">
        <v>52</v>
      </c>
      <c r="L3" s="67" t="s">
        <v>52</v>
      </c>
      <c r="M3" s="67" t="s">
        <v>52</v>
      </c>
      <c r="N3" s="67" t="s">
        <v>52</v>
      </c>
      <c r="O3" s="67" t="s">
        <v>52</v>
      </c>
      <c r="P3" s="200" t="s">
        <v>6</v>
      </c>
      <c r="Q3" s="176" t="s">
        <v>172</v>
      </c>
      <c r="R3" s="67" t="s">
        <v>52</v>
      </c>
      <c r="S3" s="67" t="s">
        <v>52</v>
      </c>
      <c r="T3" s="67" t="s">
        <v>52</v>
      </c>
      <c r="U3" s="67" t="s">
        <v>52</v>
      </c>
      <c r="V3" s="67" t="s">
        <v>52</v>
      </c>
      <c r="W3" s="200" t="s">
        <v>6</v>
      </c>
      <c r="X3" s="200" t="s">
        <v>6</v>
      </c>
      <c r="Y3" s="67" t="s">
        <v>52</v>
      </c>
      <c r="Z3" s="67" t="s">
        <v>52</v>
      </c>
      <c r="AA3" s="67" t="s">
        <v>52</v>
      </c>
      <c r="AB3" s="176" t="s">
        <v>54</v>
      </c>
      <c r="AC3" s="176" t="s">
        <v>54</v>
      </c>
      <c r="AD3" s="200" t="s">
        <v>6</v>
      </c>
      <c r="AE3" s="200" t="s">
        <v>6</v>
      </c>
      <c r="AF3" s="68" t="s">
        <v>31</v>
      </c>
      <c r="AG3" s="68" t="s">
        <v>31</v>
      </c>
    </row>
    <row r="4" spans="1:35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67" t="s">
        <v>52</v>
      </c>
      <c r="G4" s="67" t="s">
        <v>52</v>
      </c>
      <c r="H4" s="67" t="s">
        <v>52</v>
      </c>
      <c r="I4" s="200" t="s">
        <v>6</v>
      </c>
      <c r="J4" s="200" t="s">
        <v>6</v>
      </c>
      <c r="K4" s="176" t="s">
        <v>54</v>
      </c>
      <c r="L4" s="176" t="s">
        <v>54</v>
      </c>
      <c r="M4" s="176" t="s">
        <v>54</v>
      </c>
      <c r="N4" s="176" t="s">
        <v>54</v>
      </c>
      <c r="O4" s="176" t="s">
        <v>54</v>
      </c>
      <c r="P4" s="200" t="s">
        <v>6</v>
      </c>
      <c r="Q4" s="200" t="s">
        <v>6</v>
      </c>
      <c r="R4" s="68" t="s">
        <v>31</v>
      </c>
      <c r="S4" s="176" t="s">
        <v>54</v>
      </c>
      <c r="T4" s="176" t="s">
        <v>54</v>
      </c>
      <c r="U4" s="176" t="s">
        <v>54</v>
      </c>
      <c r="V4" s="176" t="s">
        <v>54</v>
      </c>
      <c r="W4" s="176" t="s">
        <v>54</v>
      </c>
      <c r="X4" s="200" t="s">
        <v>6</v>
      </c>
      <c r="Y4" s="67" t="s">
        <v>52</v>
      </c>
      <c r="Z4" s="67" t="s">
        <v>52</v>
      </c>
      <c r="AA4" s="67" t="s">
        <v>52</v>
      </c>
      <c r="AB4" s="67" t="s">
        <v>52</v>
      </c>
      <c r="AC4" s="67" t="s">
        <v>52</v>
      </c>
      <c r="AD4" s="200" t="s">
        <v>6</v>
      </c>
      <c r="AE4" s="200" t="s">
        <v>6</v>
      </c>
      <c r="AF4" s="67" t="s">
        <v>52</v>
      </c>
      <c r="AG4" s="67" t="s">
        <v>52</v>
      </c>
    </row>
    <row r="5" spans="1:35" x14ac:dyDescent="0.25">
      <c r="A5" s="3"/>
      <c r="B5" s="57">
        <v>400623</v>
      </c>
      <c r="C5" s="130" t="s">
        <v>33</v>
      </c>
      <c r="D5" s="159" t="s">
        <v>183</v>
      </c>
      <c r="E5" s="242" t="s">
        <v>26</v>
      </c>
      <c r="F5" s="176" t="s">
        <v>54</v>
      </c>
      <c r="G5" s="68" t="s">
        <v>31</v>
      </c>
      <c r="H5" s="176" t="s">
        <v>54</v>
      </c>
      <c r="I5" s="200" t="s">
        <v>6</v>
      </c>
      <c r="J5" s="176" t="s">
        <v>172</v>
      </c>
      <c r="K5" s="176" t="s">
        <v>54</v>
      </c>
      <c r="L5" s="176" t="s">
        <v>54</v>
      </c>
      <c r="M5" s="176" t="s">
        <v>54</v>
      </c>
      <c r="N5" s="176" t="s">
        <v>54</v>
      </c>
      <c r="O5" s="176" t="s">
        <v>54</v>
      </c>
      <c r="P5" s="200" t="s">
        <v>6</v>
      </c>
      <c r="Q5" s="200" t="s">
        <v>6</v>
      </c>
      <c r="R5" s="176" t="s">
        <v>54</v>
      </c>
      <c r="S5" s="176" t="s">
        <v>54</v>
      </c>
      <c r="T5" s="176" t="s">
        <v>54</v>
      </c>
      <c r="U5" s="176" t="s">
        <v>54</v>
      </c>
      <c r="V5" s="176" t="s">
        <v>54</v>
      </c>
      <c r="W5" s="176" t="s">
        <v>54</v>
      </c>
      <c r="X5" s="200" t="s">
        <v>6</v>
      </c>
      <c r="Y5" s="176" t="s">
        <v>54</v>
      </c>
      <c r="Z5" s="176" t="s">
        <v>54</v>
      </c>
      <c r="AA5" s="176" t="s">
        <v>54</v>
      </c>
      <c r="AB5" s="176" t="s">
        <v>54</v>
      </c>
      <c r="AC5" s="176" t="s">
        <v>54</v>
      </c>
      <c r="AD5" s="200" t="s">
        <v>6</v>
      </c>
      <c r="AE5" s="176" t="s">
        <v>172</v>
      </c>
      <c r="AF5" s="176" t="s">
        <v>54</v>
      </c>
      <c r="AG5" s="176" t="s">
        <v>54</v>
      </c>
    </row>
    <row r="6" spans="1:35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176" t="s">
        <v>54</v>
      </c>
      <c r="G6" s="176" t="s">
        <v>54</v>
      </c>
      <c r="H6" s="176" t="s">
        <v>54</v>
      </c>
      <c r="I6" s="176" t="s">
        <v>54</v>
      </c>
      <c r="J6" s="200" t="s">
        <v>6</v>
      </c>
      <c r="K6" s="176" t="s">
        <v>54</v>
      </c>
      <c r="L6" s="176" t="s">
        <v>54</v>
      </c>
      <c r="M6" s="68" t="s">
        <v>31</v>
      </c>
      <c r="N6" s="176" t="s">
        <v>54</v>
      </c>
      <c r="O6" s="176" t="s">
        <v>54</v>
      </c>
      <c r="P6" s="176" t="s">
        <v>172</v>
      </c>
      <c r="Q6" s="200" t="s">
        <v>6</v>
      </c>
      <c r="R6" s="67" t="s">
        <v>52</v>
      </c>
      <c r="S6" s="67" t="s">
        <v>52</v>
      </c>
      <c r="T6" s="67" t="s">
        <v>52</v>
      </c>
      <c r="U6" s="67" t="s">
        <v>52</v>
      </c>
      <c r="V6" s="67" t="s">
        <v>52</v>
      </c>
      <c r="W6" s="200" t="s">
        <v>6</v>
      </c>
      <c r="X6" s="176" t="s">
        <v>54</v>
      </c>
      <c r="Y6" s="67" t="s">
        <v>52</v>
      </c>
      <c r="Z6" s="67" t="s">
        <v>52</v>
      </c>
      <c r="AA6" s="67" t="s">
        <v>52</v>
      </c>
      <c r="AB6" s="67" t="s">
        <v>52</v>
      </c>
      <c r="AC6" s="67" t="s">
        <v>52</v>
      </c>
      <c r="AD6" s="200" t="s">
        <v>6</v>
      </c>
      <c r="AE6" s="200" t="s">
        <v>6</v>
      </c>
      <c r="AF6" s="176" t="s">
        <v>54</v>
      </c>
      <c r="AG6" s="176" t="s">
        <v>54</v>
      </c>
    </row>
    <row r="7" spans="1:35" x14ac:dyDescent="0.25">
      <c r="A7" s="3"/>
      <c r="B7" s="57">
        <v>484327</v>
      </c>
      <c r="C7" s="159" t="s">
        <v>171</v>
      </c>
      <c r="D7" s="159" t="s">
        <v>184</v>
      </c>
      <c r="E7" s="242" t="s">
        <v>26</v>
      </c>
      <c r="F7" s="67" t="s">
        <v>52</v>
      </c>
      <c r="G7" s="67" t="s">
        <v>52</v>
      </c>
      <c r="H7" s="67" t="s">
        <v>52</v>
      </c>
      <c r="I7" s="200" t="s">
        <v>6</v>
      </c>
      <c r="J7" s="200" t="s">
        <v>6</v>
      </c>
      <c r="K7" s="67" t="s">
        <v>52</v>
      </c>
      <c r="L7" s="67" t="s">
        <v>52</v>
      </c>
      <c r="M7" s="69" t="s">
        <v>51</v>
      </c>
      <c r="N7" s="176" t="s">
        <v>54</v>
      </c>
      <c r="O7" s="67" t="s">
        <v>52</v>
      </c>
      <c r="P7" s="200" t="s">
        <v>6</v>
      </c>
      <c r="Q7" s="176" t="s">
        <v>54</v>
      </c>
      <c r="R7" s="176" t="s">
        <v>54</v>
      </c>
      <c r="S7" s="176" t="s">
        <v>54</v>
      </c>
      <c r="T7" s="176" t="s">
        <v>54</v>
      </c>
      <c r="U7" s="176" t="s">
        <v>54</v>
      </c>
      <c r="V7" s="68" t="s">
        <v>31</v>
      </c>
      <c r="W7" s="200" t="s">
        <v>6</v>
      </c>
      <c r="X7" s="200" t="s">
        <v>6</v>
      </c>
      <c r="Y7" s="68" t="s">
        <v>31</v>
      </c>
      <c r="Z7" s="176" t="s">
        <v>54</v>
      </c>
      <c r="AA7" s="176" t="s">
        <v>54</v>
      </c>
      <c r="AB7" s="176" t="s">
        <v>54</v>
      </c>
      <c r="AC7" s="176" t="s">
        <v>54</v>
      </c>
      <c r="AD7" s="176" t="s">
        <v>172</v>
      </c>
      <c r="AE7" s="200" t="s">
        <v>6</v>
      </c>
      <c r="AF7" s="67" t="s">
        <v>52</v>
      </c>
      <c r="AG7" s="67" t="s">
        <v>52</v>
      </c>
    </row>
    <row r="8" spans="1:35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176" t="s">
        <v>54</v>
      </c>
      <c r="G8" s="176" t="s">
        <v>54</v>
      </c>
      <c r="H8" s="176" t="s">
        <v>54</v>
      </c>
      <c r="I8" s="176" t="s">
        <v>172</v>
      </c>
      <c r="J8" s="200" t="s">
        <v>6</v>
      </c>
      <c r="K8" s="176" t="s">
        <v>54</v>
      </c>
      <c r="L8" s="176" t="s">
        <v>54</v>
      </c>
      <c r="M8" s="176" t="s">
        <v>54</v>
      </c>
      <c r="N8" s="176" t="s">
        <v>54</v>
      </c>
      <c r="O8" s="68" t="s">
        <v>31</v>
      </c>
      <c r="P8" s="200" t="s">
        <v>6</v>
      </c>
      <c r="Q8" s="200" t="s">
        <v>6</v>
      </c>
      <c r="R8" s="67" t="s">
        <v>52</v>
      </c>
      <c r="S8" s="67" t="s">
        <v>52</v>
      </c>
      <c r="T8" s="67" t="s">
        <v>52</v>
      </c>
      <c r="U8" s="67" t="s">
        <v>52</v>
      </c>
      <c r="V8" s="67" t="s">
        <v>52</v>
      </c>
      <c r="W8" s="200" t="s">
        <v>6</v>
      </c>
      <c r="X8" s="200" t="s">
        <v>6</v>
      </c>
      <c r="Y8" s="176" t="s">
        <v>54</v>
      </c>
      <c r="Z8" s="176" t="s">
        <v>54</v>
      </c>
      <c r="AA8" s="176" t="s">
        <v>54</v>
      </c>
      <c r="AB8" s="68" t="s">
        <v>31</v>
      </c>
      <c r="AC8" s="176" t="s">
        <v>54</v>
      </c>
      <c r="AD8" s="176" t="s">
        <v>54</v>
      </c>
      <c r="AE8" s="200" t="s">
        <v>6</v>
      </c>
      <c r="AF8" s="176" t="s">
        <v>54</v>
      </c>
      <c r="AG8" s="176" t="s">
        <v>54</v>
      </c>
    </row>
    <row r="9" spans="1:35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67" t="s">
        <v>52</v>
      </c>
      <c r="G9" s="67" t="s">
        <v>52</v>
      </c>
      <c r="H9" s="67" t="s">
        <v>52</v>
      </c>
      <c r="I9" s="200" t="s">
        <v>6</v>
      </c>
      <c r="J9" s="200" t="s">
        <v>6</v>
      </c>
      <c r="K9" s="67" t="s">
        <v>52</v>
      </c>
      <c r="L9" s="67" t="s">
        <v>52</v>
      </c>
      <c r="M9" s="69" t="s">
        <v>51</v>
      </c>
      <c r="N9" s="176" t="s">
        <v>54</v>
      </c>
      <c r="O9" s="67" t="s">
        <v>52</v>
      </c>
      <c r="P9" s="200" t="s">
        <v>6</v>
      </c>
      <c r="Q9" s="200" t="s">
        <v>6</v>
      </c>
      <c r="R9" s="176" t="s">
        <v>54</v>
      </c>
      <c r="S9" s="176" t="s">
        <v>54</v>
      </c>
      <c r="T9" s="176" t="s">
        <v>54</v>
      </c>
      <c r="U9" s="176" t="s">
        <v>54</v>
      </c>
      <c r="V9" s="176" t="s">
        <v>54</v>
      </c>
      <c r="W9" s="200" t="s">
        <v>6</v>
      </c>
      <c r="X9" s="200" t="s">
        <v>6</v>
      </c>
      <c r="Y9" s="67" t="s">
        <v>52</v>
      </c>
      <c r="Z9" s="67" t="s">
        <v>52</v>
      </c>
      <c r="AA9" s="67" t="s">
        <v>52</v>
      </c>
      <c r="AB9" s="67" t="s">
        <v>52</v>
      </c>
      <c r="AC9" s="67" t="s">
        <v>52</v>
      </c>
      <c r="AD9" s="200" t="s">
        <v>6</v>
      </c>
      <c r="AE9" s="200" t="s">
        <v>6</v>
      </c>
      <c r="AF9" s="67" t="s">
        <v>52</v>
      </c>
      <c r="AG9" s="67" t="s">
        <v>52</v>
      </c>
    </row>
    <row r="10" spans="1:35" x14ac:dyDescent="0.25">
      <c r="A10" s="3"/>
      <c r="B10" s="57">
        <v>252816</v>
      </c>
      <c r="C10" s="159" t="s">
        <v>23</v>
      </c>
      <c r="D10" s="159" t="s">
        <v>184</v>
      </c>
      <c r="E10" s="242" t="s">
        <v>26</v>
      </c>
      <c r="F10" s="176" t="s">
        <v>54</v>
      </c>
      <c r="G10" s="176" t="s">
        <v>54</v>
      </c>
      <c r="H10" s="176" t="s">
        <v>54</v>
      </c>
      <c r="I10" s="200" t="s">
        <v>6</v>
      </c>
      <c r="J10" s="200" t="s">
        <v>6</v>
      </c>
      <c r="K10" s="176" t="s">
        <v>54</v>
      </c>
      <c r="L10" s="68" t="s">
        <v>31</v>
      </c>
      <c r="M10" s="176" t="s">
        <v>54</v>
      </c>
      <c r="N10" s="176" t="s">
        <v>54</v>
      </c>
      <c r="O10" s="68" t="s">
        <v>31</v>
      </c>
      <c r="P10" s="176" t="s">
        <v>54</v>
      </c>
      <c r="Q10" s="200" t="s">
        <v>6</v>
      </c>
      <c r="R10" s="67" t="s">
        <v>52</v>
      </c>
      <c r="S10" s="67" t="s">
        <v>52</v>
      </c>
      <c r="T10" s="67" t="s">
        <v>52</v>
      </c>
      <c r="U10" s="67" t="s">
        <v>52</v>
      </c>
      <c r="V10" s="67" t="s">
        <v>52</v>
      </c>
      <c r="W10" s="200" t="s">
        <v>6</v>
      </c>
      <c r="X10" s="200" t="s">
        <v>6</v>
      </c>
      <c r="Y10" s="67" t="s">
        <v>52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200" t="s">
        <v>6</v>
      </c>
      <c r="AE10" s="200" t="s">
        <v>6</v>
      </c>
      <c r="AF10" s="176" t="s">
        <v>54</v>
      </c>
      <c r="AG10" s="176" t="s">
        <v>54</v>
      </c>
    </row>
    <row r="11" spans="1:35" ht="15" customHeight="1" x14ac:dyDescent="0.25">
      <c r="A11" s="3"/>
      <c r="B11" s="57">
        <v>242826</v>
      </c>
      <c r="C11" s="159" t="s">
        <v>37</v>
      </c>
      <c r="D11" s="159" t="s">
        <v>183</v>
      </c>
      <c r="E11" s="242" t="s">
        <v>26</v>
      </c>
      <c r="F11" s="67" t="s">
        <v>52</v>
      </c>
      <c r="G11" s="67" t="s">
        <v>52</v>
      </c>
      <c r="H11" s="67" t="s">
        <v>52</v>
      </c>
      <c r="I11" s="200" t="s">
        <v>6</v>
      </c>
      <c r="J11" s="200" t="s">
        <v>6</v>
      </c>
      <c r="K11" s="67" t="s">
        <v>52</v>
      </c>
      <c r="L11" s="67" t="s">
        <v>52</v>
      </c>
      <c r="M11" s="69" t="s">
        <v>51</v>
      </c>
      <c r="N11" s="176" t="s">
        <v>54</v>
      </c>
      <c r="O11" s="67" t="s">
        <v>52</v>
      </c>
      <c r="P11" s="200" t="s">
        <v>6</v>
      </c>
      <c r="Q11" s="200" t="s">
        <v>6</v>
      </c>
      <c r="R11" s="245" t="s">
        <v>45</v>
      </c>
      <c r="S11" s="176" t="s">
        <v>54</v>
      </c>
      <c r="T11" s="176" t="s">
        <v>54</v>
      </c>
      <c r="U11" s="176" t="s">
        <v>54</v>
      </c>
      <c r="V11" s="176" t="s">
        <v>54</v>
      </c>
      <c r="W11" s="200" t="s">
        <v>6</v>
      </c>
      <c r="X11" s="200" t="s">
        <v>6</v>
      </c>
      <c r="Y11" s="68" t="s">
        <v>31</v>
      </c>
      <c r="Z11" s="245" t="s">
        <v>45</v>
      </c>
      <c r="AA11" s="176" t="s">
        <v>54</v>
      </c>
      <c r="AB11" s="176" t="s">
        <v>54</v>
      </c>
      <c r="AC11" s="176" t="s">
        <v>54</v>
      </c>
      <c r="AD11" s="200" t="s">
        <v>6</v>
      </c>
      <c r="AE11" s="176" t="s">
        <v>54</v>
      </c>
      <c r="AF11" s="67" t="s">
        <v>52</v>
      </c>
      <c r="AG11" s="67" t="s">
        <v>52</v>
      </c>
    </row>
    <row r="12" spans="1:35" x14ac:dyDescent="0.25">
      <c r="A12" s="415" t="s">
        <v>182</v>
      </c>
      <c r="B12" s="57">
        <v>518531</v>
      </c>
      <c r="C12" s="159" t="s">
        <v>188</v>
      </c>
      <c r="D12" s="159" t="s">
        <v>184</v>
      </c>
      <c r="E12" s="242" t="s">
        <v>26</v>
      </c>
      <c r="F12" s="67" t="s">
        <v>52</v>
      </c>
      <c r="G12" s="67" t="s">
        <v>52</v>
      </c>
      <c r="H12" s="67" t="s">
        <v>52</v>
      </c>
      <c r="I12" s="200" t="s">
        <v>6</v>
      </c>
      <c r="J12" s="200" t="s">
        <v>6</v>
      </c>
      <c r="K12" s="176" t="s">
        <v>54</v>
      </c>
      <c r="L12" s="176" t="s">
        <v>54</v>
      </c>
      <c r="M12" s="176" t="s">
        <v>54</v>
      </c>
      <c r="N12" s="176" t="s">
        <v>54</v>
      </c>
      <c r="O12" s="176" t="s">
        <v>54</v>
      </c>
      <c r="P12" s="200" t="s">
        <v>6</v>
      </c>
      <c r="Q12" s="200" t="s">
        <v>6</v>
      </c>
      <c r="R12" s="67" t="s">
        <v>52</v>
      </c>
      <c r="S12" s="67" t="s">
        <v>52</v>
      </c>
      <c r="T12" s="67" t="s">
        <v>52</v>
      </c>
      <c r="U12" s="67" t="s">
        <v>52</v>
      </c>
      <c r="V12" s="67" t="s">
        <v>52</v>
      </c>
      <c r="W12" s="200" t="s">
        <v>6</v>
      </c>
      <c r="X12" s="200" t="s">
        <v>6</v>
      </c>
      <c r="Y12" s="176" t="s">
        <v>54</v>
      </c>
      <c r="Z12" s="176" t="s">
        <v>54</v>
      </c>
      <c r="AA12" s="176" t="s">
        <v>54</v>
      </c>
      <c r="AB12" s="68" t="s">
        <v>31</v>
      </c>
      <c r="AC12" s="67" t="s">
        <v>52</v>
      </c>
      <c r="AD12" s="200" t="s">
        <v>6</v>
      </c>
      <c r="AE12" s="200" t="s">
        <v>6</v>
      </c>
      <c r="AF12" s="176" t="s">
        <v>54</v>
      </c>
      <c r="AG12" s="176" t="s">
        <v>54</v>
      </c>
    </row>
    <row r="13" spans="1:35" x14ac:dyDescent="0.25">
      <c r="A13" s="416"/>
      <c r="B13" s="57">
        <v>501285</v>
      </c>
      <c r="C13" s="130" t="s">
        <v>102</v>
      </c>
      <c r="D13" s="159" t="s">
        <v>184</v>
      </c>
      <c r="E13" s="242" t="s">
        <v>26</v>
      </c>
      <c r="F13" s="68" t="s">
        <v>31</v>
      </c>
      <c r="G13" s="68" t="s">
        <v>31</v>
      </c>
      <c r="H13" s="68" t="s">
        <v>31</v>
      </c>
      <c r="I13" s="200" t="s">
        <v>6</v>
      </c>
      <c r="J13" s="200" t="s">
        <v>6</v>
      </c>
      <c r="K13" s="68" t="s">
        <v>31</v>
      </c>
      <c r="L13" s="68" t="s">
        <v>31</v>
      </c>
      <c r="M13" s="68" t="s">
        <v>31</v>
      </c>
      <c r="N13" s="68" t="s">
        <v>31</v>
      </c>
      <c r="O13" s="68" t="s">
        <v>31</v>
      </c>
      <c r="P13" s="200" t="s">
        <v>6</v>
      </c>
      <c r="Q13" s="200" t="s">
        <v>6</v>
      </c>
      <c r="R13" s="283"/>
      <c r="S13" s="283"/>
      <c r="T13" s="283"/>
      <c r="U13" s="283"/>
      <c r="V13" s="283"/>
      <c r="W13" s="200" t="s">
        <v>6</v>
      </c>
      <c r="X13" s="200" t="s">
        <v>6</v>
      </c>
      <c r="Y13" s="173"/>
      <c r="Z13" s="173"/>
      <c r="AA13" s="173"/>
      <c r="AB13" s="173"/>
      <c r="AC13" s="173"/>
      <c r="AD13" s="200" t="s">
        <v>6</v>
      </c>
      <c r="AE13" s="200" t="s">
        <v>6</v>
      </c>
      <c r="AF13" s="173"/>
      <c r="AG13" s="173"/>
    </row>
    <row r="14" spans="1:35" x14ac:dyDescent="0.25">
      <c r="A14" s="417"/>
      <c r="B14" s="57">
        <v>497998</v>
      </c>
      <c r="C14" s="159" t="s">
        <v>165</v>
      </c>
      <c r="D14" s="159" t="s">
        <v>184</v>
      </c>
      <c r="E14" s="242" t="s">
        <v>26</v>
      </c>
      <c r="F14" s="68" t="s">
        <v>31</v>
      </c>
      <c r="G14" s="176" t="s">
        <v>54</v>
      </c>
      <c r="H14" s="68" t="s">
        <v>31</v>
      </c>
      <c r="I14" s="200" t="s">
        <v>6</v>
      </c>
      <c r="J14" s="200" t="s">
        <v>6</v>
      </c>
      <c r="K14" s="67" t="s">
        <v>52</v>
      </c>
      <c r="L14" s="67" t="s">
        <v>52</v>
      </c>
      <c r="M14" s="67" t="s">
        <v>52</v>
      </c>
      <c r="N14" s="67" t="s">
        <v>52</v>
      </c>
      <c r="O14" s="67" t="s">
        <v>52</v>
      </c>
      <c r="P14" s="200" t="s">
        <v>6</v>
      </c>
      <c r="Q14" s="200" t="s">
        <v>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200" t="s">
        <v>6</v>
      </c>
      <c r="X14" s="200" t="s">
        <v>6</v>
      </c>
      <c r="Y14" s="67" t="s">
        <v>52</v>
      </c>
      <c r="Z14" s="67" t="s">
        <v>52</v>
      </c>
      <c r="AA14" s="67" t="s">
        <v>52</v>
      </c>
      <c r="AB14" s="67" t="s">
        <v>52</v>
      </c>
      <c r="AC14" s="176" t="s">
        <v>54</v>
      </c>
      <c r="AD14" s="200" t="s">
        <v>6</v>
      </c>
      <c r="AE14" s="200" t="s">
        <v>6</v>
      </c>
      <c r="AF14" s="67" t="s">
        <v>52</v>
      </c>
      <c r="AG14" s="67" t="s">
        <v>52</v>
      </c>
    </row>
    <row r="15" spans="1:35" x14ac:dyDescent="0.25">
      <c r="A15" s="277"/>
      <c r="B15" s="240">
        <v>612719</v>
      </c>
      <c r="C15" s="130" t="s">
        <v>227</v>
      </c>
      <c r="D15" s="159" t="s">
        <v>184</v>
      </c>
      <c r="E15" s="242" t="s">
        <v>26</v>
      </c>
      <c r="F15" s="68" t="s">
        <v>31</v>
      </c>
      <c r="G15" s="67" t="s">
        <v>52</v>
      </c>
      <c r="H15" s="67" t="s">
        <v>52</v>
      </c>
      <c r="I15" s="200" t="s">
        <v>6</v>
      </c>
      <c r="J15" s="200" t="s">
        <v>6</v>
      </c>
      <c r="K15" s="176" t="s">
        <v>54</v>
      </c>
      <c r="L15" s="176" t="s">
        <v>54</v>
      </c>
      <c r="M15" s="176" t="s">
        <v>54</v>
      </c>
      <c r="N15" s="176" t="s">
        <v>54</v>
      </c>
      <c r="O15" s="176" t="s">
        <v>54</v>
      </c>
      <c r="P15" s="200" t="s">
        <v>6</v>
      </c>
      <c r="Q15" s="200" t="s">
        <v>6</v>
      </c>
      <c r="R15" s="176" t="s">
        <v>54</v>
      </c>
      <c r="S15" s="176" t="s">
        <v>54</v>
      </c>
      <c r="T15" s="176" t="s">
        <v>54</v>
      </c>
      <c r="U15" s="176" t="s">
        <v>54</v>
      </c>
      <c r="V15" s="176" t="s">
        <v>54</v>
      </c>
      <c r="W15" s="200" t="s">
        <v>6</v>
      </c>
      <c r="X15" s="200" t="s">
        <v>6</v>
      </c>
      <c r="Y15" s="67" t="s">
        <v>52</v>
      </c>
      <c r="Z15" s="67" t="s">
        <v>52</v>
      </c>
      <c r="AA15" s="69" t="s">
        <v>51</v>
      </c>
      <c r="AB15" s="67" t="s">
        <v>52</v>
      </c>
      <c r="AC15" s="67" t="s">
        <v>52</v>
      </c>
      <c r="AD15" s="200" t="s">
        <v>6</v>
      </c>
      <c r="AE15" s="200" t="s">
        <v>6</v>
      </c>
      <c r="AF15" s="67" t="s">
        <v>52</v>
      </c>
      <c r="AG15" s="67" t="s">
        <v>52</v>
      </c>
    </row>
    <row r="16" spans="1:35" x14ac:dyDescent="0.25">
      <c r="A16" s="3"/>
      <c r="B16" s="57">
        <v>370711</v>
      </c>
      <c r="C16" s="130" t="s">
        <v>110</v>
      </c>
      <c r="D16" s="159" t="s">
        <v>184</v>
      </c>
      <c r="E16" s="242" t="s">
        <v>26</v>
      </c>
      <c r="F16" s="176" t="s">
        <v>54</v>
      </c>
      <c r="G16" s="176" t="s">
        <v>54</v>
      </c>
      <c r="H16" s="176" t="s">
        <v>54</v>
      </c>
      <c r="I16" s="200" t="s">
        <v>6</v>
      </c>
      <c r="J16" s="200" t="s">
        <v>6</v>
      </c>
      <c r="K16" s="68" t="s">
        <v>31</v>
      </c>
      <c r="L16" s="176" t="s">
        <v>54</v>
      </c>
      <c r="M16" s="176" t="s">
        <v>54</v>
      </c>
      <c r="N16" s="176" t="s">
        <v>54</v>
      </c>
      <c r="O16" s="68" t="s">
        <v>31</v>
      </c>
      <c r="P16" s="200" t="s">
        <v>6</v>
      </c>
      <c r="Q16" s="200" t="s">
        <v>6</v>
      </c>
      <c r="R16" s="176" t="s">
        <v>54</v>
      </c>
      <c r="S16" s="68" t="s">
        <v>31</v>
      </c>
      <c r="T16" s="176" t="s">
        <v>54</v>
      </c>
      <c r="U16" s="176" t="s">
        <v>54</v>
      </c>
      <c r="V16" s="176" t="s">
        <v>54</v>
      </c>
      <c r="W16" s="176" t="s">
        <v>54</v>
      </c>
      <c r="X16" s="200" t="s">
        <v>6</v>
      </c>
      <c r="Y16" s="245" t="s">
        <v>45</v>
      </c>
      <c r="Z16" s="176" t="s">
        <v>54</v>
      </c>
      <c r="AA16" s="176" t="s">
        <v>54</v>
      </c>
      <c r="AB16" s="176" t="s">
        <v>54</v>
      </c>
      <c r="AC16" s="176" t="s">
        <v>54</v>
      </c>
      <c r="AD16" s="200" t="s">
        <v>6</v>
      </c>
      <c r="AE16" s="200" t="s">
        <v>6</v>
      </c>
      <c r="AF16" s="176" t="s">
        <v>54</v>
      </c>
      <c r="AG16" s="176" t="s">
        <v>54</v>
      </c>
    </row>
    <row r="17" spans="1:33" x14ac:dyDescent="0.25">
      <c r="A17" s="472" t="s">
        <v>111</v>
      </c>
      <c r="B17" s="240">
        <v>509724</v>
      </c>
      <c r="C17" s="57" t="s">
        <v>21</v>
      </c>
      <c r="D17" s="159" t="s">
        <v>184</v>
      </c>
      <c r="E17" s="257" t="s">
        <v>25</v>
      </c>
      <c r="F17" s="67" t="s">
        <v>52</v>
      </c>
      <c r="G17" s="67" t="s">
        <v>52</v>
      </c>
      <c r="H17" s="69" t="s">
        <v>51</v>
      </c>
      <c r="I17" s="200" t="s">
        <v>6</v>
      </c>
      <c r="J17" s="200" t="s">
        <v>6</v>
      </c>
      <c r="K17" s="67" t="s">
        <v>52</v>
      </c>
      <c r="L17" s="67" t="s">
        <v>52</v>
      </c>
      <c r="M17" s="67" t="s">
        <v>52</v>
      </c>
      <c r="N17" s="67" t="s">
        <v>52</v>
      </c>
      <c r="O17" s="67" t="s">
        <v>52</v>
      </c>
      <c r="P17" s="200" t="s">
        <v>6</v>
      </c>
      <c r="Q17" s="200" t="s">
        <v>6</v>
      </c>
      <c r="R17" s="67" t="s">
        <v>52</v>
      </c>
      <c r="S17" s="67" t="s">
        <v>52</v>
      </c>
      <c r="T17" s="67" t="s">
        <v>52</v>
      </c>
      <c r="U17" s="67" t="s">
        <v>52</v>
      </c>
      <c r="V17" s="67" t="s">
        <v>52</v>
      </c>
      <c r="W17" s="200" t="s">
        <v>6</v>
      </c>
      <c r="X17" s="200" t="s">
        <v>6</v>
      </c>
      <c r="Y17" s="67" t="s">
        <v>52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200" t="s">
        <v>6</v>
      </c>
      <c r="AE17" s="200" t="s">
        <v>6</v>
      </c>
      <c r="AF17" s="67" t="s">
        <v>52</v>
      </c>
      <c r="AG17" s="67" t="s">
        <v>52</v>
      </c>
    </row>
    <row r="18" spans="1:33" x14ac:dyDescent="0.25">
      <c r="A18" s="473"/>
      <c r="B18" s="240">
        <v>302172</v>
      </c>
      <c r="C18" s="57" t="s">
        <v>157</v>
      </c>
      <c r="D18" s="159" t="s">
        <v>184</v>
      </c>
      <c r="E18" s="257" t="s">
        <v>25</v>
      </c>
      <c r="F18" s="67" t="s">
        <v>52</v>
      </c>
      <c r="G18" s="67" t="s">
        <v>52</v>
      </c>
      <c r="H18" s="67" t="s">
        <v>52</v>
      </c>
      <c r="I18" s="200" t="s">
        <v>6</v>
      </c>
      <c r="J18" s="200" t="s">
        <v>6</v>
      </c>
      <c r="K18" s="69" t="s">
        <v>51</v>
      </c>
      <c r="L18" s="69" t="s">
        <v>51</v>
      </c>
      <c r="M18" s="69" t="s">
        <v>51</v>
      </c>
      <c r="N18" s="176" t="s">
        <v>54</v>
      </c>
      <c r="O18" s="176" t="s">
        <v>54</v>
      </c>
      <c r="P18" s="200" t="s">
        <v>6</v>
      </c>
      <c r="Q18" s="200" t="s">
        <v>6</v>
      </c>
      <c r="R18" s="67" t="s">
        <v>52</v>
      </c>
      <c r="S18" s="67" t="s">
        <v>52</v>
      </c>
      <c r="T18" s="67" t="s">
        <v>52</v>
      </c>
      <c r="U18" s="67" t="s">
        <v>52</v>
      </c>
      <c r="V18" s="67" t="s">
        <v>52</v>
      </c>
      <c r="W18" s="200" t="s">
        <v>6</v>
      </c>
      <c r="X18" s="200" t="s">
        <v>6</v>
      </c>
      <c r="Y18" s="69" t="s">
        <v>51</v>
      </c>
      <c r="Z18" s="69" t="s">
        <v>51</v>
      </c>
      <c r="AA18" s="69" t="s">
        <v>51</v>
      </c>
      <c r="AB18" s="176" t="s">
        <v>54</v>
      </c>
      <c r="AC18" s="68" t="s">
        <v>31</v>
      </c>
      <c r="AD18" s="200" t="s">
        <v>6</v>
      </c>
      <c r="AE18" s="200" t="s">
        <v>6</v>
      </c>
      <c r="AF18" s="68" t="s">
        <v>31</v>
      </c>
      <c r="AG18" s="69" t="s">
        <v>51</v>
      </c>
    </row>
    <row r="19" spans="1:33" x14ac:dyDescent="0.25">
      <c r="A19" s="474"/>
      <c r="B19" s="240">
        <v>260250</v>
      </c>
      <c r="C19" s="57" t="s">
        <v>223</v>
      </c>
      <c r="D19" s="159" t="s">
        <v>184</v>
      </c>
      <c r="E19" s="257" t="s">
        <v>25</v>
      </c>
      <c r="F19" s="68" t="s">
        <v>31</v>
      </c>
      <c r="G19" s="68" t="s">
        <v>31</v>
      </c>
      <c r="H19" s="67" t="s">
        <v>52</v>
      </c>
      <c r="I19" s="200" t="s">
        <v>6</v>
      </c>
      <c r="J19" s="200" t="s">
        <v>6</v>
      </c>
      <c r="K19" s="67" t="s">
        <v>52</v>
      </c>
      <c r="L19" s="67" t="s">
        <v>52</v>
      </c>
      <c r="M19" s="67" t="s">
        <v>52</v>
      </c>
      <c r="N19" s="67" t="s">
        <v>52</v>
      </c>
      <c r="O19" s="67" t="s">
        <v>52</v>
      </c>
      <c r="P19" s="200" t="s">
        <v>6</v>
      </c>
      <c r="Q19" s="200" t="s">
        <v>6</v>
      </c>
      <c r="R19" s="69" t="s">
        <v>51</v>
      </c>
      <c r="S19" s="68" t="s">
        <v>31</v>
      </c>
      <c r="T19" s="68" t="s">
        <v>31</v>
      </c>
      <c r="U19" s="69" t="s">
        <v>51</v>
      </c>
      <c r="V19" s="69" t="s">
        <v>51</v>
      </c>
      <c r="W19" s="200" t="s">
        <v>6</v>
      </c>
      <c r="X19" s="200" t="s">
        <v>6</v>
      </c>
      <c r="Y19" s="67" t="s">
        <v>52</v>
      </c>
      <c r="Z19" s="67" t="s">
        <v>52</v>
      </c>
      <c r="AA19" s="67" t="s">
        <v>52</v>
      </c>
      <c r="AB19" s="67" t="s">
        <v>52</v>
      </c>
      <c r="AC19" s="67" t="s">
        <v>52</v>
      </c>
      <c r="AD19" s="200" t="s">
        <v>6</v>
      </c>
      <c r="AE19" s="200" t="s">
        <v>6</v>
      </c>
      <c r="AF19" s="67" t="s">
        <v>52</v>
      </c>
      <c r="AG19" s="67" t="s">
        <v>52</v>
      </c>
    </row>
    <row r="20" spans="1:33" x14ac:dyDescent="0.25">
      <c r="A20" s="472" t="s">
        <v>112</v>
      </c>
      <c r="B20" s="240">
        <v>166058</v>
      </c>
      <c r="C20" s="57" t="s">
        <v>8</v>
      </c>
      <c r="D20" s="159" t="s">
        <v>184</v>
      </c>
      <c r="E20" s="257" t="s">
        <v>25</v>
      </c>
      <c r="F20" s="67" t="s">
        <v>52</v>
      </c>
      <c r="G20" s="67" t="s">
        <v>52</v>
      </c>
      <c r="H20" s="67" t="s">
        <v>52</v>
      </c>
      <c r="I20" s="200" t="s">
        <v>6</v>
      </c>
      <c r="J20" s="200" t="s">
        <v>6</v>
      </c>
      <c r="K20" s="67" t="s">
        <v>52</v>
      </c>
      <c r="L20" s="68" t="s">
        <v>31</v>
      </c>
      <c r="M20" s="69" t="s">
        <v>51</v>
      </c>
      <c r="N20" s="176" t="s">
        <v>54</v>
      </c>
      <c r="O20" s="67" t="s">
        <v>52</v>
      </c>
      <c r="P20" s="200" t="s">
        <v>6</v>
      </c>
      <c r="Q20" s="200" t="s">
        <v>6</v>
      </c>
      <c r="R20" s="67" t="s">
        <v>52</v>
      </c>
      <c r="S20" s="69" t="s">
        <v>51</v>
      </c>
      <c r="T20" s="69" t="s">
        <v>51</v>
      </c>
      <c r="U20" s="69" t="s">
        <v>51</v>
      </c>
      <c r="V20" s="69" t="s">
        <v>51</v>
      </c>
      <c r="W20" s="200" t="s">
        <v>6</v>
      </c>
      <c r="X20" s="200" t="s">
        <v>6</v>
      </c>
      <c r="Y20" s="69" t="s">
        <v>51</v>
      </c>
      <c r="Z20" s="69" t="s">
        <v>51</v>
      </c>
      <c r="AA20" s="69" t="s">
        <v>51</v>
      </c>
      <c r="AB20" s="69" t="s">
        <v>51</v>
      </c>
      <c r="AC20" s="69" t="s">
        <v>51</v>
      </c>
      <c r="AD20" s="200" t="s">
        <v>6</v>
      </c>
      <c r="AE20" s="200" t="s">
        <v>6</v>
      </c>
      <c r="AF20" s="67" t="s">
        <v>52</v>
      </c>
      <c r="AG20" s="67" t="s">
        <v>52</v>
      </c>
    </row>
    <row r="21" spans="1:33" x14ac:dyDescent="0.25">
      <c r="A21" s="473"/>
      <c r="B21" s="240">
        <v>245894</v>
      </c>
      <c r="C21" s="57" t="s">
        <v>104</v>
      </c>
      <c r="D21" s="159" t="s">
        <v>184</v>
      </c>
      <c r="E21" s="258" t="s">
        <v>25</v>
      </c>
      <c r="F21" s="68" t="s">
        <v>31</v>
      </c>
      <c r="G21" s="67" t="s">
        <v>52</v>
      </c>
      <c r="H21" s="67" t="s">
        <v>52</v>
      </c>
      <c r="I21" s="200" t="s">
        <v>6</v>
      </c>
      <c r="J21" s="200" t="s">
        <v>6</v>
      </c>
      <c r="K21" s="67" t="s">
        <v>52</v>
      </c>
      <c r="L21" s="67" t="s">
        <v>52</v>
      </c>
      <c r="M21" s="67" t="s">
        <v>52</v>
      </c>
      <c r="N21" s="67" t="s">
        <v>52</v>
      </c>
      <c r="O21" s="67" t="s">
        <v>52</v>
      </c>
      <c r="P21" s="200" t="s">
        <v>6</v>
      </c>
      <c r="Q21" s="200" t="s">
        <v>6</v>
      </c>
      <c r="R21" s="68" t="s">
        <v>31</v>
      </c>
      <c r="S21" s="67" t="s">
        <v>52</v>
      </c>
      <c r="T21" s="67" t="s">
        <v>52</v>
      </c>
      <c r="U21" s="67" t="s">
        <v>52</v>
      </c>
      <c r="V21" s="67" t="s">
        <v>52</v>
      </c>
      <c r="W21" s="200" t="s">
        <v>6</v>
      </c>
      <c r="X21" s="200" t="s">
        <v>6</v>
      </c>
      <c r="Y21" s="67" t="s">
        <v>52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200" t="s">
        <v>6</v>
      </c>
      <c r="AE21" s="200" t="s">
        <v>6</v>
      </c>
      <c r="AF21" s="67" t="s">
        <v>52</v>
      </c>
      <c r="AG21" s="67" t="s">
        <v>52</v>
      </c>
    </row>
    <row r="22" spans="1:33" x14ac:dyDescent="0.25">
      <c r="A22" s="474"/>
      <c r="B22" s="240">
        <v>449144</v>
      </c>
      <c r="C22" s="57" t="s">
        <v>224</v>
      </c>
      <c r="D22" s="159" t="s">
        <v>184</v>
      </c>
      <c r="E22" s="258" t="s">
        <v>25</v>
      </c>
      <c r="F22" s="67" t="s">
        <v>52</v>
      </c>
      <c r="G22" s="67" t="s">
        <v>52</v>
      </c>
      <c r="H22" s="67" t="s">
        <v>52</v>
      </c>
      <c r="I22" s="200" t="s">
        <v>6</v>
      </c>
      <c r="J22" s="200" t="s">
        <v>6</v>
      </c>
      <c r="K22" s="67" t="s">
        <v>52</v>
      </c>
      <c r="L22" s="67" t="s">
        <v>52</v>
      </c>
      <c r="M22" s="67" t="s">
        <v>52</v>
      </c>
      <c r="N22" s="67" t="s">
        <v>52</v>
      </c>
      <c r="O22" s="67" t="s">
        <v>52</v>
      </c>
      <c r="P22" s="200" t="s">
        <v>6</v>
      </c>
      <c r="Q22" s="200" t="s">
        <v>6</v>
      </c>
      <c r="R22" s="67" t="s">
        <v>52</v>
      </c>
      <c r="S22" s="67" t="s">
        <v>52</v>
      </c>
      <c r="T22" s="67" t="s">
        <v>52</v>
      </c>
      <c r="U22" s="67" t="s">
        <v>52</v>
      </c>
      <c r="V22" s="67" t="s">
        <v>52</v>
      </c>
      <c r="W22" s="200" t="s">
        <v>6</v>
      </c>
      <c r="X22" s="200" t="s">
        <v>6</v>
      </c>
      <c r="Y22" s="67" t="s">
        <v>52</v>
      </c>
      <c r="Z22" s="67" t="s">
        <v>52</v>
      </c>
      <c r="AA22" s="67" t="s">
        <v>52</v>
      </c>
      <c r="AB22" s="67" t="s">
        <v>52</v>
      </c>
      <c r="AC22" s="67" t="s">
        <v>52</v>
      </c>
      <c r="AD22" s="200" t="s">
        <v>6</v>
      </c>
      <c r="AE22" s="200" t="s">
        <v>6</v>
      </c>
      <c r="AF22" s="68" t="s">
        <v>31</v>
      </c>
      <c r="AG22" s="68" t="s">
        <v>31</v>
      </c>
    </row>
    <row r="23" spans="1:33" x14ac:dyDescent="0.25">
      <c r="A23" s="478" t="s">
        <v>113</v>
      </c>
      <c r="B23" s="240">
        <v>299285</v>
      </c>
      <c r="C23" s="159" t="s">
        <v>127</v>
      </c>
      <c r="D23" s="159" t="s">
        <v>184</v>
      </c>
      <c r="E23" s="257" t="s">
        <v>25</v>
      </c>
      <c r="F23" s="176" t="s">
        <v>54</v>
      </c>
      <c r="G23" s="176" t="s">
        <v>54</v>
      </c>
      <c r="H23" s="176" t="s">
        <v>54</v>
      </c>
      <c r="I23" s="200" t="s">
        <v>6</v>
      </c>
      <c r="J23" s="200" t="s">
        <v>6</v>
      </c>
      <c r="K23" s="67" t="s">
        <v>52</v>
      </c>
      <c r="L23" s="69" t="s">
        <v>51</v>
      </c>
      <c r="M23" s="69" t="s">
        <v>51</v>
      </c>
      <c r="N23" s="176" t="s">
        <v>54</v>
      </c>
      <c r="O23" s="69" t="s">
        <v>51</v>
      </c>
      <c r="P23" s="200" t="s">
        <v>6</v>
      </c>
      <c r="Q23" s="200" t="s">
        <v>6</v>
      </c>
      <c r="R23" s="67" t="s">
        <v>52</v>
      </c>
      <c r="S23" s="67" t="s">
        <v>52</v>
      </c>
      <c r="T23" s="67" t="s">
        <v>52</v>
      </c>
      <c r="U23" s="67" t="s">
        <v>52</v>
      </c>
      <c r="V23" s="67" t="s">
        <v>52</v>
      </c>
      <c r="W23" s="200" t="s">
        <v>6</v>
      </c>
      <c r="X23" s="176" t="s">
        <v>54</v>
      </c>
      <c r="Y23" s="67" t="s">
        <v>52</v>
      </c>
      <c r="Z23" s="67" t="s">
        <v>52</v>
      </c>
      <c r="AA23" s="68" t="s">
        <v>31</v>
      </c>
      <c r="AB23" s="68" t="s">
        <v>31</v>
      </c>
      <c r="AC23" s="68" t="s">
        <v>31</v>
      </c>
      <c r="AD23" s="200" t="s">
        <v>6</v>
      </c>
      <c r="AE23" s="200" t="s">
        <v>6</v>
      </c>
      <c r="AF23" s="69" t="s">
        <v>51</v>
      </c>
      <c r="AG23" s="69" t="s">
        <v>51</v>
      </c>
    </row>
    <row r="24" spans="1:33" x14ac:dyDescent="0.25">
      <c r="A24" s="479"/>
      <c r="B24" s="240">
        <v>491040</v>
      </c>
      <c r="C24" s="159" t="s">
        <v>169</v>
      </c>
      <c r="D24" s="159" t="s">
        <v>184</v>
      </c>
      <c r="E24" s="257" t="s">
        <v>25</v>
      </c>
      <c r="F24" s="67" t="s">
        <v>52</v>
      </c>
      <c r="G24" s="67" t="s">
        <v>52</v>
      </c>
      <c r="H24" s="67" t="s">
        <v>52</v>
      </c>
      <c r="I24" s="200" t="s">
        <v>6</v>
      </c>
      <c r="J24" s="200" t="s">
        <v>6</v>
      </c>
      <c r="K24" s="68" t="s">
        <v>31</v>
      </c>
      <c r="L24" s="67" t="s">
        <v>52</v>
      </c>
      <c r="M24" s="67" t="s">
        <v>52</v>
      </c>
      <c r="N24" s="67" t="s">
        <v>52</v>
      </c>
      <c r="O24" s="67" t="s">
        <v>52</v>
      </c>
      <c r="P24" s="200" t="s">
        <v>6</v>
      </c>
      <c r="Q24" s="200" t="s">
        <v>6</v>
      </c>
      <c r="R24" s="176" t="s">
        <v>54</v>
      </c>
      <c r="S24" s="176" t="s">
        <v>54</v>
      </c>
      <c r="T24" s="176" t="s">
        <v>54</v>
      </c>
      <c r="U24" s="176" t="s">
        <v>54</v>
      </c>
      <c r="V24" s="176" t="s">
        <v>54</v>
      </c>
      <c r="W24" s="176" t="s">
        <v>172</v>
      </c>
      <c r="X24" s="176" t="s">
        <v>172</v>
      </c>
      <c r="Y24" s="176" t="s">
        <v>54</v>
      </c>
      <c r="Z24" s="176" t="s">
        <v>54</v>
      </c>
      <c r="AA24" s="176" t="s">
        <v>54</v>
      </c>
      <c r="AB24" s="67" t="s">
        <v>52</v>
      </c>
      <c r="AC24" s="67" t="s">
        <v>52</v>
      </c>
      <c r="AD24" s="200" t="s">
        <v>6</v>
      </c>
      <c r="AE24" s="200" t="s">
        <v>6</v>
      </c>
      <c r="AF24" s="67" t="s">
        <v>52</v>
      </c>
      <c r="AG24" s="67" t="s">
        <v>52</v>
      </c>
    </row>
    <row r="25" spans="1:33" x14ac:dyDescent="0.25">
      <c r="A25" s="480"/>
      <c r="B25" s="240">
        <v>593900</v>
      </c>
      <c r="C25" s="159" t="s">
        <v>226</v>
      </c>
      <c r="D25" s="278" t="s">
        <v>183</v>
      </c>
      <c r="E25" s="257" t="s">
        <v>25</v>
      </c>
      <c r="F25" s="68" t="s">
        <v>31</v>
      </c>
      <c r="G25" s="68" t="s">
        <v>31</v>
      </c>
      <c r="H25" s="67" t="s">
        <v>52</v>
      </c>
      <c r="I25" s="200" t="s">
        <v>6</v>
      </c>
      <c r="J25" s="200" t="s">
        <v>6</v>
      </c>
      <c r="K25" s="67" t="s">
        <v>52</v>
      </c>
      <c r="L25" s="67" t="s">
        <v>52</v>
      </c>
      <c r="M25" s="67" t="s">
        <v>52</v>
      </c>
      <c r="N25" s="68" t="s">
        <v>31</v>
      </c>
      <c r="O25" s="67" t="s">
        <v>52</v>
      </c>
      <c r="P25" s="200" t="s">
        <v>6</v>
      </c>
      <c r="Q25" s="200" t="s">
        <v>6</v>
      </c>
      <c r="R25" s="176" t="s">
        <v>54</v>
      </c>
      <c r="S25" s="67" t="s">
        <v>52</v>
      </c>
      <c r="T25" s="67" t="s">
        <v>52</v>
      </c>
      <c r="U25" s="67" t="s">
        <v>52</v>
      </c>
      <c r="V25" s="67" t="s">
        <v>52</v>
      </c>
      <c r="W25" s="200" t="s">
        <v>6</v>
      </c>
      <c r="X25" s="200" t="s">
        <v>6</v>
      </c>
      <c r="Y25" s="67" t="s">
        <v>52</v>
      </c>
      <c r="Z25" s="67" t="s">
        <v>52</v>
      </c>
      <c r="AA25" s="67" t="s">
        <v>52</v>
      </c>
      <c r="AB25" s="67" t="s">
        <v>52</v>
      </c>
      <c r="AC25" s="67" t="s">
        <v>52</v>
      </c>
      <c r="AD25" s="200" t="s">
        <v>6</v>
      </c>
      <c r="AE25" s="200" t="s">
        <v>6</v>
      </c>
      <c r="AF25" s="67" t="s">
        <v>52</v>
      </c>
      <c r="AG25" s="67" t="s">
        <v>52</v>
      </c>
    </row>
    <row r="26" spans="1:33" x14ac:dyDescent="0.25">
      <c r="A26" s="281"/>
      <c r="B26" s="240">
        <v>496397</v>
      </c>
      <c r="C26" s="130" t="s">
        <v>228</v>
      </c>
      <c r="D26" s="278" t="s">
        <v>183</v>
      </c>
      <c r="E26" s="257" t="s">
        <v>26</v>
      </c>
      <c r="F26" s="176" t="s">
        <v>54</v>
      </c>
      <c r="G26" s="176" t="s">
        <v>54</v>
      </c>
      <c r="H26" s="68" t="s">
        <v>31</v>
      </c>
      <c r="I26" s="200" t="s">
        <v>6</v>
      </c>
      <c r="J26" s="200" t="s">
        <v>6</v>
      </c>
      <c r="K26" s="176" t="s">
        <v>54</v>
      </c>
      <c r="L26" s="176" t="s">
        <v>54</v>
      </c>
      <c r="M26" s="176" t="s">
        <v>54</v>
      </c>
      <c r="N26" s="176" t="s">
        <v>54</v>
      </c>
      <c r="O26" s="176" t="s">
        <v>54</v>
      </c>
      <c r="P26" s="200" t="s">
        <v>6</v>
      </c>
      <c r="Q26" s="200" t="s">
        <v>6</v>
      </c>
      <c r="R26" s="176" t="s">
        <v>54</v>
      </c>
      <c r="S26" s="176" t="s">
        <v>54</v>
      </c>
      <c r="T26" s="68" t="s">
        <v>31</v>
      </c>
      <c r="U26" s="176" t="s">
        <v>54</v>
      </c>
      <c r="V26" s="176" t="s">
        <v>54</v>
      </c>
      <c r="W26" s="200" t="s">
        <v>6</v>
      </c>
      <c r="X26" s="200" t="s">
        <v>6</v>
      </c>
      <c r="Y26" s="68" t="s">
        <v>31</v>
      </c>
      <c r="Z26" s="68" t="s">
        <v>31</v>
      </c>
      <c r="AA26" s="68" t="s">
        <v>31</v>
      </c>
      <c r="AB26" s="67" t="s">
        <v>52</v>
      </c>
      <c r="AC26" s="67" t="s">
        <v>52</v>
      </c>
      <c r="AD26" s="200" t="s">
        <v>6</v>
      </c>
      <c r="AE26" s="200" t="s">
        <v>6</v>
      </c>
      <c r="AF26" s="67" t="s">
        <v>52</v>
      </c>
      <c r="AG26" s="67" t="s">
        <v>52</v>
      </c>
    </row>
    <row r="27" spans="1:33" x14ac:dyDescent="0.25">
      <c r="A27" s="222"/>
      <c r="B27" s="223"/>
      <c r="C27" s="223"/>
      <c r="D27" s="223"/>
      <c r="E27" s="223"/>
    </row>
    <row r="28" spans="1:33" ht="39" x14ac:dyDescent="0.25">
      <c r="B28" s="224" t="s">
        <v>159</v>
      </c>
      <c r="C28" s="224" t="s">
        <v>116</v>
      </c>
      <c r="D28" s="227"/>
    </row>
    <row r="29" spans="1:33" ht="51.75" x14ac:dyDescent="0.25">
      <c r="B29" s="168" t="s">
        <v>48</v>
      </c>
      <c r="C29" s="168" t="s">
        <v>49</v>
      </c>
      <c r="D29" s="228"/>
    </row>
    <row r="30" spans="1:33" ht="39" x14ac:dyDescent="0.25">
      <c r="B30" s="169" t="s">
        <v>50</v>
      </c>
      <c r="C30" s="169" t="s">
        <v>160</v>
      </c>
      <c r="D30" s="229"/>
    </row>
    <row r="31" spans="1:33" ht="39" x14ac:dyDescent="0.25">
      <c r="B31" s="170" t="s">
        <v>114</v>
      </c>
      <c r="C31" s="170" t="s">
        <v>115</v>
      </c>
      <c r="D31" s="230"/>
    </row>
  </sheetData>
  <mergeCells count="4">
    <mergeCell ref="A12:A14"/>
    <mergeCell ref="A20:A22"/>
    <mergeCell ref="A17:A19"/>
    <mergeCell ref="A23:A2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J34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x14ac:dyDescent="0.25"/>
  <cols>
    <col min="1" max="1" width="13.140625" bestFit="1" customWidth="1"/>
    <col min="3" max="3" width="31.140625" bestFit="1" customWidth="1"/>
    <col min="4" max="4" width="9.7109375" customWidth="1"/>
    <col min="5" max="5" width="9.140625" customWidth="1"/>
    <col min="6" max="6" width="7.7109375" customWidth="1"/>
    <col min="7" max="8" width="11.42578125" customWidth="1"/>
    <col min="9" max="9" width="32.42578125" customWidth="1"/>
    <col min="10" max="10" width="7.85546875" customWidth="1"/>
    <col min="11" max="12" width="5.7109375" customWidth="1"/>
    <col min="13" max="13" width="7.85546875" customWidth="1"/>
    <col min="14" max="15" width="11.42578125" customWidth="1"/>
    <col min="16" max="18" width="7.42578125" customWidth="1"/>
    <col min="19" max="19" width="5.7109375" customWidth="1"/>
    <col min="20" max="20" width="9.7109375" customWidth="1"/>
    <col min="21" max="22" width="11.42578125" customWidth="1"/>
    <col min="23" max="23" width="7.85546875" customWidth="1"/>
    <col min="24" max="26" width="5.7109375" customWidth="1"/>
    <col min="27" max="27" width="7.85546875" customWidth="1"/>
    <col min="28" max="28" width="12.140625" customWidth="1"/>
    <col min="29" max="29" width="11.42578125" customWidth="1"/>
    <col min="30" max="30" width="7.85546875" style="204" customWidth="1"/>
    <col min="31" max="31" width="5.7109375" customWidth="1"/>
    <col min="32" max="32" width="7.42578125" customWidth="1"/>
    <col min="33" max="33" width="5.7109375" customWidth="1"/>
    <col min="34" max="34" width="8" customWidth="1"/>
    <col min="35" max="35" width="17.28515625" bestFit="1" customWidth="1"/>
    <col min="36" max="36" width="11.42578125" bestFit="1" customWidth="1"/>
  </cols>
  <sheetData>
    <row r="1" spans="1:36" ht="36" customHeight="1" x14ac:dyDescent="0.25">
      <c r="Z1" s="231" t="s">
        <v>144</v>
      </c>
      <c r="AD1"/>
      <c r="AI1" s="232" t="s">
        <v>170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42186</v>
      </c>
      <c r="G2" s="149">
        <v>42187</v>
      </c>
      <c r="H2" s="149">
        <v>42188</v>
      </c>
      <c r="I2" s="149">
        <v>42189</v>
      </c>
      <c r="J2" s="149">
        <v>42190</v>
      </c>
      <c r="K2" s="149">
        <v>42191</v>
      </c>
      <c r="L2" s="149">
        <v>42192</v>
      </c>
      <c r="M2" s="149">
        <v>42193</v>
      </c>
      <c r="N2" s="149">
        <v>42194</v>
      </c>
      <c r="O2" s="149">
        <v>42195</v>
      </c>
      <c r="P2" s="149">
        <v>42196</v>
      </c>
      <c r="Q2" s="149">
        <v>42197</v>
      </c>
      <c r="R2" s="149">
        <v>42198</v>
      </c>
      <c r="S2" s="149">
        <v>42199</v>
      </c>
      <c r="T2" s="149">
        <v>42200</v>
      </c>
      <c r="U2" s="149">
        <v>42201</v>
      </c>
      <c r="V2" s="149">
        <v>42202</v>
      </c>
      <c r="W2" s="149">
        <v>42203</v>
      </c>
      <c r="X2" s="149">
        <v>42204</v>
      </c>
      <c r="Y2" s="149">
        <v>42205</v>
      </c>
      <c r="Z2" s="149">
        <v>42206</v>
      </c>
      <c r="AA2" s="149">
        <v>42207</v>
      </c>
      <c r="AB2" s="149">
        <v>42208</v>
      </c>
      <c r="AC2" s="149">
        <v>42209</v>
      </c>
      <c r="AD2" s="149">
        <v>42210</v>
      </c>
      <c r="AE2" s="149">
        <v>42211</v>
      </c>
      <c r="AF2" s="149">
        <v>42212</v>
      </c>
      <c r="AG2" s="149">
        <v>42213</v>
      </c>
      <c r="AH2" s="149">
        <v>42214</v>
      </c>
      <c r="AI2" s="149">
        <v>42215</v>
      </c>
      <c r="AJ2" s="149">
        <v>42216</v>
      </c>
    </row>
    <row r="3" spans="1:36" x14ac:dyDescent="0.25">
      <c r="A3" s="30"/>
      <c r="B3" s="47">
        <v>425677</v>
      </c>
      <c r="C3" s="159" t="s">
        <v>18</v>
      </c>
      <c r="D3" s="159" t="s">
        <v>183</v>
      </c>
      <c r="E3" s="161" t="s">
        <v>26</v>
      </c>
      <c r="F3" s="176" t="s">
        <v>54</v>
      </c>
      <c r="G3" s="200" t="s">
        <v>6</v>
      </c>
      <c r="H3" s="200" t="s">
        <v>6</v>
      </c>
      <c r="I3" s="220" t="s">
        <v>193</v>
      </c>
      <c r="J3" s="67" t="s">
        <v>52</v>
      </c>
      <c r="K3" s="67" t="s">
        <v>52</v>
      </c>
      <c r="L3" s="67" t="s">
        <v>52</v>
      </c>
      <c r="M3" s="67" t="s">
        <v>52</v>
      </c>
      <c r="N3" s="200" t="s">
        <v>6</v>
      </c>
      <c r="O3" s="200" t="s">
        <v>6</v>
      </c>
      <c r="P3" s="68" t="s">
        <v>31</v>
      </c>
      <c r="Q3" s="67" t="s">
        <v>52</v>
      </c>
      <c r="R3" s="67" t="s">
        <v>52</v>
      </c>
      <c r="S3" s="67" t="s">
        <v>52</v>
      </c>
      <c r="T3" s="67" t="s">
        <v>52</v>
      </c>
      <c r="U3" s="200" t="s">
        <v>6</v>
      </c>
      <c r="V3" s="200" t="s">
        <v>6</v>
      </c>
      <c r="W3" s="176" t="s">
        <v>54</v>
      </c>
      <c r="X3" s="176" t="s">
        <v>54</v>
      </c>
      <c r="Y3" s="68" t="s">
        <v>31</v>
      </c>
      <c r="Z3" s="176" t="s">
        <v>54</v>
      </c>
      <c r="AA3" s="176" t="s">
        <v>54</v>
      </c>
      <c r="AB3" s="176" t="s">
        <v>172</v>
      </c>
      <c r="AC3" s="200" t="s">
        <v>6</v>
      </c>
      <c r="AD3" s="176" t="s">
        <v>54</v>
      </c>
      <c r="AE3" s="176" t="s">
        <v>54</v>
      </c>
      <c r="AF3" s="176" t="s">
        <v>54</v>
      </c>
      <c r="AG3" s="176" t="s">
        <v>54</v>
      </c>
      <c r="AH3" s="194" t="s">
        <v>45</v>
      </c>
      <c r="AI3" s="176" t="s">
        <v>54</v>
      </c>
      <c r="AJ3" s="200" t="s">
        <v>6</v>
      </c>
    </row>
    <row r="4" spans="1:36" x14ac:dyDescent="0.25">
      <c r="A4" s="30"/>
      <c r="B4" s="47">
        <v>354620</v>
      </c>
      <c r="C4" s="159" t="s">
        <v>105</v>
      </c>
      <c r="D4" s="159" t="s">
        <v>184</v>
      </c>
      <c r="E4" s="161" t="s">
        <v>26</v>
      </c>
      <c r="F4" s="67" t="s">
        <v>52</v>
      </c>
      <c r="G4" s="200" t="s">
        <v>6</v>
      </c>
      <c r="H4" s="200" t="s">
        <v>6</v>
      </c>
      <c r="I4" s="220" t="s">
        <v>193</v>
      </c>
      <c r="J4" s="194" t="s">
        <v>45</v>
      </c>
      <c r="K4" s="176" t="s">
        <v>54</v>
      </c>
      <c r="L4" s="176" t="s">
        <v>54</v>
      </c>
      <c r="M4" s="176" t="s">
        <v>54</v>
      </c>
      <c r="N4" s="200" t="s">
        <v>6</v>
      </c>
      <c r="O4" s="200" t="s">
        <v>6</v>
      </c>
      <c r="P4" s="176" t="s">
        <v>54</v>
      </c>
      <c r="Q4" s="176" t="s">
        <v>54</v>
      </c>
      <c r="R4" s="176" t="s">
        <v>54</v>
      </c>
      <c r="S4" s="176" t="s">
        <v>54</v>
      </c>
      <c r="T4" s="176" t="s">
        <v>54</v>
      </c>
      <c r="U4" s="200" t="s">
        <v>6</v>
      </c>
      <c r="V4" s="200" t="s">
        <v>6</v>
      </c>
      <c r="W4" s="67" t="s">
        <v>52</v>
      </c>
      <c r="X4" s="67" t="s">
        <v>52</v>
      </c>
      <c r="Y4" s="69" t="s">
        <v>51</v>
      </c>
      <c r="Z4" s="176" t="s">
        <v>54</v>
      </c>
      <c r="AA4" s="67" t="s">
        <v>52</v>
      </c>
      <c r="AB4" s="200" t="s">
        <v>6</v>
      </c>
      <c r="AC4" s="200" t="s">
        <v>6</v>
      </c>
      <c r="AD4" s="67" t="s">
        <v>52</v>
      </c>
      <c r="AE4" s="67" t="s">
        <v>52</v>
      </c>
      <c r="AF4" s="67" t="s">
        <v>52</v>
      </c>
      <c r="AG4" s="67" t="s">
        <v>52</v>
      </c>
      <c r="AH4" s="67" t="s">
        <v>52</v>
      </c>
      <c r="AI4" s="200" t="s">
        <v>6</v>
      </c>
      <c r="AJ4" s="176" t="s">
        <v>54</v>
      </c>
    </row>
    <row r="5" spans="1:36" x14ac:dyDescent="0.25">
      <c r="A5" s="30"/>
      <c r="B5" s="47">
        <v>273167</v>
      </c>
      <c r="C5" s="159" t="s">
        <v>103</v>
      </c>
      <c r="D5" s="159" t="s">
        <v>184</v>
      </c>
      <c r="E5" s="161" t="s">
        <v>26</v>
      </c>
      <c r="F5" s="67" t="s">
        <v>52</v>
      </c>
      <c r="G5" s="200" t="s">
        <v>6</v>
      </c>
      <c r="H5" s="200" t="s">
        <v>6</v>
      </c>
      <c r="I5" s="220" t="s">
        <v>193</v>
      </c>
      <c r="J5" s="67" t="s">
        <v>52</v>
      </c>
      <c r="K5" s="69" t="s">
        <v>51</v>
      </c>
      <c r="L5" s="176" t="s">
        <v>54</v>
      </c>
      <c r="M5" s="176" t="s">
        <v>54</v>
      </c>
      <c r="N5" s="200" t="s">
        <v>6</v>
      </c>
      <c r="O5" s="200" t="s">
        <v>6</v>
      </c>
      <c r="P5" s="68" t="s">
        <v>31</v>
      </c>
      <c r="Q5" s="68" t="s">
        <v>31</v>
      </c>
      <c r="R5" s="68" t="s">
        <v>31</v>
      </c>
      <c r="S5" s="176" t="s">
        <v>54</v>
      </c>
      <c r="T5" s="176" t="s">
        <v>54</v>
      </c>
      <c r="U5" s="176" t="s">
        <v>172</v>
      </c>
      <c r="V5" s="200" t="s">
        <v>6</v>
      </c>
      <c r="W5" s="68" t="s">
        <v>31</v>
      </c>
      <c r="X5" s="68" t="s">
        <v>31</v>
      </c>
      <c r="Y5" s="68" t="s">
        <v>31</v>
      </c>
      <c r="Z5" s="68" t="s">
        <v>31</v>
      </c>
      <c r="AA5" s="68" t="s">
        <v>31</v>
      </c>
      <c r="AB5" s="200" t="s">
        <v>6</v>
      </c>
      <c r="AC5" s="200" t="s">
        <v>6</v>
      </c>
      <c r="AD5" s="68" t="s">
        <v>31</v>
      </c>
      <c r="AE5" s="68" t="s">
        <v>31</v>
      </c>
      <c r="AF5" s="68" t="s">
        <v>31</v>
      </c>
      <c r="AG5" s="68" t="s">
        <v>31</v>
      </c>
      <c r="AH5" s="68" t="s">
        <v>31</v>
      </c>
      <c r="AI5" s="200" t="s">
        <v>6</v>
      </c>
      <c r="AJ5" s="200" t="s">
        <v>6</v>
      </c>
    </row>
    <row r="6" spans="1:36" x14ac:dyDescent="0.25">
      <c r="A6" s="30"/>
      <c r="B6" s="47">
        <v>503031</v>
      </c>
      <c r="C6" s="159" t="s">
        <v>101</v>
      </c>
      <c r="D6" s="159" t="s">
        <v>184</v>
      </c>
      <c r="E6" s="161" t="s">
        <v>26</v>
      </c>
      <c r="F6" s="176" t="s">
        <v>54</v>
      </c>
      <c r="G6" s="176" t="s">
        <v>172</v>
      </c>
      <c r="H6" s="176" t="s">
        <v>54</v>
      </c>
      <c r="I6" s="220" t="s">
        <v>193</v>
      </c>
      <c r="J6" s="68" t="s">
        <v>31</v>
      </c>
      <c r="K6" s="67" t="s">
        <v>52</v>
      </c>
      <c r="L6" s="68" t="s">
        <v>31</v>
      </c>
      <c r="M6" s="67" t="s">
        <v>52</v>
      </c>
      <c r="N6" s="200" t="s">
        <v>6</v>
      </c>
      <c r="O6" s="200" t="s">
        <v>6</v>
      </c>
      <c r="P6" s="67" t="s">
        <v>52</v>
      </c>
      <c r="Q6" s="67" t="s">
        <v>52</v>
      </c>
      <c r="R6" s="67" t="s">
        <v>52</v>
      </c>
      <c r="S6" s="67" t="s">
        <v>52</v>
      </c>
      <c r="T6" s="67" t="s">
        <v>52</v>
      </c>
      <c r="U6" s="200" t="s">
        <v>6</v>
      </c>
      <c r="V6" s="200" t="s">
        <v>6</v>
      </c>
      <c r="W6" s="176" t="s">
        <v>54</v>
      </c>
      <c r="X6" s="176" t="s">
        <v>54</v>
      </c>
      <c r="Y6" s="176" t="s">
        <v>54</v>
      </c>
      <c r="Z6" s="176" t="s">
        <v>54</v>
      </c>
      <c r="AA6" s="194" t="s">
        <v>45</v>
      </c>
      <c r="AB6" s="200" t="s">
        <v>6</v>
      </c>
      <c r="AC6" s="200" t="s">
        <v>6</v>
      </c>
      <c r="AD6" s="176" t="s">
        <v>54</v>
      </c>
      <c r="AE6" s="176" t="s">
        <v>54</v>
      </c>
      <c r="AF6" s="176" t="s">
        <v>54</v>
      </c>
      <c r="AG6" s="176" t="s">
        <v>54</v>
      </c>
      <c r="AH6" s="176" t="s">
        <v>54</v>
      </c>
      <c r="AI6" s="176" t="s">
        <v>54</v>
      </c>
      <c r="AJ6" s="200" t="s">
        <v>6</v>
      </c>
    </row>
    <row r="7" spans="1:36" x14ac:dyDescent="0.25">
      <c r="A7" s="30"/>
      <c r="B7" s="47">
        <v>379070</v>
      </c>
      <c r="C7" s="130" t="s">
        <v>123</v>
      </c>
      <c r="D7" s="159" t="s">
        <v>184</v>
      </c>
      <c r="E7" s="161" t="s">
        <v>26</v>
      </c>
      <c r="F7" s="67" t="s">
        <v>52</v>
      </c>
      <c r="G7" s="200" t="s">
        <v>6</v>
      </c>
      <c r="H7" s="200" t="s">
        <v>6</v>
      </c>
      <c r="I7" s="220" t="s">
        <v>193</v>
      </c>
      <c r="J7" s="176" t="s">
        <v>54</v>
      </c>
      <c r="K7" s="176" t="s">
        <v>54</v>
      </c>
      <c r="L7" s="176" t="s">
        <v>54</v>
      </c>
      <c r="M7" s="176" t="s">
        <v>54</v>
      </c>
      <c r="N7" s="176" t="s">
        <v>54</v>
      </c>
      <c r="O7" s="200" t="s">
        <v>6</v>
      </c>
      <c r="P7" s="176" t="s">
        <v>54</v>
      </c>
      <c r="Q7" s="176" t="s">
        <v>54</v>
      </c>
      <c r="R7" s="176" t="s">
        <v>54</v>
      </c>
      <c r="S7" s="176" t="s">
        <v>54</v>
      </c>
      <c r="T7" s="176" t="s">
        <v>54</v>
      </c>
      <c r="U7" s="200" t="s">
        <v>6</v>
      </c>
      <c r="V7" s="200" t="s">
        <v>6</v>
      </c>
      <c r="W7" s="68" t="s">
        <v>31</v>
      </c>
      <c r="X7" s="67" t="s">
        <v>52</v>
      </c>
      <c r="Y7" s="69" t="s">
        <v>51</v>
      </c>
      <c r="Z7" s="176" t="s">
        <v>54</v>
      </c>
      <c r="AA7" s="176" t="s">
        <v>54</v>
      </c>
      <c r="AB7" s="200" t="s">
        <v>6</v>
      </c>
      <c r="AC7" s="200" t="s">
        <v>6</v>
      </c>
      <c r="AD7" s="67" t="s">
        <v>52</v>
      </c>
      <c r="AE7" s="67" t="s">
        <v>52</v>
      </c>
      <c r="AF7" s="67" t="s">
        <v>52</v>
      </c>
      <c r="AG7" s="67" t="s">
        <v>52</v>
      </c>
      <c r="AH7" s="67" t="s">
        <v>52</v>
      </c>
      <c r="AI7" s="200" t="s">
        <v>6</v>
      </c>
      <c r="AJ7" s="176" t="s">
        <v>172</v>
      </c>
    </row>
    <row r="8" spans="1:36" ht="15.75" customHeight="1" x14ac:dyDescent="0.25">
      <c r="A8" s="30"/>
      <c r="B8" s="47">
        <v>400623</v>
      </c>
      <c r="C8" s="130" t="s">
        <v>33</v>
      </c>
      <c r="D8" s="159" t="s">
        <v>183</v>
      </c>
      <c r="E8" s="161" t="s">
        <v>26</v>
      </c>
      <c r="F8" s="176" t="s">
        <v>54</v>
      </c>
      <c r="G8" s="200" t="s">
        <v>6</v>
      </c>
      <c r="H8" s="200" t="s">
        <v>6</v>
      </c>
      <c r="I8" s="220" t="s">
        <v>193</v>
      </c>
      <c r="J8" s="176" t="s">
        <v>54</v>
      </c>
      <c r="K8" s="176" t="s">
        <v>54</v>
      </c>
      <c r="L8" s="176" t="s">
        <v>54</v>
      </c>
      <c r="M8" s="176" t="s">
        <v>54</v>
      </c>
      <c r="N8" s="176" t="s">
        <v>172</v>
      </c>
      <c r="O8" s="200" t="s">
        <v>6</v>
      </c>
      <c r="P8" s="176" t="s">
        <v>54</v>
      </c>
      <c r="Q8" s="176" t="s">
        <v>54</v>
      </c>
      <c r="R8" s="176" t="s">
        <v>54</v>
      </c>
      <c r="S8" s="176" t="s">
        <v>54</v>
      </c>
      <c r="T8" s="188" t="s">
        <v>131</v>
      </c>
      <c r="U8" s="200" t="s">
        <v>6</v>
      </c>
      <c r="V8" s="176" t="s">
        <v>54</v>
      </c>
      <c r="W8" s="176" t="s">
        <v>54</v>
      </c>
      <c r="X8" s="176" t="s">
        <v>54</v>
      </c>
      <c r="Y8" s="176" t="s">
        <v>54</v>
      </c>
      <c r="Z8" s="176" t="s">
        <v>54</v>
      </c>
      <c r="AA8" s="176" t="s">
        <v>54</v>
      </c>
      <c r="AB8" s="200" t="s">
        <v>6</v>
      </c>
      <c r="AC8" s="200" t="s">
        <v>6</v>
      </c>
      <c r="AD8" s="176" t="s">
        <v>54</v>
      </c>
      <c r="AE8" s="176" t="s">
        <v>54</v>
      </c>
      <c r="AF8" s="188" t="s">
        <v>131</v>
      </c>
      <c r="AG8" s="176" t="s">
        <v>54</v>
      </c>
      <c r="AH8" s="176" t="s">
        <v>54</v>
      </c>
      <c r="AI8" s="176" t="s">
        <v>172</v>
      </c>
      <c r="AJ8" s="200" t="s">
        <v>6</v>
      </c>
    </row>
    <row r="9" spans="1:36" x14ac:dyDescent="0.25">
      <c r="A9" s="30"/>
      <c r="B9" s="47">
        <v>444567</v>
      </c>
      <c r="C9" s="159" t="s">
        <v>19</v>
      </c>
      <c r="D9" s="159" t="s">
        <v>184</v>
      </c>
      <c r="E9" s="161" t="s">
        <v>26</v>
      </c>
      <c r="F9" s="68" t="s">
        <v>31</v>
      </c>
      <c r="G9" s="200" t="s">
        <v>6</v>
      </c>
      <c r="H9" s="200" t="s">
        <v>6</v>
      </c>
      <c r="I9" s="220" t="s">
        <v>193</v>
      </c>
      <c r="J9" s="176" t="s">
        <v>54</v>
      </c>
      <c r="K9" s="176" t="s">
        <v>54</v>
      </c>
      <c r="L9" s="176" t="s">
        <v>54</v>
      </c>
      <c r="M9" s="176" t="s">
        <v>54</v>
      </c>
      <c r="N9" s="200" t="s">
        <v>6</v>
      </c>
      <c r="O9" s="176" t="s">
        <v>172</v>
      </c>
      <c r="P9" s="194" t="s">
        <v>45</v>
      </c>
      <c r="Q9" s="68" t="s">
        <v>31</v>
      </c>
      <c r="R9" s="68" t="s">
        <v>31</v>
      </c>
      <c r="S9" s="176" t="s">
        <v>54</v>
      </c>
      <c r="T9" s="176" t="s">
        <v>54</v>
      </c>
      <c r="U9" s="176" t="s">
        <v>54</v>
      </c>
      <c r="V9" s="200" t="s">
        <v>6</v>
      </c>
      <c r="W9" s="67" t="s">
        <v>52</v>
      </c>
      <c r="X9" s="67" t="s">
        <v>52</v>
      </c>
      <c r="Y9" s="69" t="s">
        <v>51</v>
      </c>
      <c r="Z9" s="176" t="s">
        <v>54</v>
      </c>
      <c r="AA9" s="67" t="s">
        <v>52</v>
      </c>
      <c r="AB9" s="200" t="s">
        <v>6</v>
      </c>
      <c r="AC9" s="176" t="s">
        <v>172</v>
      </c>
      <c r="AD9" s="67" t="s">
        <v>52</v>
      </c>
      <c r="AE9" s="67" t="s">
        <v>52</v>
      </c>
      <c r="AF9" s="67" t="s">
        <v>52</v>
      </c>
      <c r="AG9" s="67" t="s">
        <v>52</v>
      </c>
      <c r="AH9" s="68" t="s">
        <v>31</v>
      </c>
      <c r="AI9" s="200" t="s">
        <v>6</v>
      </c>
      <c r="AJ9" s="200" t="s">
        <v>6</v>
      </c>
    </row>
    <row r="10" spans="1:36" x14ac:dyDescent="0.25">
      <c r="A10" s="30"/>
      <c r="B10" s="47">
        <v>552406</v>
      </c>
      <c r="C10" s="159" t="s">
        <v>164</v>
      </c>
      <c r="D10" s="159" t="s">
        <v>184</v>
      </c>
      <c r="E10" s="161" t="s">
        <v>26</v>
      </c>
      <c r="F10" s="176" t="s">
        <v>54</v>
      </c>
      <c r="G10" s="176" t="s">
        <v>54</v>
      </c>
      <c r="H10" s="200" t="s">
        <v>6</v>
      </c>
      <c r="I10" s="220" t="s">
        <v>193</v>
      </c>
      <c r="J10" s="67" t="s">
        <v>52</v>
      </c>
      <c r="K10" s="67" t="s">
        <v>52</v>
      </c>
      <c r="L10" s="67" t="s">
        <v>52</v>
      </c>
      <c r="M10" s="67" t="s">
        <v>52</v>
      </c>
      <c r="N10" s="200" t="s">
        <v>6</v>
      </c>
      <c r="O10" s="200" t="s">
        <v>6</v>
      </c>
      <c r="P10" s="67" t="s">
        <v>52</v>
      </c>
      <c r="Q10" s="67" t="s">
        <v>52</v>
      </c>
      <c r="R10" s="67" t="s">
        <v>52</v>
      </c>
      <c r="S10" s="67" t="s">
        <v>52</v>
      </c>
      <c r="T10" s="67" t="s">
        <v>52</v>
      </c>
      <c r="U10" s="200" t="s">
        <v>6</v>
      </c>
      <c r="V10" s="200" t="s">
        <v>6</v>
      </c>
      <c r="W10" s="176" t="s">
        <v>54</v>
      </c>
      <c r="X10" s="176" t="s">
        <v>54</v>
      </c>
      <c r="Y10" s="176" t="s">
        <v>54</v>
      </c>
      <c r="Z10" s="176" t="s">
        <v>54</v>
      </c>
      <c r="AA10" s="194" t="s">
        <v>45</v>
      </c>
      <c r="AB10" s="200" t="s">
        <v>6</v>
      </c>
      <c r="AC10" s="200" t="s">
        <v>6</v>
      </c>
      <c r="AD10" s="176" t="s">
        <v>54</v>
      </c>
      <c r="AE10" s="176" t="s">
        <v>54</v>
      </c>
      <c r="AF10" s="176" t="s">
        <v>54</v>
      </c>
      <c r="AG10" s="176" t="s">
        <v>54</v>
      </c>
      <c r="AH10" s="176" t="s">
        <v>54</v>
      </c>
      <c r="AI10" s="176" t="s">
        <v>54</v>
      </c>
      <c r="AJ10" s="200" t="s">
        <v>6</v>
      </c>
    </row>
    <row r="11" spans="1:36" x14ac:dyDescent="0.25">
      <c r="A11" s="30"/>
      <c r="B11" s="47">
        <v>252816</v>
      </c>
      <c r="C11" s="159" t="s">
        <v>23</v>
      </c>
      <c r="D11" s="159" t="s">
        <v>184</v>
      </c>
      <c r="E11" s="161" t="s">
        <v>26</v>
      </c>
      <c r="F11" s="67" t="s">
        <v>52</v>
      </c>
      <c r="G11" s="200" t="s">
        <v>6</v>
      </c>
      <c r="H11" s="200" t="s">
        <v>6</v>
      </c>
      <c r="I11" s="220" t="s">
        <v>193</v>
      </c>
      <c r="J11" s="68" t="s">
        <v>31</v>
      </c>
      <c r="K11" s="176" t="s">
        <v>54</v>
      </c>
      <c r="L11" s="176" t="s">
        <v>54</v>
      </c>
      <c r="M11" s="194" t="s">
        <v>45</v>
      </c>
      <c r="N11" s="200" t="s">
        <v>6</v>
      </c>
      <c r="O11" s="176" t="s">
        <v>54</v>
      </c>
      <c r="P11" s="188" t="s">
        <v>131</v>
      </c>
      <c r="Q11" s="188" t="s">
        <v>131</v>
      </c>
      <c r="R11" s="188" t="s">
        <v>131</v>
      </c>
      <c r="S11" s="176" t="s">
        <v>54</v>
      </c>
      <c r="T11" s="176" t="s">
        <v>54</v>
      </c>
      <c r="U11" s="200" t="s">
        <v>6</v>
      </c>
      <c r="V11" s="200" t="s">
        <v>6</v>
      </c>
      <c r="W11" s="67" t="s">
        <v>52</v>
      </c>
      <c r="X11" s="67" t="s">
        <v>52</v>
      </c>
      <c r="Y11" s="69" t="s">
        <v>51</v>
      </c>
      <c r="Z11" s="176" t="s">
        <v>54</v>
      </c>
      <c r="AA11" s="67" t="s">
        <v>52</v>
      </c>
      <c r="AB11" s="200" t="s">
        <v>6</v>
      </c>
      <c r="AC11" s="200" t="s">
        <v>6</v>
      </c>
      <c r="AD11" s="67" t="s">
        <v>52</v>
      </c>
      <c r="AE11" s="67" t="s">
        <v>52</v>
      </c>
      <c r="AF11" s="67" t="s">
        <v>52</v>
      </c>
      <c r="AG11" s="67" t="s">
        <v>52</v>
      </c>
      <c r="AH11" s="67" t="s">
        <v>52</v>
      </c>
      <c r="AI11" s="200" t="s">
        <v>6</v>
      </c>
      <c r="AJ11" s="200" t="s">
        <v>6</v>
      </c>
    </row>
    <row r="12" spans="1:36" x14ac:dyDescent="0.25">
      <c r="A12" s="30"/>
      <c r="B12" s="47">
        <v>242826</v>
      </c>
      <c r="C12" s="159" t="s">
        <v>37</v>
      </c>
      <c r="D12" s="159" t="s">
        <v>183</v>
      </c>
      <c r="E12" s="161" t="s">
        <v>26</v>
      </c>
      <c r="F12" s="176" t="s">
        <v>54</v>
      </c>
      <c r="G12" s="200" t="s">
        <v>6</v>
      </c>
      <c r="H12" s="176" t="s">
        <v>172</v>
      </c>
      <c r="I12" s="220" t="s">
        <v>193</v>
      </c>
      <c r="J12" s="67" t="s">
        <v>52</v>
      </c>
      <c r="K12" s="67" t="s">
        <v>52</v>
      </c>
      <c r="L12" s="67" t="s">
        <v>52</v>
      </c>
      <c r="M12" s="67" t="s">
        <v>52</v>
      </c>
      <c r="N12" s="200" t="s">
        <v>6</v>
      </c>
      <c r="O12" s="200" t="s">
        <v>6</v>
      </c>
      <c r="P12" s="67" t="s">
        <v>52</v>
      </c>
      <c r="Q12" s="67" t="s">
        <v>52</v>
      </c>
      <c r="R12" s="67" t="s">
        <v>52</v>
      </c>
      <c r="S12" s="67" t="s">
        <v>52</v>
      </c>
      <c r="T12" s="67" t="s">
        <v>52</v>
      </c>
      <c r="U12" s="200" t="s">
        <v>6</v>
      </c>
      <c r="V12" s="176" t="s">
        <v>172</v>
      </c>
      <c r="W12" s="176" t="s">
        <v>54</v>
      </c>
      <c r="X12" s="68" t="s">
        <v>31</v>
      </c>
      <c r="Y12" s="176" t="s">
        <v>54</v>
      </c>
      <c r="Z12" s="176" t="s">
        <v>54</v>
      </c>
      <c r="AA12" s="194" t="s">
        <v>45</v>
      </c>
      <c r="AB12" s="200" t="s">
        <v>6</v>
      </c>
      <c r="AC12" s="176" t="s">
        <v>54</v>
      </c>
      <c r="AD12" s="176" t="s">
        <v>54</v>
      </c>
      <c r="AE12" s="176" t="s">
        <v>54</v>
      </c>
      <c r="AF12" s="176" t="s">
        <v>54</v>
      </c>
      <c r="AG12" s="176" t="s">
        <v>54</v>
      </c>
      <c r="AH12" s="68" t="s">
        <v>31</v>
      </c>
      <c r="AI12" s="200" t="s">
        <v>6</v>
      </c>
      <c r="AJ12" s="200" t="s">
        <v>6</v>
      </c>
    </row>
    <row r="13" spans="1:36" x14ac:dyDescent="0.25">
      <c r="A13" s="415" t="s">
        <v>182</v>
      </c>
      <c r="B13" s="47">
        <v>518531</v>
      </c>
      <c r="C13" s="159" t="s">
        <v>188</v>
      </c>
      <c r="D13" s="159" t="s">
        <v>184</v>
      </c>
      <c r="E13" s="161" t="s">
        <v>26</v>
      </c>
      <c r="F13" s="67" t="s">
        <v>52</v>
      </c>
      <c r="G13" s="200" t="s">
        <v>6</v>
      </c>
      <c r="H13" s="200" t="s">
        <v>6</v>
      </c>
      <c r="I13" s="220" t="s">
        <v>193</v>
      </c>
      <c r="J13" s="176" t="s">
        <v>54</v>
      </c>
      <c r="K13" s="176" t="s">
        <v>54</v>
      </c>
      <c r="L13" s="176" t="s">
        <v>54</v>
      </c>
      <c r="M13" s="68" t="s">
        <v>31</v>
      </c>
      <c r="N13" s="200" t="s">
        <v>6</v>
      </c>
      <c r="O13" s="200" t="s">
        <v>6</v>
      </c>
      <c r="P13" s="176" t="s">
        <v>54</v>
      </c>
      <c r="Q13" s="176" t="s">
        <v>54</v>
      </c>
      <c r="R13" s="67" t="s">
        <v>52</v>
      </c>
      <c r="S13" s="67" t="s">
        <v>52</v>
      </c>
      <c r="T13" s="69" t="s">
        <v>51</v>
      </c>
      <c r="U13" s="200" t="s">
        <v>6</v>
      </c>
      <c r="V13" s="200" t="s">
        <v>6</v>
      </c>
      <c r="W13" s="67" t="s">
        <v>52</v>
      </c>
      <c r="X13" s="67" t="s">
        <v>52</v>
      </c>
      <c r="Y13" s="67" t="s">
        <v>52</v>
      </c>
      <c r="Z13" s="67" t="s">
        <v>52</v>
      </c>
      <c r="AA13" s="67" t="s">
        <v>52</v>
      </c>
      <c r="AB13" s="200" t="s">
        <v>6</v>
      </c>
      <c r="AC13" s="200" t="s">
        <v>6</v>
      </c>
      <c r="AD13" s="67" t="s">
        <v>52</v>
      </c>
      <c r="AE13" s="67" t="s">
        <v>52</v>
      </c>
      <c r="AF13" s="68" t="s">
        <v>31</v>
      </c>
      <c r="AG13" s="67" t="s">
        <v>52</v>
      </c>
      <c r="AH13" s="67" t="s">
        <v>52</v>
      </c>
      <c r="AI13" s="200" t="s">
        <v>6</v>
      </c>
      <c r="AJ13" s="200" t="s">
        <v>6</v>
      </c>
    </row>
    <row r="14" spans="1:36" x14ac:dyDescent="0.25">
      <c r="A14" s="416"/>
      <c r="B14" s="47">
        <v>501285</v>
      </c>
      <c r="C14" s="159" t="s">
        <v>102</v>
      </c>
      <c r="D14" s="159" t="s">
        <v>184</v>
      </c>
      <c r="E14" s="161" t="s">
        <v>26</v>
      </c>
      <c r="F14" s="176" t="s">
        <v>54</v>
      </c>
      <c r="G14" s="200" t="s">
        <v>6</v>
      </c>
      <c r="H14" s="200" t="s">
        <v>6</v>
      </c>
      <c r="I14" s="220" t="s">
        <v>193</v>
      </c>
      <c r="J14" s="67" t="s">
        <v>52</v>
      </c>
      <c r="K14" s="67" t="s">
        <v>52</v>
      </c>
      <c r="L14" s="67" t="s">
        <v>52</v>
      </c>
      <c r="M14" s="67" t="s">
        <v>52</v>
      </c>
      <c r="N14" s="200" t="s">
        <v>6</v>
      </c>
      <c r="O14" s="200" t="s">
        <v>6</v>
      </c>
      <c r="P14" s="67" t="s">
        <v>52</v>
      </c>
      <c r="Q14" s="67" t="s">
        <v>52</v>
      </c>
      <c r="R14" s="68" t="s">
        <v>31</v>
      </c>
      <c r="S14" s="68" t="s">
        <v>31</v>
      </c>
      <c r="T14" s="68" t="s">
        <v>31</v>
      </c>
      <c r="U14" s="200" t="s">
        <v>6</v>
      </c>
      <c r="V14" s="200" t="s">
        <v>6</v>
      </c>
      <c r="W14" s="176" t="s">
        <v>54</v>
      </c>
      <c r="X14" s="176" t="s">
        <v>54</v>
      </c>
      <c r="Y14" s="176" t="s">
        <v>54</v>
      </c>
      <c r="Z14" s="176" t="s">
        <v>54</v>
      </c>
      <c r="AA14" s="68" t="s">
        <v>31</v>
      </c>
      <c r="AB14" s="200" t="s">
        <v>6</v>
      </c>
      <c r="AC14" s="200" t="s">
        <v>6</v>
      </c>
      <c r="AD14" s="176" t="s">
        <v>54</v>
      </c>
      <c r="AE14" s="176" t="s">
        <v>54</v>
      </c>
      <c r="AF14" s="176" t="s">
        <v>54</v>
      </c>
      <c r="AG14" s="176" t="s">
        <v>54</v>
      </c>
      <c r="AH14" s="176" t="s">
        <v>54</v>
      </c>
      <c r="AI14" s="200" t="s">
        <v>6</v>
      </c>
      <c r="AJ14" s="200" t="s">
        <v>6</v>
      </c>
    </row>
    <row r="15" spans="1:36" x14ac:dyDescent="0.25">
      <c r="A15" s="417"/>
      <c r="B15" s="47">
        <v>497998</v>
      </c>
      <c r="C15" s="130" t="s">
        <v>165</v>
      </c>
      <c r="D15" s="159" t="s">
        <v>184</v>
      </c>
      <c r="E15" s="161" t="s">
        <v>26</v>
      </c>
      <c r="F15" s="176" t="s">
        <v>54</v>
      </c>
      <c r="G15" s="200" t="s">
        <v>6</v>
      </c>
      <c r="H15" s="200" t="s">
        <v>6</v>
      </c>
      <c r="I15" s="220" t="s">
        <v>193</v>
      </c>
      <c r="J15" s="67" t="s">
        <v>52</v>
      </c>
      <c r="K15" s="67" t="s">
        <v>52</v>
      </c>
      <c r="L15" s="67" t="s">
        <v>52</v>
      </c>
      <c r="M15" s="67" t="s">
        <v>52</v>
      </c>
      <c r="N15" s="200" t="s">
        <v>6</v>
      </c>
      <c r="O15" s="200" t="s">
        <v>6</v>
      </c>
      <c r="P15" s="67" t="s">
        <v>52</v>
      </c>
      <c r="Q15" s="67" t="s">
        <v>52</v>
      </c>
      <c r="R15" s="69" t="s">
        <v>51</v>
      </c>
      <c r="S15" s="176" t="s">
        <v>54</v>
      </c>
      <c r="T15" s="67" t="s">
        <v>52</v>
      </c>
      <c r="U15" s="200" t="s">
        <v>6</v>
      </c>
      <c r="V15" s="200" t="s">
        <v>6</v>
      </c>
      <c r="W15" s="67" t="s">
        <v>52</v>
      </c>
      <c r="X15" s="67" t="s">
        <v>52</v>
      </c>
      <c r="Y15" s="69" t="s">
        <v>51</v>
      </c>
      <c r="Z15" s="176" t="s">
        <v>54</v>
      </c>
      <c r="AA15" s="67" t="s">
        <v>52</v>
      </c>
      <c r="AB15" s="200" t="s">
        <v>6</v>
      </c>
      <c r="AC15" s="200" t="s">
        <v>6</v>
      </c>
      <c r="AD15" s="176" t="s">
        <v>54</v>
      </c>
      <c r="AE15" s="176" t="s">
        <v>54</v>
      </c>
      <c r="AF15" s="67" t="s">
        <v>52</v>
      </c>
      <c r="AG15" s="176" t="s">
        <v>54</v>
      </c>
      <c r="AH15" s="176" t="s">
        <v>54</v>
      </c>
      <c r="AI15" s="200" t="s">
        <v>6</v>
      </c>
      <c r="AJ15" s="200" t="s">
        <v>6</v>
      </c>
    </row>
    <row r="16" spans="1:36" x14ac:dyDescent="0.25">
      <c r="A16" s="30"/>
      <c r="B16" s="47">
        <v>370711</v>
      </c>
      <c r="C16" s="130" t="s">
        <v>110</v>
      </c>
      <c r="D16" s="159" t="s">
        <v>184</v>
      </c>
      <c r="E16" s="161" t="s">
        <v>26</v>
      </c>
      <c r="F16" s="176" t="s">
        <v>54</v>
      </c>
      <c r="G16" s="200" t="s">
        <v>6</v>
      </c>
      <c r="H16" s="200" t="s">
        <v>6</v>
      </c>
      <c r="I16" s="220" t="s">
        <v>193</v>
      </c>
      <c r="J16" s="176" t="s">
        <v>54</v>
      </c>
      <c r="K16" s="176" t="s">
        <v>54</v>
      </c>
      <c r="L16" s="176" t="s">
        <v>54</v>
      </c>
      <c r="M16" s="194" t="s">
        <v>45</v>
      </c>
      <c r="N16" s="200" t="s">
        <v>6</v>
      </c>
      <c r="O16" s="200" t="s">
        <v>6</v>
      </c>
      <c r="P16" s="68" t="s">
        <v>31</v>
      </c>
      <c r="Q16" s="68" t="s">
        <v>31</v>
      </c>
      <c r="R16" s="68" t="s">
        <v>31</v>
      </c>
      <c r="S16" s="68" t="s">
        <v>31</v>
      </c>
      <c r="T16" s="68" t="s">
        <v>31</v>
      </c>
      <c r="U16" s="200" t="s">
        <v>6</v>
      </c>
      <c r="V16" s="200" t="s">
        <v>6</v>
      </c>
      <c r="W16" s="176" t="s">
        <v>54</v>
      </c>
      <c r="X16" s="176" t="s">
        <v>54</v>
      </c>
      <c r="Y16" s="176" t="s">
        <v>54</v>
      </c>
      <c r="Z16" s="176" t="s">
        <v>54</v>
      </c>
      <c r="AA16" s="176" t="s">
        <v>54</v>
      </c>
      <c r="AB16" s="176" t="s">
        <v>54</v>
      </c>
      <c r="AC16" s="200" t="s">
        <v>6</v>
      </c>
      <c r="AD16" s="194" t="s">
        <v>45</v>
      </c>
      <c r="AE16" s="176" t="s">
        <v>54</v>
      </c>
      <c r="AF16" s="176" t="s">
        <v>54</v>
      </c>
      <c r="AG16" s="176" t="s">
        <v>54</v>
      </c>
      <c r="AH16" s="176" t="s">
        <v>54</v>
      </c>
      <c r="AI16" s="200" t="s">
        <v>6</v>
      </c>
      <c r="AJ16" s="200" t="s">
        <v>6</v>
      </c>
    </row>
    <row r="17" spans="1:36" x14ac:dyDescent="0.25">
      <c r="A17" s="413" t="s">
        <v>111</v>
      </c>
      <c r="B17" s="179">
        <v>509724</v>
      </c>
      <c r="C17" s="57" t="s">
        <v>21</v>
      </c>
      <c r="D17" s="159" t="s">
        <v>184</v>
      </c>
      <c r="E17" s="72" t="s">
        <v>25</v>
      </c>
      <c r="F17" s="69" t="s">
        <v>51</v>
      </c>
      <c r="G17" s="200" t="s">
        <v>6</v>
      </c>
      <c r="H17" s="200" t="s">
        <v>6</v>
      </c>
      <c r="I17" s="220" t="s">
        <v>193</v>
      </c>
      <c r="J17" s="67" t="s">
        <v>52</v>
      </c>
      <c r="K17" s="67" t="s">
        <v>52</v>
      </c>
      <c r="L17" s="67" t="s">
        <v>52</v>
      </c>
      <c r="M17" s="67" t="s">
        <v>52</v>
      </c>
      <c r="N17" s="200" t="s">
        <v>6</v>
      </c>
      <c r="O17" s="200" t="s">
        <v>6</v>
      </c>
      <c r="P17" s="67" t="s">
        <v>52</v>
      </c>
      <c r="Q17" s="67" t="s">
        <v>52</v>
      </c>
      <c r="R17" s="67" t="s">
        <v>52</v>
      </c>
      <c r="S17" s="67" t="s">
        <v>52</v>
      </c>
      <c r="T17" s="67" t="s">
        <v>52</v>
      </c>
      <c r="U17" s="200" t="s">
        <v>6</v>
      </c>
      <c r="V17" s="200" t="s">
        <v>6</v>
      </c>
      <c r="W17" s="67" t="s">
        <v>52</v>
      </c>
      <c r="X17" s="67" t="s">
        <v>52</v>
      </c>
      <c r="Y17" s="67" t="s">
        <v>52</v>
      </c>
      <c r="Z17" s="67" t="s">
        <v>52</v>
      </c>
      <c r="AA17" s="67" t="s">
        <v>52</v>
      </c>
      <c r="AB17" s="200" t="s">
        <v>6</v>
      </c>
      <c r="AC17" s="200" t="s">
        <v>6</v>
      </c>
      <c r="AD17" s="69" t="s">
        <v>51</v>
      </c>
      <c r="AE17" s="69" t="s">
        <v>51</v>
      </c>
      <c r="AF17" s="69" t="s">
        <v>51</v>
      </c>
      <c r="AG17" s="69" t="s">
        <v>51</v>
      </c>
      <c r="AH17" s="69" t="s">
        <v>51</v>
      </c>
      <c r="AI17" s="200" t="s">
        <v>6</v>
      </c>
      <c r="AJ17" s="200" t="s">
        <v>6</v>
      </c>
    </row>
    <row r="18" spans="1:36" x14ac:dyDescent="0.25">
      <c r="A18" s="413"/>
      <c r="B18" s="179">
        <v>302172</v>
      </c>
      <c r="C18" s="57" t="s">
        <v>157</v>
      </c>
      <c r="D18" s="159" t="s">
        <v>184</v>
      </c>
      <c r="E18" s="72" t="s">
        <v>25</v>
      </c>
      <c r="F18" s="67" t="s">
        <v>52</v>
      </c>
      <c r="G18" s="200" t="s">
        <v>6</v>
      </c>
      <c r="H18" s="200" t="s">
        <v>6</v>
      </c>
      <c r="I18" s="220" t="s">
        <v>193</v>
      </c>
      <c r="J18" s="67" t="s">
        <v>52</v>
      </c>
      <c r="K18" s="67" t="s">
        <v>52</v>
      </c>
      <c r="L18" s="67" t="s">
        <v>52</v>
      </c>
      <c r="M18" s="67" t="s">
        <v>52</v>
      </c>
      <c r="N18" s="200" t="s">
        <v>6</v>
      </c>
      <c r="O18" s="200" t="s">
        <v>6</v>
      </c>
      <c r="P18" s="188" t="s">
        <v>131</v>
      </c>
      <c r="Q18" s="188" t="s">
        <v>131</v>
      </c>
      <c r="R18" s="188" t="s">
        <v>131</v>
      </c>
      <c r="S18" s="69" t="s">
        <v>51</v>
      </c>
      <c r="T18" s="69" t="s">
        <v>51</v>
      </c>
      <c r="U18" s="200" t="s">
        <v>6</v>
      </c>
      <c r="V18" s="200" t="s">
        <v>6</v>
      </c>
      <c r="W18" s="67" t="s">
        <v>52</v>
      </c>
      <c r="X18" s="67" t="s">
        <v>52</v>
      </c>
      <c r="Y18" s="67" t="s">
        <v>52</v>
      </c>
      <c r="Z18" s="67" t="s">
        <v>52</v>
      </c>
      <c r="AA18" s="67" t="s">
        <v>52</v>
      </c>
      <c r="AB18" s="200" t="s">
        <v>6</v>
      </c>
      <c r="AC18" s="200" t="s">
        <v>6</v>
      </c>
      <c r="AD18" s="68" t="s">
        <v>31</v>
      </c>
      <c r="AE18" s="67" t="s">
        <v>52</v>
      </c>
      <c r="AF18" s="68" t="s">
        <v>31</v>
      </c>
      <c r="AG18" s="67" t="s">
        <v>52</v>
      </c>
      <c r="AH18" s="67" t="s">
        <v>52</v>
      </c>
      <c r="AI18" s="200" t="s">
        <v>6</v>
      </c>
      <c r="AJ18" s="200" t="s">
        <v>6</v>
      </c>
    </row>
    <row r="19" spans="1:36" x14ac:dyDescent="0.25">
      <c r="A19" s="413"/>
      <c r="B19" s="179">
        <v>516000</v>
      </c>
      <c r="C19" s="57" t="s">
        <v>35</v>
      </c>
      <c r="D19" s="159" t="s">
        <v>184</v>
      </c>
      <c r="E19" s="72" t="s">
        <v>25</v>
      </c>
      <c r="F19" s="67" t="s">
        <v>52</v>
      </c>
      <c r="G19" s="200" t="s">
        <v>6</v>
      </c>
      <c r="H19" s="200" t="s">
        <v>6</v>
      </c>
      <c r="I19" s="220" t="s">
        <v>193</v>
      </c>
      <c r="J19" s="68" t="s">
        <v>31</v>
      </c>
      <c r="K19" s="68" t="s">
        <v>31</v>
      </c>
      <c r="L19" s="68" t="s">
        <v>31</v>
      </c>
      <c r="M19" s="69" t="s">
        <v>51</v>
      </c>
      <c r="N19" s="200" t="s">
        <v>6</v>
      </c>
      <c r="O19" s="200" t="s">
        <v>6</v>
      </c>
      <c r="P19" s="67" t="s">
        <v>52</v>
      </c>
      <c r="Q19" s="67" t="s">
        <v>52</v>
      </c>
      <c r="R19" s="67" t="s">
        <v>52</v>
      </c>
      <c r="S19" s="67" t="s">
        <v>52</v>
      </c>
      <c r="T19" s="67" t="s">
        <v>52</v>
      </c>
      <c r="U19" s="200" t="s">
        <v>6</v>
      </c>
      <c r="V19" s="200" t="s">
        <v>6</v>
      </c>
      <c r="W19" s="69" t="s">
        <v>51</v>
      </c>
      <c r="X19" s="69" t="s">
        <v>51</v>
      </c>
      <c r="Y19" s="69" t="s">
        <v>51</v>
      </c>
      <c r="Z19" s="69" t="s">
        <v>51</v>
      </c>
      <c r="AA19" s="69" t="s">
        <v>51</v>
      </c>
      <c r="AB19" s="200" t="s">
        <v>6</v>
      </c>
      <c r="AC19" s="200" t="s">
        <v>6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67" t="s">
        <v>52</v>
      </c>
      <c r="AI19" s="200" t="s">
        <v>6</v>
      </c>
      <c r="AJ19" s="200" t="s">
        <v>6</v>
      </c>
    </row>
    <row r="20" spans="1:36" x14ac:dyDescent="0.25">
      <c r="A20" s="413" t="s">
        <v>112</v>
      </c>
      <c r="B20" s="179">
        <v>166058</v>
      </c>
      <c r="C20" s="57" t="s">
        <v>8</v>
      </c>
      <c r="D20" s="159" t="s">
        <v>184</v>
      </c>
      <c r="E20" s="72" t="s">
        <v>25</v>
      </c>
      <c r="F20" s="67" t="s">
        <v>52</v>
      </c>
      <c r="G20" s="200" t="s">
        <v>6</v>
      </c>
      <c r="H20" s="200" t="s">
        <v>6</v>
      </c>
      <c r="I20" s="220" t="s">
        <v>193</v>
      </c>
      <c r="J20" s="69" t="s">
        <v>51</v>
      </c>
      <c r="K20" s="69" t="s">
        <v>51</v>
      </c>
      <c r="L20" s="69" t="s">
        <v>51</v>
      </c>
      <c r="M20" s="69" t="s">
        <v>51</v>
      </c>
      <c r="N20" s="200" t="s">
        <v>6</v>
      </c>
      <c r="O20" s="200" t="s">
        <v>6</v>
      </c>
      <c r="P20" s="67" t="s">
        <v>52</v>
      </c>
      <c r="Q20" s="67" t="s">
        <v>52</v>
      </c>
      <c r="R20" s="67" t="s">
        <v>52</v>
      </c>
      <c r="S20" s="67" t="s">
        <v>52</v>
      </c>
      <c r="T20" s="67" t="s">
        <v>52</v>
      </c>
      <c r="U20" s="200" t="s">
        <v>6</v>
      </c>
      <c r="V20" s="200" t="s">
        <v>6</v>
      </c>
      <c r="W20" s="67" t="s">
        <v>52</v>
      </c>
      <c r="X20" s="67" t="s">
        <v>52</v>
      </c>
      <c r="Y20" s="69" t="s">
        <v>51</v>
      </c>
      <c r="Z20" s="176" t="s">
        <v>54</v>
      </c>
      <c r="AA20" s="67" t="s">
        <v>52</v>
      </c>
      <c r="AB20" s="200" t="s">
        <v>6</v>
      </c>
      <c r="AC20" s="200" t="s">
        <v>6</v>
      </c>
      <c r="AD20" s="67" t="s">
        <v>52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200" t="s">
        <v>6</v>
      </c>
      <c r="AJ20" s="200" t="s">
        <v>6</v>
      </c>
    </row>
    <row r="21" spans="1:36" x14ac:dyDescent="0.25">
      <c r="A21" s="413"/>
      <c r="B21" s="179">
        <v>489172</v>
      </c>
      <c r="C21" s="57" t="s">
        <v>13</v>
      </c>
      <c r="D21" s="57" t="s">
        <v>185</v>
      </c>
      <c r="E21" s="72" t="s">
        <v>25</v>
      </c>
      <c r="F21" s="69" t="s">
        <v>51</v>
      </c>
      <c r="G21" s="200" t="s">
        <v>6</v>
      </c>
      <c r="H21" s="200" t="s">
        <v>6</v>
      </c>
      <c r="I21" s="220" t="s">
        <v>193</v>
      </c>
      <c r="J21" s="67" t="s">
        <v>52</v>
      </c>
      <c r="K21" s="67" t="s">
        <v>52</v>
      </c>
      <c r="L21" s="67" t="s">
        <v>52</v>
      </c>
      <c r="M21" s="67" t="s">
        <v>52</v>
      </c>
      <c r="N21" s="200" t="s">
        <v>6</v>
      </c>
      <c r="O21" s="200" t="s">
        <v>6</v>
      </c>
      <c r="P21" s="69" t="s">
        <v>51</v>
      </c>
      <c r="Q21" s="69" t="s">
        <v>51</v>
      </c>
      <c r="R21" s="69" t="s">
        <v>51</v>
      </c>
      <c r="S21" s="69" t="s">
        <v>51</v>
      </c>
      <c r="T21" s="69" t="s">
        <v>51</v>
      </c>
      <c r="U21" s="200" t="s">
        <v>6</v>
      </c>
      <c r="V21" s="200" t="s">
        <v>6</v>
      </c>
      <c r="W21" s="67" t="s">
        <v>52</v>
      </c>
      <c r="X21" s="67" t="s">
        <v>52</v>
      </c>
      <c r="Y21" s="67" t="s">
        <v>52</v>
      </c>
      <c r="Z21" s="67" t="s">
        <v>52</v>
      </c>
      <c r="AA21" s="67" t="s">
        <v>52</v>
      </c>
      <c r="AB21" s="200" t="s">
        <v>6</v>
      </c>
      <c r="AC21" s="200" t="s">
        <v>6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67" t="s">
        <v>52</v>
      </c>
      <c r="AI21" s="200" t="s">
        <v>6</v>
      </c>
      <c r="AJ21" s="200" t="s">
        <v>6</v>
      </c>
    </row>
    <row r="22" spans="1:36" x14ac:dyDescent="0.25">
      <c r="A22" s="413"/>
      <c r="B22" s="179">
        <v>245894</v>
      </c>
      <c r="C22" s="57" t="s">
        <v>104</v>
      </c>
      <c r="D22" s="159" t="s">
        <v>184</v>
      </c>
      <c r="E22" s="166" t="s">
        <v>25</v>
      </c>
      <c r="F22" s="67" t="s">
        <v>52</v>
      </c>
      <c r="G22" s="200" t="s">
        <v>6</v>
      </c>
      <c r="H22" s="200" t="s">
        <v>6</v>
      </c>
      <c r="I22" s="220" t="s">
        <v>193</v>
      </c>
      <c r="J22" s="67" t="s">
        <v>52</v>
      </c>
      <c r="K22" s="67" t="s">
        <v>52</v>
      </c>
      <c r="L22" s="67" t="s">
        <v>52</v>
      </c>
      <c r="M22" s="67" t="s">
        <v>52</v>
      </c>
      <c r="N22" s="200" t="s">
        <v>6</v>
      </c>
      <c r="O22" s="200" t="s">
        <v>6</v>
      </c>
      <c r="P22" s="67" t="s">
        <v>52</v>
      </c>
      <c r="Q22" s="67" t="s">
        <v>52</v>
      </c>
      <c r="R22" s="67" t="s">
        <v>52</v>
      </c>
      <c r="S22" s="67" t="s">
        <v>52</v>
      </c>
      <c r="T22" s="67" t="s">
        <v>52</v>
      </c>
      <c r="U22" s="200" t="s">
        <v>6</v>
      </c>
      <c r="V22" s="200" t="s">
        <v>6</v>
      </c>
      <c r="W22" s="67" t="s">
        <v>52</v>
      </c>
      <c r="X22" s="67" t="s">
        <v>52</v>
      </c>
      <c r="Y22" s="67" t="s">
        <v>52</v>
      </c>
      <c r="Z22" s="67" t="s">
        <v>52</v>
      </c>
      <c r="AA22" s="67" t="s">
        <v>52</v>
      </c>
      <c r="AB22" s="200" t="s">
        <v>6</v>
      </c>
      <c r="AC22" s="200" t="s">
        <v>6</v>
      </c>
      <c r="AD22" s="68" t="s">
        <v>31</v>
      </c>
      <c r="AE22" s="68" t="s">
        <v>31</v>
      </c>
      <c r="AF22" s="68" t="s">
        <v>31</v>
      </c>
      <c r="AG22" s="68" t="s">
        <v>31</v>
      </c>
      <c r="AH22" s="68" t="s">
        <v>31</v>
      </c>
      <c r="AI22" s="200" t="s">
        <v>6</v>
      </c>
      <c r="AJ22" s="200" t="s">
        <v>6</v>
      </c>
    </row>
    <row r="23" spans="1:36" x14ac:dyDescent="0.25">
      <c r="A23" s="413" t="s">
        <v>113</v>
      </c>
      <c r="B23" s="179">
        <v>369628</v>
      </c>
      <c r="C23" s="159" t="s">
        <v>15</v>
      </c>
      <c r="D23" s="159" t="s">
        <v>183</v>
      </c>
      <c r="E23" s="72" t="s">
        <v>25</v>
      </c>
      <c r="F23" s="176" t="s">
        <v>54</v>
      </c>
      <c r="G23" s="200" t="s">
        <v>6</v>
      </c>
      <c r="H23" s="200" t="s">
        <v>6</v>
      </c>
      <c r="I23" s="220" t="s">
        <v>193</v>
      </c>
      <c r="J23" s="176" t="s">
        <v>54</v>
      </c>
      <c r="K23" s="176" t="s">
        <v>54</v>
      </c>
      <c r="L23" s="176" t="s">
        <v>54</v>
      </c>
      <c r="M23" s="176" t="s">
        <v>54</v>
      </c>
      <c r="N23" s="200" t="s">
        <v>6</v>
      </c>
      <c r="O23" s="200" t="s">
        <v>6</v>
      </c>
      <c r="P23" s="176" t="s">
        <v>54</v>
      </c>
      <c r="Q23" s="176" t="s">
        <v>54</v>
      </c>
      <c r="R23" s="176" t="s">
        <v>54</v>
      </c>
      <c r="S23" s="176" t="s">
        <v>54</v>
      </c>
      <c r="T23" s="176" t="s">
        <v>54</v>
      </c>
      <c r="U23" s="200" t="s">
        <v>6</v>
      </c>
      <c r="V23" s="200" t="s">
        <v>6</v>
      </c>
      <c r="W23" s="176" t="s">
        <v>54</v>
      </c>
      <c r="X23" s="176" t="s">
        <v>54</v>
      </c>
      <c r="Y23" s="176" t="s">
        <v>54</v>
      </c>
      <c r="Z23" s="176" t="s">
        <v>54</v>
      </c>
      <c r="AA23" s="194" t="s">
        <v>45</v>
      </c>
      <c r="AB23" s="200" t="s">
        <v>6</v>
      </c>
      <c r="AC23" s="200" t="s">
        <v>6</v>
      </c>
      <c r="AD23" s="176" t="s">
        <v>54</v>
      </c>
      <c r="AE23" s="176" t="s">
        <v>54</v>
      </c>
      <c r="AF23" s="68" t="s">
        <v>31</v>
      </c>
      <c r="AG23" s="176" t="s">
        <v>54</v>
      </c>
      <c r="AH23" s="68" t="s">
        <v>31</v>
      </c>
      <c r="AI23" s="200" t="s">
        <v>6</v>
      </c>
      <c r="AJ23" s="200" t="s">
        <v>6</v>
      </c>
    </row>
    <row r="24" spans="1:36" x14ac:dyDescent="0.25">
      <c r="A24" s="413"/>
      <c r="B24" s="179">
        <v>299285</v>
      </c>
      <c r="C24" s="159" t="s">
        <v>127</v>
      </c>
      <c r="D24" s="159" t="s">
        <v>184</v>
      </c>
      <c r="E24" s="72" t="s">
        <v>25</v>
      </c>
      <c r="F24" s="67" t="s">
        <v>52</v>
      </c>
      <c r="G24" s="200" t="s">
        <v>6</v>
      </c>
      <c r="H24" s="200" t="s">
        <v>6</v>
      </c>
      <c r="I24" s="220" t="s">
        <v>193</v>
      </c>
      <c r="J24" s="67" t="s">
        <v>52</v>
      </c>
      <c r="K24" s="67" t="s">
        <v>52</v>
      </c>
      <c r="L24" s="67" t="s">
        <v>52</v>
      </c>
      <c r="M24" s="69" t="s">
        <v>51</v>
      </c>
      <c r="N24" s="200" t="s">
        <v>6</v>
      </c>
      <c r="O24" s="200" t="s">
        <v>6</v>
      </c>
      <c r="P24" s="68" t="s">
        <v>31</v>
      </c>
      <c r="Q24" s="68" t="s">
        <v>31</v>
      </c>
      <c r="R24" s="68" t="s">
        <v>31</v>
      </c>
      <c r="S24" s="67" t="s">
        <v>52</v>
      </c>
      <c r="T24" s="67" t="s">
        <v>52</v>
      </c>
      <c r="U24" s="200" t="s">
        <v>6</v>
      </c>
      <c r="V24" s="200" t="s">
        <v>6</v>
      </c>
      <c r="W24" s="74" t="s">
        <v>52</v>
      </c>
      <c r="X24" s="74" t="s">
        <v>52</v>
      </c>
      <c r="Y24" s="69" t="s">
        <v>51</v>
      </c>
      <c r="Z24" s="176" t="s">
        <v>54</v>
      </c>
      <c r="AA24" s="69" t="s">
        <v>51</v>
      </c>
      <c r="AB24" s="200" t="s">
        <v>6</v>
      </c>
      <c r="AC24" s="200" t="s">
        <v>6</v>
      </c>
      <c r="AD24" s="67" t="s">
        <v>52</v>
      </c>
      <c r="AE24" s="67" t="s">
        <v>52</v>
      </c>
      <c r="AF24" s="67" t="s">
        <v>52</v>
      </c>
      <c r="AG24" s="69" t="s">
        <v>51</v>
      </c>
      <c r="AH24" s="194" t="s">
        <v>45</v>
      </c>
      <c r="AI24" s="200" t="s">
        <v>6</v>
      </c>
      <c r="AJ24" s="200" t="s">
        <v>6</v>
      </c>
    </row>
    <row r="25" spans="1:36" x14ac:dyDescent="0.25">
      <c r="A25" s="413"/>
      <c r="B25" s="179">
        <v>518623</v>
      </c>
      <c r="C25" s="159" t="s">
        <v>66</v>
      </c>
      <c r="D25" s="159" t="s">
        <v>183</v>
      </c>
      <c r="E25" s="72" t="s">
        <v>25</v>
      </c>
      <c r="F25" s="67" t="s">
        <v>52</v>
      </c>
      <c r="G25" s="161" t="s">
        <v>6</v>
      </c>
      <c r="H25" s="161" t="s">
        <v>6</v>
      </c>
      <c r="I25" s="220" t="s">
        <v>193</v>
      </c>
      <c r="J25" s="69" t="s">
        <v>51</v>
      </c>
      <c r="K25" s="69" t="s">
        <v>51</v>
      </c>
      <c r="L25" s="69" t="s">
        <v>51</v>
      </c>
      <c r="M25" s="69" t="s">
        <v>51</v>
      </c>
      <c r="N25" s="161" t="s">
        <v>6</v>
      </c>
      <c r="O25" s="161" t="s">
        <v>6</v>
      </c>
      <c r="P25" s="74" t="s">
        <v>52</v>
      </c>
      <c r="Q25" s="74" t="s">
        <v>52</v>
      </c>
      <c r="R25" s="74" t="s">
        <v>52</v>
      </c>
      <c r="S25" s="69" t="s">
        <v>51</v>
      </c>
      <c r="T25" s="69" t="s">
        <v>51</v>
      </c>
      <c r="U25" s="161" t="s">
        <v>6</v>
      </c>
      <c r="V25" s="161" t="s">
        <v>6</v>
      </c>
      <c r="W25" s="69" t="s">
        <v>51</v>
      </c>
      <c r="X25" s="69" t="s">
        <v>51</v>
      </c>
      <c r="Y25" s="69" t="s">
        <v>51</v>
      </c>
      <c r="Z25" s="69" t="s">
        <v>51</v>
      </c>
      <c r="AA25" s="67" t="s">
        <v>52</v>
      </c>
      <c r="AB25" s="161" t="s">
        <v>6</v>
      </c>
      <c r="AC25" s="161" t="s">
        <v>6</v>
      </c>
      <c r="AD25" s="69" t="s">
        <v>51</v>
      </c>
      <c r="AE25" s="69" t="s">
        <v>51</v>
      </c>
      <c r="AF25" s="68" t="s">
        <v>31</v>
      </c>
      <c r="AG25" s="69" t="s">
        <v>51</v>
      </c>
      <c r="AH25" s="69" t="s">
        <v>51</v>
      </c>
      <c r="AI25" s="213" t="s">
        <v>6</v>
      </c>
      <c r="AJ25" s="200" t="s">
        <v>6</v>
      </c>
    </row>
    <row r="26" spans="1:36" x14ac:dyDescent="0.25">
      <c r="A26" s="413"/>
      <c r="B26" s="47">
        <v>318320</v>
      </c>
      <c r="C26" s="130" t="s">
        <v>129</v>
      </c>
      <c r="D26" s="159" t="s">
        <v>184</v>
      </c>
      <c r="E26" s="72" t="s">
        <v>25</v>
      </c>
      <c r="F26" s="68" t="s">
        <v>31</v>
      </c>
      <c r="G26" s="200" t="s">
        <v>6</v>
      </c>
      <c r="H26" s="200" t="s">
        <v>6</v>
      </c>
      <c r="I26" s="220" t="s">
        <v>193</v>
      </c>
      <c r="J26" s="68" t="s">
        <v>31</v>
      </c>
      <c r="K26" s="74" t="s">
        <v>52</v>
      </c>
      <c r="L26" s="74" t="s">
        <v>52</v>
      </c>
      <c r="M26" s="74" t="s">
        <v>52</v>
      </c>
      <c r="N26" s="200" t="s">
        <v>6</v>
      </c>
      <c r="O26" s="200" t="s">
        <v>6</v>
      </c>
      <c r="P26" s="74" t="s">
        <v>52</v>
      </c>
      <c r="Q26" s="74" t="s">
        <v>52</v>
      </c>
      <c r="R26" s="74" t="s">
        <v>52</v>
      </c>
      <c r="S26" s="68" t="s">
        <v>31</v>
      </c>
      <c r="T26" s="74" t="s">
        <v>52</v>
      </c>
      <c r="U26" s="200" t="s">
        <v>6</v>
      </c>
      <c r="V26" s="200" t="s">
        <v>6</v>
      </c>
      <c r="W26" s="74" t="s">
        <v>52</v>
      </c>
      <c r="X26" s="74" t="s">
        <v>52</v>
      </c>
      <c r="Y26" s="74" t="s">
        <v>52</v>
      </c>
      <c r="Z26" s="74" t="s">
        <v>52</v>
      </c>
      <c r="AA26" s="74" t="s">
        <v>52</v>
      </c>
      <c r="AB26" s="200" t="s">
        <v>6</v>
      </c>
      <c r="AC26" s="200" t="s">
        <v>6</v>
      </c>
      <c r="AD26" s="74" t="s">
        <v>52</v>
      </c>
      <c r="AE26" s="74" t="s">
        <v>52</v>
      </c>
      <c r="AF26" s="74" t="s">
        <v>52</v>
      </c>
      <c r="AG26" s="74" t="s">
        <v>52</v>
      </c>
      <c r="AH26" s="74" t="s">
        <v>52</v>
      </c>
      <c r="AI26" s="200" t="s">
        <v>6</v>
      </c>
      <c r="AJ26" s="200" t="s">
        <v>6</v>
      </c>
    </row>
    <row r="27" spans="1:36" x14ac:dyDescent="0.25">
      <c r="A27" s="30"/>
      <c r="B27" s="47">
        <v>491040</v>
      </c>
      <c r="C27" s="130" t="s">
        <v>169</v>
      </c>
      <c r="D27" s="159" t="s">
        <v>184</v>
      </c>
      <c r="E27" s="72"/>
      <c r="F27" s="69" t="s">
        <v>51</v>
      </c>
      <c r="G27" s="200" t="s">
        <v>6</v>
      </c>
      <c r="H27" s="200" t="s">
        <v>6</v>
      </c>
      <c r="I27" s="220" t="s">
        <v>193</v>
      </c>
      <c r="J27" s="68" t="s">
        <v>31</v>
      </c>
      <c r="K27" s="74" t="s">
        <v>52</v>
      </c>
      <c r="L27" s="74" t="s">
        <v>52</v>
      </c>
      <c r="M27" s="74" t="s">
        <v>52</v>
      </c>
      <c r="N27" s="200" t="s">
        <v>6</v>
      </c>
      <c r="O27" s="200" t="s">
        <v>6</v>
      </c>
      <c r="P27" s="69" t="s">
        <v>51</v>
      </c>
      <c r="Q27" s="74" t="s">
        <v>52</v>
      </c>
      <c r="R27" s="74" t="s">
        <v>52</v>
      </c>
      <c r="S27" s="69" t="s">
        <v>51</v>
      </c>
      <c r="T27" s="69" t="s">
        <v>51</v>
      </c>
      <c r="U27" s="200" t="s">
        <v>6</v>
      </c>
      <c r="V27" s="200" t="s">
        <v>6</v>
      </c>
      <c r="W27" s="68" t="s">
        <v>31</v>
      </c>
      <c r="X27" s="69" t="s">
        <v>51</v>
      </c>
      <c r="Y27" s="69" t="s">
        <v>51</v>
      </c>
      <c r="Z27" s="74" t="s">
        <v>52</v>
      </c>
      <c r="AA27" s="74" t="s">
        <v>52</v>
      </c>
      <c r="AB27" s="200" t="s">
        <v>6</v>
      </c>
      <c r="AC27" s="200" t="s">
        <v>6</v>
      </c>
      <c r="AD27" s="69" t="s">
        <v>51</v>
      </c>
      <c r="AE27" s="69" t="s">
        <v>51</v>
      </c>
      <c r="AF27" s="69" t="s">
        <v>51</v>
      </c>
      <c r="AG27" s="69" t="s">
        <v>51</v>
      </c>
      <c r="AH27" s="69" t="s">
        <v>51</v>
      </c>
      <c r="AI27" s="200" t="s">
        <v>6</v>
      </c>
      <c r="AJ27" s="200" t="s">
        <v>6</v>
      </c>
    </row>
    <row r="28" spans="1:36" x14ac:dyDescent="0.25">
      <c r="A28" s="30"/>
      <c r="B28" s="47">
        <v>484327</v>
      </c>
      <c r="C28" s="130" t="s">
        <v>171</v>
      </c>
      <c r="D28" s="159" t="s">
        <v>184</v>
      </c>
      <c r="E28" s="72"/>
      <c r="F28" s="74" t="s">
        <v>52</v>
      </c>
      <c r="G28" s="200" t="s">
        <v>6</v>
      </c>
      <c r="H28" s="200" t="s">
        <v>6</v>
      </c>
      <c r="I28" s="220" t="s">
        <v>193</v>
      </c>
      <c r="J28" s="68" t="s">
        <v>31</v>
      </c>
      <c r="K28" s="74" t="s">
        <v>52</v>
      </c>
      <c r="L28" s="74" t="s">
        <v>52</v>
      </c>
      <c r="M28" s="74" t="s">
        <v>52</v>
      </c>
      <c r="N28" s="200" t="s">
        <v>6</v>
      </c>
      <c r="O28" s="200" t="s">
        <v>6</v>
      </c>
      <c r="P28" s="74" t="s">
        <v>52</v>
      </c>
      <c r="Q28" s="74" t="s">
        <v>52</v>
      </c>
      <c r="R28" s="74" t="s">
        <v>52</v>
      </c>
      <c r="S28" s="68" t="s">
        <v>31</v>
      </c>
      <c r="T28" s="74" t="s">
        <v>52</v>
      </c>
      <c r="U28" s="200" t="s">
        <v>6</v>
      </c>
      <c r="V28" s="200" t="s">
        <v>6</v>
      </c>
      <c r="W28" s="74" t="s">
        <v>52</v>
      </c>
      <c r="X28" s="74" t="s">
        <v>52</v>
      </c>
      <c r="Y28" s="74" t="s">
        <v>52</v>
      </c>
      <c r="Z28" s="74" t="s">
        <v>52</v>
      </c>
      <c r="AA28" s="74" t="s">
        <v>52</v>
      </c>
      <c r="AB28" s="200" t="s">
        <v>6</v>
      </c>
      <c r="AC28" s="200" t="s">
        <v>6</v>
      </c>
      <c r="AD28" s="69" t="s">
        <v>51</v>
      </c>
      <c r="AE28" s="69" t="s">
        <v>51</v>
      </c>
      <c r="AF28" s="69" t="s">
        <v>51</v>
      </c>
      <c r="AG28" s="69" t="s">
        <v>51</v>
      </c>
      <c r="AH28" s="69" t="s">
        <v>51</v>
      </c>
      <c r="AI28" s="200" t="s">
        <v>6</v>
      </c>
      <c r="AJ28" s="200" t="s">
        <v>6</v>
      </c>
    </row>
    <row r="29" spans="1:36" x14ac:dyDescent="0.25">
      <c r="A29" s="222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</row>
    <row r="30" spans="1:36" x14ac:dyDescent="0.25">
      <c r="A30" s="222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</row>
    <row r="31" spans="1:36" ht="39" x14ac:dyDescent="0.25">
      <c r="B31" s="224" t="s">
        <v>159</v>
      </c>
      <c r="C31" s="224" t="s">
        <v>116</v>
      </c>
      <c r="D31" s="227"/>
      <c r="S31" s="204"/>
    </row>
    <row r="32" spans="1:36" ht="51.75" x14ac:dyDescent="0.25">
      <c r="B32" s="168" t="s">
        <v>48</v>
      </c>
      <c r="C32" s="168" t="s">
        <v>49</v>
      </c>
      <c r="D32" s="228"/>
      <c r="S32" s="204"/>
    </row>
    <row r="33" spans="2:19" ht="39" x14ac:dyDescent="0.25">
      <c r="B33" s="169" t="s">
        <v>50</v>
      </c>
      <c r="C33" s="169" t="s">
        <v>160</v>
      </c>
      <c r="D33" s="229"/>
      <c r="S33" s="204"/>
    </row>
    <row r="34" spans="2:19" ht="51.75" x14ac:dyDescent="0.25">
      <c r="B34" s="170" t="s">
        <v>114</v>
      </c>
      <c r="C34" s="170" t="s">
        <v>115</v>
      </c>
      <c r="D34" s="230"/>
      <c r="S34" s="204"/>
    </row>
  </sheetData>
  <mergeCells count="4">
    <mergeCell ref="A13:A15"/>
    <mergeCell ref="A17:A19"/>
    <mergeCell ref="A20:A22"/>
    <mergeCell ref="A23:A26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AJ32"/>
  <sheetViews>
    <sheetView workbookViewId="0">
      <pane xSplit="3" ySplit="2" topLeftCell="F9" activePane="bottomRight" state="frozen"/>
      <selection pane="topRight" activeCell="D1" sqref="D1"/>
      <selection pane="bottomLeft" activeCell="A3" sqref="A3"/>
      <selection pane="bottomRight" activeCell="B14" sqref="B14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7" width="9.28515625" customWidth="1"/>
    <col min="8" max="8" width="11.42578125" customWidth="1"/>
    <col min="9" max="9" width="11.42578125" bestFit="1" customWidth="1"/>
    <col min="10" max="10" width="11.42578125" style="204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4.7109375" customWidth="1"/>
    <col min="30" max="30" width="11.42578125" customWidth="1"/>
    <col min="31" max="31" width="16.28515625" customWidth="1"/>
    <col min="32" max="32" width="11.7109375" customWidth="1"/>
    <col min="33" max="36" width="11.42578125" customWidth="1"/>
  </cols>
  <sheetData>
    <row r="1" spans="1:36" ht="27" customHeight="1" x14ac:dyDescent="0.25">
      <c r="J1" s="292" t="s">
        <v>234</v>
      </c>
      <c r="AB1" s="189" t="s">
        <v>144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42795</v>
      </c>
      <c r="G2" s="243">
        <v>42796</v>
      </c>
      <c r="H2" s="243">
        <v>42797</v>
      </c>
      <c r="I2" s="243">
        <v>42798</v>
      </c>
      <c r="J2" s="291">
        <v>42799</v>
      </c>
      <c r="K2" s="243">
        <v>42800</v>
      </c>
      <c r="L2" s="243">
        <v>42801</v>
      </c>
      <c r="M2" s="243">
        <v>42802</v>
      </c>
      <c r="N2" s="243">
        <v>42803</v>
      </c>
      <c r="O2" s="243">
        <v>42804</v>
      </c>
      <c r="P2" s="243">
        <v>42805</v>
      </c>
      <c r="Q2" s="243">
        <v>42806</v>
      </c>
      <c r="R2" s="243">
        <v>42807</v>
      </c>
      <c r="S2" s="243">
        <v>42808</v>
      </c>
      <c r="T2" s="243">
        <v>42809</v>
      </c>
      <c r="U2" s="243">
        <v>42810</v>
      </c>
      <c r="V2" s="243">
        <v>42811</v>
      </c>
      <c r="W2" s="243">
        <v>42812</v>
      </c>
      <c r="X2" s="243">
        <v>42813</v>
      </c>
      <c r="Y2" s="243">
        <v>42814</v>
      </c>
      <c r="Z2" s="243">
        <v>42815</v>
      </c>
      <c r="AA2" s="243">
        <v>42816</v>
      </c>
      <c r="AB2" s="243">
        <v>42817</v>
      </c>
      <c r="AC2" s="243">
        <v>42818</v>
      </c>
      <c r="AD2" s="243">
        <v>42819</v>
      </c>
      <c r="AE2" s="243">
        <v>42820</v>
      </c>
      <c r="AF2" s="243">
        <v>42821</v>
      </c>
      <c r="AG2" s="243">
        <v>42822</v>
      </c>
      <c r="AH2" s="243">
        <v>42823</v>
      </c>
      <c r="AI2" s="243">
        <v>42824</v>
      </c>
      <c r="AJ2" s="243">
        <v>42825</v>
      </c>
    </row>
    <row r="3" spans="1:36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68" t="s">
        <v>31</v>
      </c>
      <c r="G3" s="68" t="s">
        <v>31</v>
      </c>
      <c r="H3" s="68" t="s">
        <v>31</v>
      </c>
      <c r="I3" s="200" t="s">
        <v>6</v>
      </c>
      <c r="J3" s="207" t="s">
        <v>6</v>
      </c>
      <c r="K3" s="68" t="s">
        <v>31</v>
      </c>
      <c r="L3" s="68" t="s">
        <v>31</v>
      </c>
      <c r="M3" s="68" t="s">
        <v>31</v>
      </c>
      <c r="N3" s="68" t="s">
        <v>31</v>
      </c>
      <c r="O3" s="68" t="s">
        <v>31</v>
      </c>
      <c r="P3" s="200" t="s">
        <v>6</v>
      </c>
      <c r="Q3" s="200" t="s">
        <v>6</v>
      </c>
      <c r="R3" s="68" t="s">
        <v>31</v>
      </c>
      <c r="S3" s="68" t="s">
        <v>31</v>
      </c>
      <c r="T3" s="68" t="s">
        <v>31</v>
      </c>
      <c r="U3" s="67" t="s">
        <v>52</v>
      </c>
      <c r="V3" s="67" t="s">
        <v>52</v>
      </c>
      <c r="W3" s="200" t="s">
        <v>6</v>
      </c>
      <c r="X3" s="176" t="s">
        <v>54</v>
      </c>
      <c r="Y3" s="67" t="s">
        <v>52</v>
      </c>
      <c r="Z3" s="67" t="s">
        <v>52</v>
      </c>
      <c r="AA3" s="69" t="s">
        <v>51</v>
      </c>
      <c r="AB3" s="176" t="s">
        <v>54</v>
      </c>
      <c r="AC3" s="67" t="s">
        <v>52</v>
      </c>
      <c r="AD3" s="200" t="s">
        <v>6</v>
      </c>
      <c r="AE3" s="176" t="s">
        <v>172</v>
      </c>
      <c r="AF3" s="67" t="s">
        <v>52</v>
      </c>
      <c r="AG3" s="67" t="s">
        <v>52</v>
      </c>
      <c r="AH3" s="67" t="s">
        <v>52</v>
      </c>
      <c r="AI3" s="67" t="s">
        <v>52</v>
      </c>
      <c r="AJ3" s="67" t="s">
        <v>52</v>
      </c>
    </row>
    <row r="4" spans="1:36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67" t="s">
        <v>52</v>
      </c>
      <c r="G4" s="67" t="s">
        <v>52</v>
      </c>
      <c r="H4" s="67" t="s">
        <v>52</v>
      </c>
      <c r="I4" s="200" t="s">
        <v>6</v>
      </c>
      <c r="J4" s="207" t="s">
        <v>6</v>
      </c>
      <c r="K4" s="67" t="s">
        <v>52</v>
      </c>
      <c r="L4" s="67" t="s">
        <v>52</v>
      </c>
      <c r="M4" s="67" t="s">
        <v>52</v>
      </c>
      <c r="N4" s="67" t="s">
        <v>52</v>
      </c>
      <c r="O4" s="67" t="s">
        <v>52</v>
      </c>
      <c r="P4" s="200" t="s">
        <v>6</v>
      </c>
      <c r="Q4" s="200" t="s">
        <v>6</v>
      </c>
      <c r="R4" s="67" t="s">
        <v>52</v>
      </c>
      <c r="S4" s="67" t="s">
        <v>52</v>
      </c>
      <c r="T4" s="67" t="s">
        <v>52</v>
      </c>
      <c r="U4" s="67" t="s">
        <v>52</v>
      </c>
      <c r="V4" s="67" t="s">
        <v>52</v>
      </c>
      <c r="W4" s="200" t="s">
        <v>6</v>
      </c>
      <c r="X4" s="200" t="s">
        <v>6</v>
      </c>
      <c r="Y4" s="162" t="s">
        <v>36</v>
      </c>
      <c r="Z4" s="68" t="s">
        <v>31</v>
      </c>
      <c r="AA4" s="176" t="s">
        <v>54</v>
      </c>
      <c r="AB4" s="176" t="s">
        <v>54</v>
      </c>
      <c r="AC4" s="176" t="s">
        <v>54</v>
      </c>
      <c r="AD4" s="200" t="s">
        <v>6</v>
      </c>
      <c r="AE4" s="176" t="s">
        <v>54</v>
      </c>
      <c r="AF4" s="176" t="s">
        <v>54</v>
      </c>
      <c r="AG4" s="176" t="s">
        <v>54</v>
      </c>
      <c r="AH4" s="176" t="s">
        <v>54</v>
      </c>
      <c r="AI4" s="176" t="s">
        <v>54</v>
      </c>
      <c r="AJ4" s="176" t="s">
        <v>54</v>
      </c>
    </row>
    <row r="5" spans="1:36" x14ac:dyDescent="0.25">
      <c r="A5" s="3"/>
      <c r="B5" s="57">
        <v>400623</v>
      </c>
      <c r="C5" s="130" t="s">
        <v>33</v>
      </c>
      <c r="D5" s="159" t="s">
        <v>183</v>
      </c>
      <c r="E5" s="242" t="s">
        <v>26</v>
      </c>
      <c r="F5" s="176" t="s">
        <v>54</v>
      </c>
      <c r="G5" s="176" t="s">
        <v>54</v>
      </c>
      <c r="H5" s="176" t="s">
        <v>54</v>
      </c>
      <c r="I5" s="200" t="s">
        <v>6</v>
      </c>
      <c r="J5" s="207" t="s">
        <v>6</v>
      </c>
      <c r="K5" s="176" t="s">
        <v>54</v>
      </c>
      <c r="L5" s="176" t="s">
        <v>54</v>
      </c>
      <c r="M5" s="162" t="s">
        <v>36</v>
      </c>
      <c r="N5" s="162" t="s">
        <v>36</v>
      </c>
      <c r="O5" s="176" t="s">
        <v>54</v>
      </c>
      <c r="P5" s="176" t="s">
        <v>54</v>
      </c>
      <c r="Q5" s="200" t="s">
        <v>6</v>
      </c>
      <c r="R5" s="176" t="s">
        <v>54</v>
      </c>
      <c r="S5" s="176" t="s">
        <v>54</v>
      </c>
      <c r="T5" s="176" t="s">
        <v>54</v>
      </c>
      <c r="U5" s="176" t="s">
        <v>54</v>
      </c>
      <c r="V5" s="176" t="s">
        <v>54</v>
      </c>
      <c r="W5" s="200" t="s">
        <v>6</v>
      </c>
      <c r="X5" s="200" t="s">
        <v>6</v>
      </c>
      <c r="Y5" s="176" t="s">
        <v>54</v>
      </c>
      <c r="Z5" s="176" t="s">
        <v>54</v>
      </c>
      <c r="AA5" s="176" t="s">
        <v>54</v>
      </c>
      <c r="AB5" s="176" t="s">
        <v>54</v>
      </c>
      <c r="AC5" s="176" t="s">
        <v>54</v>
      </c>
      <c r="AD5" s="176" t="s">
        <v>172</v>
      </c>
      <c r="AE5" s="200" t="s">
        <v>6</v>
      </c>
      <c r="AF5" s="176" t="s">
        <v>54</v>
      </c>
      <c r="AG5" s="176" t="s">
        <v>54</v>
      </c>
      <c r="AH5" s="68" t="s">
        <v>31</v>
      </c>
      <c r="AI5" s="176" t="s">
        <v>54</v>
      </c>
      <c r="AJ5" s="176" t="s">
        <v>54</v>
      </c>
    </row>
    <row r="6" spans="1:36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68" t="s">
        <v>31</v>
      </c>
      <c r="G6" s="68" t="s">
        <v>31</v>
      </c>
      <c r="H6" s="67" t="s">
        <v>52</v>
      </c>
      <c r="I6" s="176" t="s">
        <v>172</v>
      </c>
      <c r="J6" s="207" t="s">
        <v>6</v>
      </c>
      <c r="K6" s="176" t="s">
        <v>54</v>
      </c>
      <c r="L6" s="176" t="s">
        <v>54</v>
      </c>
      <c r="M6" s="176" t="s">
        <v>54</v>
      </c>
      <c r="N6" s="176" t="s">
        <v>54</v>
      </c>
      <c r="O6" s="176" t="s">
        <v>54</v>
      </c>
      <c r="P6" s="200" t="s">
        <v>6</v>
      </c>
      <c r="Q6" s="200" t="s">
        <v>6</v>
      </c>
      <c r="R6" s="67" t="s">
        <v>52</v>
      </c>
      <c r="S6" s="67" t="s">
        <v>52</v>
      </c>
      <c r="T6" s="67" t="s">
        <v>52</v>
      </c>
      <c r="U6" s="67" t="s">
        <v>52</v>
      </c>
      <c r="V6" s="68" t="s">
        <v>31</v>
      </c>
      <c r="W6" s="200" t="s">
        <v>6</v>
      </c>
      <c r="X6" s="200" t="s">
        <v>6</v>
      </c>
      <c r="Y6" s="67" t="s">
        <v>52</v>
      </c>
      <c r="Z6" s="67" t="s">
        <v>52</v>
      </c>
      <c r="AA6" s="69" t="s">
        <v>51</v>
      </c>
      <c r="AB6" s="176" t="s">
        <v>54</v>
      </c>
      <c r="AC6" s="67" t="s">
        <v>52</v>
      </c>
      <c r="AD6" s="200" t="s">
        <v>6</v>
      </c>
      <c r="AE6" s="200" t="s">
        <v>6</v>
      </c>
      <c r="AF6" s="176" t="s">
        <v>54</v>
      </c>
      <c r="AG6" s="176" t="s">
        <v>54</v>
      </c>
      <c r="AH6" s="176" t="s">
        <v>54</v>
      </c>
      <c r="AI6" s="176" t="s">
        <v>54</v>
      </c>
      <c r="AJ6" s="68" t="s">
        <v>31</v>
      </c>
    </row>
    <row r="7" spans="1:36" x14ac:dyDescent="0.25">
      <c r="A7" s="3"/>
      <c r="B7" s="57">
        <v>484327</v>
      </c>
      <c r="C7" s="159" t="s">
        <v>171</v>
      </c>
      <c r="D7" s="159" t="s">
        <v>184</v>
      </c>
      <c r="E7" s="242" t="s">
        <v>26</v>
      </c>
      <c r="F7" s="67" t="s">
        <v>52</v>
      </c>
      <c r="G7" s="68" t="s">
        <v>31</v>
      </c>
      <c r="H7" s="68" t="s">
        <v>31</v>
      </c>
      <c r="I7" s="200" t="s">
        <v>6</v>
      </c>
      <c r="J7" s="207" t="s">
        <v>6</v>
      </c>
      <c r="K7" s="67" t="s">
        <v>52</v>
      </c>
      <c r="L7" s="67" t="s">
        <v>52</v>
      </c>
      <c r="M7" s="67" t="s">
        <v>52</v>
      </c>
      <c r="N7" s="67" t="s">
        <v>52</v>
      </c>
      <c r="O7" s="67" t="s">
        <v>52</v>
      </c>
      <c r="P7" s="200" t="s">
        <v>6</v>
      </c>
      <c r="Q7" s="200" t="s">
        <v>6</v>
      </c>
      <c r="R7" s="176" t="s">
        <v>54</v>
      </c>
      <c r="S7" s="176" t="s">
        <v>54</v>
      </c>
      <c r="T7" s="176" t="s">
        <v>54</v>
      </c>
      <c r="U7" s="176" t="s">
        <v>54</v>
      </c>
      <c r="V7" s="176" t="s">
        <v>54</v>
      </c>
      <c r="W7" s="176" t="s">
        <v>172</v>
      </c>
      <c r="X7" s="200" t="s">
        <v>6</v>
      </c>
      <c r="Y7" s="176" t="s">
        <v>54</v>
      </c>
      <c r="Z7" s="176" t="s">
        <v>54</v>
      </c>
      <c r="AA7" s="176" t="s">
        <v>54</v>
      </c>
      <c r="AB7" s="176" t="s">
        <v>54</v>
      </c>
      <c r="AC7" s="176" t="s">
        <v>54</v>
      </c>
      <c r="AD7" s="176" t="s">
        <v>54</v>
      </c>
      <c r="AE7" s="200" t="s">
        <v>6</v>
      </c>
      <c r="AF7" s="67" t="s">
        <v>52</v>
      </c>
      <c r="AG7" s="67" t="s">
        <v>52</v>
      </c>
      <c r="AH7" s="67" t="s">
        <v>52</v>
      </c>
      <c r="AI7" s="67" t="s">
        <v>52</v>
      </c>
      <c r="AJ7" s="67" t="s">
        <v>52</v>
      </c>
    </row>
    <row r="8" spans="1:36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176" t="s">
        <v>54</v>
      </c>
      <c r="G8" s="176" t="s">
        <v>54</v>
      </c>
      <c r="H8" s="176" t="s">
        <v>54</v>
      </c>
      <c r="I8" s="176" t="s">
        <v>54</v>
      </c>
      <c r="J8" s="207" t="s">
        <v>6</v>
      </c>
      <c r="K8" s="67" t="s">
        <v>52</v>
      </c>
      <c r="L8" s="67" t="s">
        <v>52</v>
      </c>
      <c r="M8" s="68" t="s">
        <v>31</v>
      </c>
      <c r="N8" s="67" t="s">
        <v>52</v>
      </c>
      <c r="O8" s="67" t="s">
        <v>52</v>
      </c>
      <c r="P8" s="200" t="s">
        <v>6</v>
      </c>
      <c r="Q8" s="200" t="s">
        <v>6</v>
      </c>
      <c r="R8" s="67" t="s">
        <v>52</v>
      </c>
      <c r="S8" s="67" t="s">
        <v>52</v>
      </c>
      <c r="T8" s="67" t="s">
        <v>52</v>
      </c>
      <c r="U8" s="67" t="s">
        <v>52</v>
      </c>
      <c r="V8" s="67" t="s">
        <v>52</v>
      </c>
      <c r="W8" s="200" t="s">
        <v>6</v>
      </c>
      <c r="X8" s="200" t="s">
        <v>6</v>
      </c>
      <c r="Y8" s="176" t="s">
        <v>54</v>
      </c>
      <c r="Z8" s="176" t="s">
        <v>54</v>
      </c>
      <c r="AA8" s="176" t="s">
        <v>54</v>
      </c>
      <c r="AB8" s="176" t="s">
        <v>54</v>
      </c>
      <c r="AC8" s="176" t="s">
        <v>54</v>
      </c>
      <c r="AD8" s="200" t="s">
        <v>6</v>
      </c>
      <c r="AE8" s="200" t="s">
        <v>6</v>
      </c>
      <c r="AF8" s="68" t="s">
        <v>31</v>
      </c>
      <c r="AG8" s="176" t="s">
        <v>54</v>
      </c>
      <c r="AH8" s="176" t="s">
        <v>54</v>
      </c>
      <c r="AI8" s="176" t="s">
        <v>54</v>
      </c>
      <c r="AJ8" s="176" t="s">
        <v>54</v>
      </c>
    </row>
    <row r="9" spans="1:36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67" t="s">
        <v>52</v>
      </c>
      <c r="G9" s="67" t="s">
        <v>52</v>
      </c>
      <c r="H9" s="67" t="s">
        <v>52</v>
      </c>
      <c r="I9" s="200" t="s">
        <v>6</v>
      </c>
      <c r="J9" s="207" t="s">
        <v>6</v>
      </c>
      <c r="K9" s="176" t="s">
        <v>54</v>
      </c>
      <c r="L9" s="176" t="s">
        <v>54</v>
      </c>
      <c r="M9" s="176" t="s">
        <v>54</v>
      </c>
      <c r="N9" s="162" t="s">
        <v>36</v>
      </c>
      <c r="O9" s="162" t="s">
        <v>36</v>
      </c>
      <c r="P9" s="200" t="s">
        <v>6</v>
      </c>
      <c r="Q9" s="176" t="s">
        <v>54</v>
      </c>
      <c r="R9" s="176" t="s">
        <v>54</v>
      </c>
      <c r="S9" s="176" t="s">
        <v>54</v>
      </c>
      <c r="T9" s="176" t="s">
        <v>54</v>
      </c>
      <c r="U9" s="176" t="s">
        <v>54</v>
      </c>
      <c r="V9" s="176" t="s">
        <v>54</v>
      </c>
      <c r="W9" s="200" t="s">
        <v>6</v>
      </c>
      <c r="X9" s="176" t="s">
        <v>172</v>
      </c>
      <c r="Y9" s="67" t="s">
        <v>52</v>
      </c>
      <c r="Z9" s="67" t="s">
        <v>52</v>
      </c>
      <c r="AA9" s="69" t="s">
        <v>51</v>
      </c>
      <c r="AB9" s="176" t="s">
        <v>54</v>
      </c>
      <c r="AC9" s="67" t="s">
        <v>52</v>
      </c>
      <c r="AD9" s="200" t="s">
        <v>6</v>
      </c>
      <c r="AE9" s="200" t="s">
        <v>6</v>
      </c>
      <c r="AF9" s="67" t="s">
        <v>52</v>
      </c>
      <c r="AG9" s="67" t="s">
        <v>52</v>
      </c>
      <c r="AH9" s="67" t="s">
        <v>52</v>
      </c>
      <c r="AI9" s="67" t="s">
        <v>52</v>
      </c>
      <c r="AJ9" s="67" t="s">
        <v>52</v>
      </c>
    </row>
    <row r="10" spans="1:36" x14ac:dyDescent="0.25">
      <c r="A10" s="3"/>
      <c r="B10" s="57">
        <v>252816</v>
      </c>
      <c r="C10" s="159" t="s">
        <v>23</v>
      </c>
      <c r="D10" s="159" t="s">
        <v>184</v>
      </c>
      <c r="E10" s="242" t="s">
        <v>26</v>
      </c>
      <c r="F10" s="68" t="s">
        <v>31</v>
      </c>
      <c r="G10" s="176" t="s">
        <v>54</v>
      </c>
      <c r="H10" s="176" t="s">
        <v>54</v>
      </c>
      <c r="I10" s="200" t="s">
        <v>6</v>
      </c>
      <c r="J10" s="207" t="s">
        <v>6</v>
      </c>
      <c r="K10" s="176" t="s">
        <v>54</v>
      </c>
      <c r="L10" s="176" t="s">
        <v>54</v>
      </c>
      <c r="M10" s="176" t="s">
        <v>54</v>
      </c>
      <c r="N10" s="176" t="s">
        <v>54</v>
      </c>
      <c r="O10" s="176" t="s">
        <v>54</v>
      </c>
      <c r="P10" s="176" t="s">
        <v>172</v>
      </c>
      <c r="Q10" s="200" t="s">
        <v>6</v>
      </c>
      <c r="R10" s="67" t="s">
        <v>52</v>
      </c>
      <c r="S10" s="67" t="s">
        <v>52</v>
      </c>
      <c r="T10" s="67" t="s">
        <v>52</v>
      </c>
      <c r="U10" s="67" t="s">
        <v>52</v>
      </c>
      <c r="V10" s="67" t="s">
        <v>52</v>
      </c>
      <c r="W10" s="200" t="s">
        <v>6</v>
      </c>
      <c r="X10" s="200" t="s">
        <v>6</v>
      </c>
      <c r="Y10" s="68" t="s">
        <v>31</v>
      </c>
      <c r="Z10" s="67" t="s">
        <v>52</v>
      </c>
      <c r="AA10" s="69" t="s">
        <v>51</v>
      </c>
      <c r="AB10" s="176" t="s">
        <v>54</v>
      </c>
      <c r="AC10" s="67" t="s">
        <v>52</v>
      </c>
      <c r="AD10" s="200" t="s">
        <v>6</v>
      </c>
      <c r="AE10" s="200" t="s">
        <v>6</v>
      </c>
      <c r="AF10" s="68" t="s">
        <v>31</v>
      </c>
      <c r="AG10" s="176" t="s">
        <v>54</v>
      </c>
      <c r="AH10" s="176" t="s">
        <v>54</v>
      </c>
      <c r="AI10" s="176" t="s">
        <v>54</v>
      </c>
      <c r="AJ10" s="176" t="s">
        <v>54</v>
      </c>
    </row>
    <row r="11" spans="1:36" ht="15" customHeight="1" x14ac:dyDescent="0.25">
      <c r="A11" s="3"/>
      <c r="B11" s="57">
        <v>242826</v>
      </c>
      <c r="C11" s="159" t="s">
        <v>37</v>
      </c>
      <c r="D11" s="159" t="s">
        <v>183</v>
      </c>
      <c r="E11" s="242" t="s">
        <v>26</v>
      </c>
      <c r="F11" s="67" t="s">
        <v>52</v>
      </c>
      <c r="G11" s="67" t="s">
        <v>52</v>
      </c>
      <c r="H11" s="67" t="s">
        <v>52</v>
      </c>
      <c r="I11" s="200" t="s">
        <v>6</v>
      </c>
      <c r="J11" s="207" t="s">
        <v>6</v>
      </c>
      <c r="K11" s="67" t="s">
        <v>52</v>
      </c>
      <c r="L11" s="67" t="s">
        <v>52</v>
      </c>
      <c r="M11" s="67" t="s">
        <v>52</v>
      </c>
      <c r="N11" s="67" t="s">
        <v>52</v>
      </c>
      <c r="O11" s="67" t="s">
        <v>52</v>
      </c>
      <c r="P11" s="200" t="s">
        <v>6</v>
      </c>
      <c r="Q11" s="176" t="s">
        <v>172</v>
      </c>
      <c r="R11" s="176" t="s">
        <v>54</v>
      </c>
      <c r="S11" s="176" t="s">
        <v>54</v>
      </c>
      <c r="T11" s="176" t="s">
        <v>54</v>
      </c>
      <c r="U11" s="176" t="s">
        <v>54</v>
      </c>
      <c r="V11" s="176" t="s">
        <v>54</v>
      </c>
      <c r="W11" s="176" t="s">
        <v>54</v>
      </c>
      <c r="X11" s="200" t="s">
        <v>6</v>
      </c>
      <c r="Y11" s="67" t="s">
        <v>52</v>
      </c>
      <c r="Z11" s="68" t="s">
        <v>31</v>
      </c>
      <c r="AA11" s="176" t="s">
        <v>54</v>
      </c>
      <c r="AB11" s="176" t="s">
        <v>54</v>
      </c>
      <c r="AC11" s="68" t="s">
        <v>31</v>
      </c>
      <c r="AD11" s="200" t="s">
        <v>6</v>
      </c>
      <c r="AE11" s="200" t="s">
        <v>6</v>
      </c>
      <c r="AF11" s="67" t="s">
        <v>52</v>
      </c>
      <c r="AG11" s="67" t="s">
        <v>52</v>
      </c>
      <c r="AH11" s="67" t="s">
        <v>52</v>
      </c>
      <c r="AI11" s="67" t="s">
        <v>52</v>
      </c>
      <c r="AJ11" s="67" t="s">
        <v>52</v>
      </c>
    </row>
    <row r="12" spans="1:36" x14ac:dyDescent="0.25">
      <c r="A12" s="415" t="s">
        <v>182</v>
      </c>
      <c r="B12" s="57">
        <v>518531</v>
      </c>
      <c r="C12" s="159" t="s">
        <v>188</v>
      </c>
      <c r="D12" s="159" t="s">
        <v>184</v>
      </c>
      <c r="E12" s="242" t="s">
        <v>26</v>
      </c>
      <c r="F12" s="176" t="s">
        <v>54</v>
      </c>
      <c r="G12" s="176" t="s">
        <v>54</v>
      </c>
      <c r="H12" s="176" t="s">
        <v>54</v>
      </c>
      <c r="I12" s="200" t="s">
        <v>6</v>
      </c>
      <c r="J12" s="207" t="s">
        <v>6</v>
      </c>
      <c r="K12" s="68" t="s">
        <v>31</v>
      </c>
      <c r="L12" s="68" t="s">
        <v>31</v>
      </c>
      <c r="M12" s="68" t="s">
        <v>31</v>
      </c>
      <c r="N12" s="68" t="s">
        <v>31</v>
      </c>
      <c r="O12" s="68" t="s">
        <v>31</v>
      </c>
      <c r="P12" s="200" t="s">
        <v>6</v>
      </c>
      <c r="Q12" s="200" t="s">
        <v>6</v>
      </c>
      <c r="R12" s="176" t="s">
        <v>54</v>
      </c>
      <c r="S12" s="176" t="s">
        <v>54</v>
      </c>
      <c r="T12" s="176" t="s">
        <v>54</v>
      </c>
      <c r="U12" s="176" t="s">
        <v>54</v>
      </c>
      <c r="V12" s="176" t="s">
        <v>54</v>
      </c>
      <c r="W12" s="200" t="s">
        <v>6</v>
      </c>
      <c r="X12" s="200" t="s">
        <v>6</v>
      </c>
      <c r="Y12" s="176" t="s">
        <v>54</v>
      </c>
      <c r="Z12" s="176" t="s">
        <v>54</v>
      </c>
      <c r="AA12" s="68" t="s">
        <v>31</v>
      </c>
      <c r="AB12" s="176" t="s">
        <v>54</v>
      </c>
      <c r="AC12" s="68" t="s">
        <v>31</v>
      </c>
      <c r="AD12" s="200" t="s">
        <v>6</v>
      </c>
      <c r="AE12" s="200" t="s">
        <v>6</v>
      </c>
      <c r="AF12" s="67" t="s">
        <v>52</v>
      </c>
      <c r="AG12" s="67" t="s">
        <v>52</v>
      </c>
      <c r="AH12" s="68" t="s">
        <v>31</v>
      </c>
      <c r="AI12" s="67" t="s">
        <v>52</v>
      </c>
      <c r="AJ12" s="67" t="s">
        <v>52</v>
      </c>
    </row>
    <row r="13" spans="1:36" x14ac:dyDescent="0.25">
      <c r="A13" s="416"/>
      <c r="B13" s="57">
        <v>497998</v>
      </c>
      <c r="C13" s="159" t="s">
        <v>165</v>
      </c>
      <c r="D13" s="159" t="s">
        <v>184</v>
      </c>
      <c r="E13" s="242" t="s">
        <v>26</v>
      </c>
      <c r="F13" s="67" t="s">
        <v>52</v>
      </c>
      <c r="G13" s="67" t="s">
        <v>52</v>
      </c>
      <c r="H13" s="67" t="s">
        <v>52</v>
      </c>
      <c r="I13" s="200" t="s">
        <v>6</v>
      </c>
      <c r="J13" s="207" t="s">
        <v>6</v>
      </c>
      <c r="K13" s="176" t="s">
        <v>54</v>
      </c>
      <c r="L13" s="68" t="s">
        <v>31</v>
      </c>
      <c r="M13" s="176" t="s">
        <v>54</v>
      </c>
      <c r="N13" s="176" t="s">
        <v>54</v>
      </c>
      <c r="O13" s="176" t="s">
        <v>54</v>
      </c>
      <c r="P13" s="200" t="s">
        <v>6</v>
      </c>
      <c r="Q13" s="176" t="s">
        <v>54</v>
      </c>
      <c r="R13" s="67" t="s">
        <v>52</v>
      </c>
      <c r="S13" s="67" t="s">
        <v>52</v>
      </c>
      <c r="T13" s="67" t="s">
        <v>52</v>
      </c>
      <c r="U13" s="67" t="s">
        <v>52</v>
      </c>
      <c r="V13" s="67" t="s">
        <v>52</v>
      </c>
      <c r="W13" s="200" t="s">
        <v>6</v>
      </c>
      <c r="X13" s="200" t="s">
        <v>6</v>
      </c>
      <c r="Y13" s="67" t="s">
        <v>52</v>
      </c>
      <c r="Z13" s="67" t="s">
        <v>52</v>
      </c>
      <c r="AA13" s="67" t="s">
        <v>52</v>
      </c>
      <c r="AB13" s="67" t="s">
        <v>52</v>
      </c>
      <c r="AC13" s="67" t="s">
        <v>52</v>
      </c>
      <c r="AD13" s="200" t="s">
        <v>6</v>
      </c>
      <c r="AE13" s="200" t="s">
        <v>6</v>
      </c>
      <c r="AF13" s="176" t="s">
        <v>54</v>
      </c>
      <c r="AG13" s="176" t="s">
        <v>54</v>
      </c>
      <c r="AH13" s="68" t="s">
        <v>31</v>
      </c>
      <c r="AI13" s="176" t="s">
        <v>54</v>
      </c>
      <c r="AJ13" s="176" t="s">
        <v>54</v>
      </c>
    </row>
    <row r="14" spans="1:36" x14ac:dyDescent="0.25">
      <c r="A14" s="417"/>
      <c r="B14" s="240">
        <v>612719</v>
      </c>
      <c r="C14" s="130" t="s">
        <v>227</v>
      </c>
      <c r="D14" s="159" t="s">
        <v>184</v>
      </c>
      <c r="E14" s="242" t="s">
        <v>26</v>
      </c>
      <c r="F14" s="69" t="s">
        <v>51</v>
      </c>
      <c r="G14" s="176" t="s">
        <v>54</v>
      </c>
      <c r="H14" s="176" t="s">
        <v>54</v>
      </c>
      <c r="I14" s="200" t="s">
        <v>6</v>
      </c>
      <c r="J14" s="207" t="s">
        <v>6</v>
      </c>
      <c r="K14" s="67" t="s">
        <v>52</v>
      </c>
      <c r="L14" s="67" t="s">
        <v>52</v>
      </c>
      <c r="M14" s="67" t="s">
        <v>52</v>
      </c>
      <c r="N14" s="67" t="s">
        <v>52</v>
      </c>
      <c r="O14" s="67" t="s">
        <v>52</v>
      </c>
      <c r="P14" s="200" t="s">
        <v>6</v>
      </c>
      <c r="Q14" s="200" t="s">
        <v>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62" t="s">
        <v>36</v>
      </c>
      <c r="W14" s="200" t="s">
        <v>6</v>
      </c>
      <c r="X14" s="200" t="s">
        <v>6</v>
      </c>
      <c r="Y14" s="67" t="s">
        <v>52</v>
      </c>
      <c r="Z14" s="67" t="s">
        <v>52</v>
      </c>
      <c r="AA14" s="67" t="s">
        <v>52</v>
      </c>
      <c r="AB14" s="67" t="s">
        <v>52</v>
      </c>
      <c r="AC14" s="67" t="s">
        <v>52</v>
      </c>
      <c r="AD14" s="200" t="s">
        <v>6</v>
      </c>
      <c r="AE14" s="200" t="s">
        <v>6</v>
      </c>
      <c r="AF14" s="68" t="s">
        <v>31</v>
      </c>
      <c r="AG14" s="67" t="s">
        <v>52</v>
      </c>
      <c r="AH14" s="67" t="s">
        <v>52</v>
      </c>
      <c r="AI14" s="67" t="s">
        <v>52</v>
      </c>
      <c r="AJ14" s="67" t="s">
        <v>52</v>
      </c>
    </row>
    <row r="15" spans="1:36" x14ac:dyDescent="0.25">
      <c r="A15" s="3"/>
      <c r="B15" s="57">
        <v>370711</v>
      </c>
      <c r="C15" s="130" t="s">
        <v>110</v>
      </c>
      <c r="D15" s="159" t="s">
        <v>184</v>
      </c>
      <c r="E15" s="242" t="s">
        <v>26</v>
      </c>
      <c r="F15" s="176" t="s">
        <v>54</v>
      </c>
      <c r="G15" s="68" t="s">
        <v>31</v>
      </c>
      <c r="H15" s="68" t="s">
        <v>31</v>
      </c>
      <c r="I15" s="200" t="s">
        <v>6</v>
      </c>
      <c r="J15" s="207" t="s">
        <v>6</v>
      </c>
      <c r="K15" s="176" t="s">
        <v>54</v>
      </c>
      <c r="L15" s="176" t="s">
        <v>54</v>
      </c>
      <c r="M15" s="176" t="s">
        <v>54</v>
      </c>
      <c r="N15" s="176" t="s">
        <v>54</v>
      </c>
      <c r="O15" s="176" t="s">
        <v>54</v>
      </c>
      <c r="P15" s="200" t="s">
        <v>6</v>
      </c>
      <c r="Q15" s="200" t="s">
        <v>6</v>
      </c>
      <c r="R15" s="162" t="s">
        <v>36</v>
      </c>
      <c r="S15" s="176" t="s">
        <v>54</v>
      </c>
      <c r="T15" s="176" t="s">
        <v>54</v>
      </c>
      <c r="U15" s="68" t="s">
        <v>31</v>
      </c>
      <c r="V15" s="68" t="s">
        <v>31</v>
      </c>
      <c r="W15" s="200" t="s">
        <v>6</v>
      </c>
      <c r="X15" s="200" t="s">
        <v>6</v>
      </c>
      <c r="Y15" s="176" t="s">
        <v>54</v>
      </c>
      <c r="Z15" s="176" t="s">
        <v>54</v>
      </c>
      <c r="AA15" s="176" t="s">
        <v>54</v>
      </c>
      <c r="AB15" s="176" t="s">
        <v>54</v>
      </c>
      <c r="AC15" s="176" t="s">
        <v>54</v>
      </c>
      <c r="AD15" s="200" t="s">
        <v>6</v>
      </c>
      <c r="AE15" s="200" t="s">
        <v>6</v>
      </c>
      <c r="AF15" s="176" t="s">
        <v>54</v>
      </c>
      <c r="AG15" s="176" t="s">
        <v>54</v>
      </c>
      <c r="AH15" s="68" t="s">
        <v>31</v>
      </c>
      <c r="AI15" s="68" t="s">
        <v>31</v>
      </c>
      <c r="AJ15" s="176" t="s">
        <v>54</v>
      </c>
    </row>
    <row r="16" spans="1:36" x14ac:dyDescent="0.25">
      <c r="A16" s="3"/>
      <c r="B16" s="57">
        <v>496397</v>
      </c>
      <c r="C16" s="130" t="s">
        <v>228</v>
      </c>
      <c r="D16" s="278" t="s">
        <v>183</v>
      </c>
      <c r="E16" s="242" t="s">
        <v>26</v>
      </c>
      <c r="F16" s="67" t="s">
        <v>52</v>
      </c>
      <c r="G16" s="67" t="s">
        <v>52</v>
      </c>
      <c r="H16" s="67" t="s">
        <v>52</v>
      </c>
      <c r="I16" s="200" t="s">
        <v>6</v>
      </c>
      <c r="J16" s="207" t="s">
        <v>6</v>
      </c>
      <c r="K16" s="176" t="s">
        <v>54</v>
      </c>
      <c r="L16" s="176" t="s">
        <v>54</v>
      </c>
      <c r="M16" s="176" t="s">
        <v>54</v>
      </c>
      <c r="N16" s="176" t="s">
        <v>54</v>
      </c>
      <c r="O16" s="176" t="s">
        <v>54</v>
      </c>
      <c r="P16" s="200" t="s">
        <v>6</v>
      </c>
      <c r="Q16" s="200" t="s">
        <v>6</v>
      </c>
      <c r="R16" s="67" t="s">
        <v>52</v>
      </c>
      <c r="S16" s="67" t="s">
        <v>52</v>
      </c>
      <c r="T16" s="67" t="s">
        <v>52</v>
      </c>
      <c r="U16" s="67" t="s">
        <v>52</v>
      </c>
      <c r="V16" s="67" t="s">
        <v>52</v>
      </c>
      <c r="W16" s="200" t="s">
        <v>6</v>
      </c>
      <c r="X16" s="200" t="s">
        <v>6</v>
      </c>
      <c r="Y16" s="67" t="s">
        <v>52</v>
      </c>
      <c r="Z16" s="67" t="s">
        <v>52</v>
      </c>
      <c r="AA16" s="67" t="s">
        <v>52</v>
      </c>
      <c r="AB16" s="67" t="s">
        <v>52</v>
      </c>
      <c r="AC16" s="67" t="s">
        <v>52</v>
      </c>
      <c r="AD16" s="200" t="s">
        <v>6</v>
      </c>
      <c r="AE16" s="200" t="s">
        <v>6</v>
      </c>
      <c r="AF16" s="67" t="s">
        <v>52</v>
      </c>
      <c r="AG16" s="67" t="s">
        <v>52</v>
      </c>
      <c r="AH16" s="67" t="s">
        <v>52</v>
      </c>
      <c r="AI16" s="67" t="s">
        <v>52</v>
      </c>
      <c r="AJ16" s="67" t="s">
        <v>52</v>
      </c>
    </row>
    <row r="17" spans="1:36" x14ac:dyDescent="0.25">
      <c r="A17" s="472" t="s">
        <v>111</v>
      </c>
      <c r="B17" s="240">
        <v>509724</v>
      </c>
      <c r="C17" s="57" t="s">
        <v>21</v>
      </c>
      <c r="D17" s="159" t="s">
        <v>184</v>
      </c>
      <c r="E17" s="257" t="s">
        <v>25</v>
      </c>
      <c r="F17" s="67" t="s">
        <v>52</v>
      </c>
      <c r="G17" s="67" t="s">
        <v>52</v>
      </c>
      <c r="H17" s="67" t="s">
        <v>52</v>
      </c>
      <c r="I17" s="200" t="s">
        <v>6</v>
      </c>
      <c r="J17" s="207" t="s">
        <v>6</v>
      </c>
      <c r="K17" s="69" t="s">
        <v>51</v>
      </c>
      <c r="L17" s="69" t="s">
        <v>51</v>
      </c>
      <c r="M17" s="69" t="s">
        <v>51</v>
      </c>
      <c r="N17" s="69" t="s">
        <v>51</v>
      </c>
      <c r="O17" s="69" t="s">
        <v>51</v>
      </c>
      <c r="P17" s="200" t="s">
        <v>6</v>
      </c>
      <c r="Q17" s="200" t="s">
        <v>6</v>
      </c>
      <c r="R17" s="69" t="s">
        <v>51</v>
      </c>
      <c r="S17" s="69" t="s">
        <v>51</v>
      </c>
      <c r="T17" s="69" t="s">
        <v>51</v>
      </c>
      <c r="U17" s="69" t="s">
        <v>51</v>
      </c>
      <c r="V17" s="69" t="s">
        <v>51</v>
      </c>
      <c r="W17" s="200" t="s">
        <v>6</v>
      </c>
      <c r="X17" s="200" t="s">
        <v>6</v>
      </c>
      <c r="Y17" s="67" t="s">
        <v>52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200" t="s">
        <v>6</v>
      </c>
      <c r="AE17" s="200" t="s">
        <v>6</v>
      </c>
      <c r="AF17" s="67" t="s">
        <v>52</v>
      </c>
      <c r="AG17" s="67" t="s">
        <v>52</v>
      </c>
      <c r="AH17" s="67" t="s">
        <v>52</v>
      </c>
      <c r="AI17" s="67" t="s">
        <v>52</v>
      </c>
      <c r="AJ17" s="67" t="s">
        <v>52</v>
      </c>
    </row>
    <row r="18" spans="1:36" x14ac:dyDescent="0.25">
      <c r="A18" s="473"/>
      <c r="B18" s="240">
        <v>302172</v>
      </c>
      <c r="C18" s="57" t="s">
        <v>157</v>
      </c>
      <c r="D18" s="159" t="s">
        <v>184</v>
      </c>
      <c r="E18" s="257" t="s">
        <v>25</v>
      </c>
      <c r="F18" s="69" t="s">
        <v>51</v>
      </c>
      <c r="G18" s="69" t="s">
        <v>51</v>
      </c>
      <c r="H18" s="69" t="s">
        <v>51</v>
      </c>
      <c r="I18" s="200" t="s">
        <v>6</v>
      </c>
      <c r="J18" s="207" t="s">
        <v>6</v>
      </c>
      <c r="K18" s="67" t="s">
        <v>52</v>
      </c>
      <c r="L18" s="67" t="s">
        <v>52</v>
      </c>
      <c r="M18" s="67" t="s">
        <v>52</v>
      </c>
      <c r="N18" s="67" t="s">
        <v>52</v>
      </c>
      <c r="O18" s="67" t="s">
        <v>52</v>
      </c>
      <c r="P18" s="200" t="s">
        <v>6</v>
      </c>
      <c r="Q18" s="200" t="s">
        <v>6</v>
      </c>
      <c r="R18" s="67" t="s">
        <v>52</v>
      </c>
      <c r="S18" s="67" t="s">
        <v>52</v>
      </c>
      <c r="T18" s="67" t="s">
        <v>52</v>
      </c>
      <c r="U18" s="67" t="s">
        <v>52</v>
      </c>
      <c r="V18" s="67" t="s">
        <v>52</v>
      </c>
      <c r="W18" s="200" t="s">
        <v>6</v>
      </c>
      <c r="X18" s="200" t="s">
        <v>6</v>
      </c>
      <c r="Y18" s="69" t="s">
        <v>51</v>
      </c>
      <c r="Z18" s="69" t="s">
        <v>51</v>
      </c>
      <c r="AA18" s="69" t="s">
        <v>51</v>
      </c>
      <c r="AB18" s="176" t="s">
        <v>54</v>
      </c>
      <c r="AC18" s="67" t="s">
        <v>52</v>
      </c>
      <c r="AD18" s="200" t="s">
        <v>6</v>
      </c>
      <c r="AE18" s="200" t="s">
        <v>6</v>
      </c>
      <c r="AF18" s="67" t="s">
        <v>52</v>
      </c>
      <c r="AG18" s="67" t="s">
        <v>52</v>
      </c>
      <c r="AH18" s="67" t="s">
        <v>52</v>
      </c>
      <c r="AI18" s="68" t="s">
        <v>31</v>
      </c>
      <c r="AJ18" s="68" t="s">
        <v>31</v>
      </c>
    </row>
    <row r="19" spans="1:36" x14ac:dyDescent="0.25">
      <c r="A19" s="474"/>
      <c r="B19" s="240">
        <v>260250</v>
      </c>
      <c r="C19" s="57" t="s">
        <v>223</v>
      </c>
      <c r="D19" s="159" t="s">
        <v>184</v>
      </c>
      <c r="E19" s="257" t="s">
        <v>25</v>
      </c>
      <c r="F19" s="67" t="s">
        <v>52</v>
      </c>
      <c r="G19" s="67" t="s">
        <v>52</v>
      </c>
      <c r="H19" s="67" t="s">
        <v>52</v>
      </c>
      <c r="I19" s="200" t="s">
        <v>6</v>
      </c>
      <c r="J19" s="207" t="s">
        <v>6</v>
      </c>
      <c r="K19" s="67" t="s">
        <v>52</v>
      </c>
      <c r="L19" s="67" t="s">
        <v>52</v>
      </c>
      <c r="M19" s="67" t="s">
        <v>52</v>
      </c>
      <c r="N19" s="67" t="s">
        <v>52</v>
      </c>
      <c r="O19" s="67" t="s">
        <v>52</v>
      </c>
      <c r="P19" s="200" t="s">
        <v>6</v>
      </c>
      <c r="Q19" s="200" t="s">
        <v>6</v>
      </c>
      <c r="R19" s="67" t="s">
        <v>52</v>
      </c>
      <c r="S19" s="67" t="s">
        <v>52</v>
      </c>
      <c r="T19" s="67" t="s">
        <v>52</v>
      </c>
      <c r="U19" s="67" t="s">
        <v>52</v>
      </c>
      <c r="V19" s="67" t="s">
        <v>52</v>
      </c>
      <c r="W19" s="200" t="s">
        <v>6</v>
      </c>
      <c r="X19" s="200" t="s">
        <v>6</v>
      </c>
      <c r="Y19" s="67" t="s">
        <v>52</v>
      </c>
      <c r="Z19" s="67" t="s">
        <v>52</v>
      </c>
      <c r="AA19" s="67" t="s">
        <v>52</v>
      </c>
      <c r="AB19" s="67" t="s">
        <v>52</v>
      </c>
      <c r="AC19" s="68" t="s">
        <v>31</v>
      </c>
      <c r="AD19" s="200" t="s">
        <v>6</v>
      </c>
      <c r="AE19" s="200" t="s">
        <v>6</v>
      </c>
      <c r="AF19" s="69" t="s">
        <v>51</v>
      </c>
      <c r="AG19" s="69" t="s">
        <v>51</v>
      </c>
      <c r="AH19" s="69" t="s">
        <v>51</v>
      </c>
      <c r="AI19" s="67" t="s">
        <v>52</v>
      </c>
      <c r="AJ19" s="67" t="s">
        <v>52</v>
      </c>
    </row>
    <row r="20" spans="1:36" x14ac:dyDescent="0.25">
      <c r="A20" s="472" t="s">
        <v>112</v>
      </c>
      <c r="B20" s="240">
        <v>166058</v>
      </c>
      <c r="C20" s="57" t="s">
        <v>8</v>
      </c>
      <c r="D20" s="159" t="s">
        <v>184</v>
      </c>
      <c r="E20" s="257" t="s">
        <v>25</v>
      </c>
      <c r="F20" s="67" t="s">
        <v>52</v>
      </c>
      <c r="G20" s="67" t="s">
        <v>52</v>
      </c>
      <c r="H20" s="67" t="s">
        <v>52</v>
      </c>
      <c r="I20" s="200" t="s">
        <v>6</v>
      </c>
      <c r="J20" s="207" t="s">
        <v>6</v>
      </c>
      <c r="K20" s="67" t="s">
        <v>52</v>
      </c>
      <c r="L20" s="67" t="s">
        <v>52</v>
      </c>
      <c r="M20" s="67" t="s">
        <v>52</v>
      </c>
      <c r="N20" s="67" t="s">
        <v>52</v>
      </c>
      <c r="O20" s="67" t="s">
        <v>52</v>
      </c>
      <c r="P20" s="200" t="s">
        <v>6</v>
      </c>
      <c r="Q20" s="200" t="s">
        <v>6</v>
      </c>
      <c r="R20" s="69" t="s">
        <v>51</v>
      </c>
      <c r="S20" s="69" t="s">
        <v>51</v>
      </c>
      <c r="T20" s="69" t="s">
        <v>51</v>
      </c>
      <c r="U20" s="69" t="s">
        <v>51</v>
      </c>
      <c r="V20" s="69" t="s">
        <v>51</v>
      </c>
      <c r="W20" s="200" t="s">
        <v>6</v>
      </c>
      <c r="X20" s="200" t="s">
        <v>6</v>
      </c>
      <c r="Y20" s="67" t="s">
        <v>52</v>
      </c>
      <c r="Z20" s="67" t="s">
        <v>52</v>
      </c>
      <c r="AA20" s="69" t="s">
        <v>51</v>
      </c>
      <c r="AB20" s="176" t="s">
        <v>54</v>
      </c>
      <c r="AC20" s="67" t="s">
        <v>52</v>
      </c>
      <c r="AD20" s="200" t="s">
        <v>6</v>
      </c>
      <c r="AE20" s="200" t="s">
        <v>6</v>
      </c>
      <c r="AF20" s="69" t="s">
        <v>51</v>
      </c>
      <c r="AG20" s="69" t="s">
        <v>51</v>
      </c>
      <c r="AH20" s="69" t="s">
        <v>51</v>
      </c>
      <c r="AI20" s="69" t="s">
        <v>51</v>
      </c>
      <c r="AJ20" s="67" t="s">
        <v>52</v>
      </c>
    </row>
    <row r="21" spans="1:36" x14ac:dyDescent="0.25">
      <c r="A21" s="473"/>
      <c r="B21" s="240">
        <v>245894</v>
      </c>
      <c r="C21" s="57" t="s">
        <v>104</v>
      </c>
      <c r="D21" s="159" t="s">
        <v>184</v>
      </c>
      <c r="E21" s="258" t="s">
        <v>25</v>
      </c>
      <c r="F21" s="67" t="s">
        <v>52</v>
      </c>
      <c r="G21" s="67" t="s">
        <v>52</v>
      </c>
      <c r="H21" s="162" t="s">
        <v>36</v>
      </c>
      <c r="I21" s="200" t="s">
        <v>6</v>
      </c>
      <c r="J21" s="207" t="s">
        <v>6</v>
      </c>
      <c r="K21" s="176" t="s">
        <v>54</v>
      </c>
      <c r="L21" s="176" t="s">
        <v>54</v>
      </c>
      <c r="M21" s="176" t="s">
        <v>54</v>
      </c>
      <c r="N21" s="176" t="s">
        <v>54</v>
      </c>
      <c r="O21" s="176" t="s">
        <v>54</v>
      </c>
      <c r="P21" s="200" t="s">
        <v>6</v>
      </c>
      <c r="Q21" s="200" t="s">
        <v>6</v>
      </c>
      <c r="R21" s="67" t="s">
        <v>52</v>
      </c>
      <c r="S21" s="67" t="s">
        <v>52</v>
      </c>
      <c r="T21" s="67" t="s">
        <v>52</v>
      </c>
      <c r="U21" s="67" t="s">
        <v>52</v>
      </c>
      <c r="V21" s="67" t="s">
        <v>52</v>
      </c>
      <c r="W21" s="200" t="s">
        <v>6</v>
      </c>
      <c r="X21" s="200" t="s">
        <v>6</v>
      </c>
      <c r="Y21" s="67" t="s">
        <v>52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200" t="s">
        <v>6</v>
      </c>
      <c r="AE21" s="200" t="s">
        <v>6</v>
      </c>
      <c r="AF21" s="67" t="s">
        <v>52</v>
      </c>
      <c r="AG21" s="67" t="s">
        <v>52</v>
      </c>
      <c r="AH21" s="67" t="s">
        <v>52</v>
      </c>
      <c r="AI21" s="67" t="s">
        <v>52</v>
      </c>
      <c r="AJ21" s="67" t="s">
        <v>52</v>
      </c>
    </row>
    <row r="22" spans="1:36" x14ac:dyDescent="0.25">
      <c r="A22" s="474"/>
      <c r="B22" s="240">
        <v>449144</v>
      </c>
      <c r="C22" s="57" t="s">
        <v>224</v>
      </c>
      <c r="D22" s="159" t="s">
        <v>184</v>
      </c>
      <c r="E22" s="258" t="s">
        <v>25</v>
      </c>
      <c r="F22" s="67" t="s">
        <v>52</v>
      </c>
      <c r="G22" s="67" t="s">
        <v>52</v>
      </c>
      <c r="H22" s="67" t="s">
        <v>52</v>
      </c>
      <c r="I22" s="200" t="s">
        <v>6</v>
      </c>
      <c r="J22" s="207" t="s">
        <v>6</v>
      </c>
      <c r="K22" s="67" t="s">
        <v>52</v>
      </c>
      <c r="L22" s="67" t="s">
        <v>52</v>
      </c>
      <c r="M22" s="67" t="s">
        <v>52</v>
      </c>
      <c r="N22" s="67" t="s">
        <v>52</v>
      </c>
      <c r="O22" s="67" t="s">
        <v>52</v>
      </c>
      <c r="P22" s="200" t="s">
        <v>6</v>
      </c>
      <c r="Q22" s="200" t="s">
        <v>6</v>
      </c>
      <c r="R22" s="67" t="s">
        <v>52</v>
      </c>
      <c r="S22" s="67" t="s">
        <v>52</v>
      </c>
      <c r="T22" s="67" t="s">
        <v>52</v>
      </c>
      <c r="U22" s="67" t="s">
        <v>52</v>
      </c>
      <c r="V22" s="67" t="s">
        <v>52</v>
      </c>
      <c r="W22" s="200" t="s">
        <v>6</v>
      </c>
      <c r="X22" s="200" t="s">
        <v>6</v>
      </c>
      <c r="Y22" s="67" t="s">
        <v>52</v>
      </c>
      <c r="Z22" s="67" t="s">
        <v>52</v>
      </c>
      <c r="AA22" s="67" t="s">
        <v>52</v>
      </c>
      <c r="AB22" s="67" t="s">
        <v>52</v>
      </c>
      <c r="AC22" s="67" t="s">
        <v>52</v>
      </c>
      <c r="AD22" s="200" t="s">
        <v>6</v>
      </c>
      <c r="AE22" s="200" t="s">
        <v>6</v>
      </c>
      <c r="AF22" s="67" t="s">
        <v>52</v>
      </c>
      <c r="AG22" s="67" t="s">
        <v>52</v>
      </c>
      <c r="AH22" s="67" t="s">
        <v>52</v>
      </c>
      <c r="AI22" s="67" t="s">
        <v>52</v>
      </c>
      <c r="AJ22" s="67" t="s">
        <v>52</v>
      </c>
    </row>
    <row r="23" spans="1:36" x14ac:dyDescent="0.25">
      <c r="A23" s="478" t="s">
        <v>113</v>
      </c>
      <c r="B23" s="240">
        <v>299285</v>
      </c>
      <c r="C23" s="159" t="s">
        <v>127</v>
      </c>
      <c r="D23" s="159" t="s">
        <v>184</v>
      </c>
      <c r="E23" s="257" t="s">
        <v>25</v>
      </c>
      <c r="F23" s="176" t="s">
        <v>54</v>
      </c>
      <c r="G23" s="176" t="s">
        <v>54</v>
      </c>
      <c r="H23" s="176" t="s">
        <v>54</v>
      </c>
      <c r="I23" s="200" t="s">
        <v>6</v>
      </c>
      <c r="J23" s="207" t="s">
        <v>6</v>
      </c>
      <c r="K23" s="67" t="s">
        <v>52</v>
      </c>
      <c r="L23" s="67" t="s">
        <v>52</v>
      </c>
      <c r="M23" s="67" t="s">
        <v>52</v>
      </c>
      <c r="N23" s="68" t="s">
        <v>31</v>
      </c>
      <c r="O23" s="68" t="s">
        <v>31</v>
      </c>
      <c r="P23" s="200" t="s">
        <v>6</v>
      </c>
      <c r="Q23" s="200" t="s">
        <v>6</v>
      </c>
      <c r="R23" s="68" t="s">
        <v>31</v>
      </c>
      <c r="S23" s="67" t="s">
        <v>52</v>
      </c>
      <c r="T23" s="68" t="s">
        <v>31</v>
      </c>
      <c r="U23" s="67" t="s">
        <v>52</v>
      </c>
      <c r="V23" s="69" t="s">
        <v>51</v>
      </c>
      <c r="W23" s="200" t="s">
        <v>6</v>
      </c>
      <c r="X23" s="200" t="s">
        <v>6</v>
      </c>
      <c r="Y23" s="68" t="s">
        <v>31</v>
      </c>
      <c r="Z23" s="67" t="s">
        <v>52</v>
      </c>
      <c r="AA23" s="69" t="s">
        <v>51</v>
      </c>
      <c r="AB23" s="176" t="s">
        <v>54</v>
      </c>
      <c r="AC23" s="68" t="s">
        <v>31</v>
      </c>
      <c r="AD23" s="200" t="s">
        <v>6</v>
      </c>
      <c r="AE23" s="200" t="s">
        <v>6</v>
      </c>
      <c r="AF23" s="67" t="s">
        <v>52</v>
      </c>
      <c r="AG23" s="67" t="s">
        <v>52</v>
      </c>
      <c r="AH23" s="67" t="s">
        <v>52</v>
      </c>
      <c r="AI23" s="67" t="s">
        <v>52</v>
      </c>
      <c r="AJ23" s="67" t="s">
        <v>52</v>
      </c>
    </row>
    <row r="24" spans="1:36" x14ac:dyDescent="0.25">
      <c r="A24" s="479"/>
      <c r="B24" s="240">
        <v>491040</v>
      </c>
      <c r="C24" s="159" t="s">
        <v>169</v>
      </c>
      <c r="D24" s="159" t="s">
        <v>184</v>
      </c>
      <c r="E24" s="257" t="s">
        <v>25</v>
      </c>
      <c r="F24" s="67" t="s">
        <v>52</v>
      </c>
      <c r="G24" s="67" t="s">
        <v>52</v>
      </c>
      <c r="H24" s="67" t="s">
        <v>52</v>
      </c>
      <c r="I24" s="200" t="s">
        <v>6</v>
      </c>
      <c r="J24" s="207" t="s">
        <v>6</v>
      </c>
      <c r="K24" s="68" t="s">
        <v>31</v>
      </c>
      <c r="L24" s="68" t="s">
        <v>31</v>
      </c>
      <c r="M24" s="69" t="s">
        <v>51</v>
      </c>
      <c r="N24" s="176" t="s">
        <v>54</v>
      </c>
      <c r="O24" s="176" t="s">
        <v>54</v>
      </c>
      <c r="P24" s="200" t="s">
        <v>6</v>
      </c>
      <c r="Q24" s="200" t="s">
        <v>6</v>
      </c>
      <c r="R24" s="67" t="s">
        <v>52</v>
      </c>
      <c r="S24" s="67" t="s">
        <v>52</v>
      </c>
      <c r="T24" s="67" t="s">
        <v>52</v>
      </c>
      <c r="U24" s="67" t="s">
        <v>52</v>
      </c>
      <c r="V24" s="67" t="s">
        <v>52</v>
      </c>
      <c r="W24" s="200" t="s">
        <v>6</v>
      </c>
      <c r="X24" s="200" t="s">
        <v>6</v>
      </c>
      <c r="Y24" s="67" t="s">
        <v>52</v>
      </c>
      <c r="Z24" s="67" t="s">
        <v>52</v>
      </c>
      <c r="AA24" s="67" t="s">
        <v>52</v>
      </c>
      <c r="AB24" s="67" t="s">
        <v>52</v>
      </c>
      <c r="AC24" s="67" t="s">
        <v>52</v>
      </c>
      <c r="AD24" s="200" t="s">
        <v>6</v>
      </c>
      <c r="AE24" s="200" t="s">
        <v>6</v>
      </c>
      <c r="AF24" s="69" t="s">
        <v>51</v>
      </c>
      <c r="AG24" s="68" t="s">
        <v>31</v>
      </c>
      <c r="AH24" s="68" t="s">
        <v>31</v>
      </c>
      <c r="AI24" s="68" t="s">
        <v>31</v>
      </c>
      <c r="AJ24" s="68" t="s">
        <v>31</v>
      </c>
    </row>
    <row r="25" spans="1:36" x14ac:dyDescent="0.25">
      <c r="A25" s="480"/>
      <c r="B25" s="240">
        <v>593900</v>
      </c>
      <c r="C25" s="159" t="s">
        <v>226</v>
      </c>
      <c r="D25" s="278" t="s">
        <v>183</v>
      </c>
      <c r="E25" s="257" t="s">
        <v>25</v>
      </c>
      <c r="F25" s="67" t="s">
        <v>52</v>
      </c>
      <c r="G25" s="67" t="s">
        <v>52</v>
      </c>
      <c r="H25" s="67" t="s">
        <v>52</v>
      </c>
      <c r="I25" s="200" t="s">
        <v>6</v>
      </c>
      <c r="J25" s="207" t="s">
        <v>6</v>
      </c>
      <c r="K25" s="67" t="s">
        <v>52</v>
      </c>
      <c r="L25" s="67" t="s">
        <v>52</v>
      </c>
      <c r="M25" s="67" t="s">
        <v>52</v>
      </c>
      <c r="N25" s="67" t="s">
        <v>52</v>
      </c>
      <c r="O25" s="67" t="s">
        <v>52</v>
      </c>
      <c r="P25" s="200" t="s">
        <v>6</v>
      </c>
      <c r="Q25" s="200" t="s">
        <v>6</v>
      </c>
      <c r="R25" s="67" t="s">
        <v>52</v>
      </c>
      <c r="S25" s="67" t="s">
        <v>52</v>
      </c>
      <c r="T25" s="67" t="s">
        <v>52</v>
      </c>
      <c r="U25" s="67" t="s">
        <v>52</v>
      </c>
      <c r="V25" s="68" t="s">
        <v>31</v>
      </c>
      <c r="W25" s="200" t="s">
        <v>6</v>
      </c>
      <c r="X25" s="200" t="s">
        <v>6</v>
      </c>
      <c r="Y25" s="67" t="s">
        <v>52</v>
      </c>
      <c r="Z25" s="67" t="s">
        <v>52</v>
      </c>
      <c r="AA25" s="67" t="s">
        <v>52</v>
      </c>
      <c r="AB25" s="67" t="s">
        <v>52</v>
      </c>
      <c r="AC25" s="67" t="s">
        <v>52</v>
      </c>
      <c r="AD25" s="200" t="s">
        <v>6</v>
      </c>
      <c r="AE25" s="200" t="s">
        <v>6</v>
      </c>
      <c r="AF25" s="67" t="s">
        <v>52</v>
      </c>
      <c r="AG25" s="67" t="s">
        <v>52</v>
      </c>
      <c r="AH25" s="67" t="s">
        <v>52</v>
      </c>
      <c r="AI25" s="67" t="s">
        <v>52</v>
      </c>
      <c r="AJ25" s="67" t="s">
        <v>52</v>
      </c>
    </row>
    <row r="26" spans="1:36" x14ac:dyDescent="0.25">
      <c r="A26" s="295"/>
      <c r="B26" s="174">
        <v>550659</v>
      </c>
      <c r="C26" s="130" t="s">
        <v>238</v>
      </c>
      <c r="D26" s="159" t="s">
        <v>184</v>
      </c>
      <c r="E26" s="257" t="s">
        <v>25</v>
      </c>
      <c r="F26" s="173"/>
      <c r="G26" s="173"/>
      <c r="H26" s="173"/>
      <c r="I26" s="200" t="s">
        <v>6</v>
      </c>
      <c r="J26" s="207" t="s">
        <v>6</v>
      </c>
      <c r="K26" s="173"/>
      <c r="L26" s="173"/>
      <c r="M26" s="173"/>
      <c r="N26" s="173"/>
      <c r="O26" s="173"/>
      <c r="P26" s="200" t="s">
        <v>6</v>
      </c>
      <c r="Q26" s="200" t="s">
        <v>6</v>
      </c>
      <c r="R26" s="173"/>
      <c r="S26" s="173"/>
      <c r="T26" s="173"/>
      <c r="U26" s="69" t="s">
        <v>51</v>
      </c>
      <c r="V26" s="69" t="s">
        <v>51</v>
      </c>
      <c r="W26" s="200" t="s">
        <v>6</v>
      </c>
      <c r="X26" s="200" t="s">
        <v>6</v>
      </c>
      <c r="Y26" s="69" t="s">
        <v>51</v>
      </c>
      <c r="Z26" s="69" t="s">
        <v>51</v>
      </c>
      <c r="AA26" s="69" t="s">
        <v>51</v>
      </c>
      <c r="AB26" s="68" t="s">
        <v>31</v>
      </c>
      <c r="AC26" s="68" t="s">
        <v>31</v>
      </c>
      <c r="AD26" s="200" t="s">
        <v>6</v>
      </c>
      <c r="AE26" s="200" t="s">
        <v>6</v>
      </c>
      <c r="AF26" s="69" t="s">
        <v>51</v>
      </c>
      <c r="AG26" s="69" t="s">
        <v>51</v>
      </c>
      <c r="AH26" s="69" t="s">
        <v>51</v>
      </c>
      <c r="AI26" s="69" t="s">
        <v>51</v>
      </c>
      <c r="AJ26" s="176" t="s">
        <v>54</v>
      </c>
    </row>
    <row r="27" spans="1:36" x14ac:dyDescent="0.25">
      <c r="A27" s="298"/>
      <c r="B27" s="57">
        <v>160105</v>
      </c>
      <c r="C27" s="130" t="s">
        <v>239</v>
      </c>
      <c r="D27" s="159" t="s">
        <v>184</v>
      </c>
      <c r="E27" s="257" t="s">
        <v>25</v>
      </c>
      <c r="F27" s="173"/>
      <c r="G27" s="173"/>
      <c r="H27" s="173"/>
      <c r="I27" s="200" t="s">
        <v>6</v>
      </c>
      <c r="J27" s="207" t="s">
        <v>6</v>
      </c>
      <c r="K27" s="173"/>
      <c r="L27" s="173"/>
      <c r="M27" s="173"/>
      <c r="N27" s="173"/>
      <c r="O27" s="173"/>
      <c r="P27" s="200" t="s">
        <v>6</v>
      </c>
      <c r="Q27" s="207" t="s">
        <v>6</v>
      </c>
      <c r="R27" s="173"/>
      <c r="S27" s="173"/>
      <c r="T27" s="173"/>
      <c r="U27" s="173"/>
      <c r="V27" s="173"/>
      <c r="W27" s="200" t="s">
        <v>6</v>
      </c>
      <c r="X27" s="207" t="s">
        <v>6</v>
      </c>
      <c r="Y27" s="173"/>
      <c r="Z27" s="173"/>
      <c r="AA27" s="173"/>
      <c r="AB27" s="173"/>
      <c r="AC27" s="173"/>
      <c r="AD27" s="200" t="s">
        <v>6</v>
      </c>
      <c r="AE27" s="207" t="s">
        <v>6</v>
      </c>
      <c r="AF27" s="69" t="s">
        <v>51</v>
      </c>
      <c r="AG27" s="69" t="s">
        <v>51</v>
      </c>
      <c r="AH27" s="68" t="s">
        <v>31</v>
      </c>
      <c r="AI27" s="68" t="s">
        <v>31</v>
      </c>
      <c r="AJ27" s="68" t="s">
        <v>31</v>
      </c>
    </row>
    <row r="28" spans="1:36" x14ac:dyDescent="0.25">
      <c r="A28" s="222"/>
      <c r="B28" s="223"/>
      <c r="C28" s="223"/>
      <c r="D28" s="223"/>
      <c r="E28" s="223"/>
    </row>
    <row r="29" spans="1:36" ht="39" x14ac:dyDescent="0.25">
      <c r="B29" s="224" t="s">
        <v>159</v>
      </c>
      <c r="C29" s="224" t="s">
        <v>116</v>
      </c>
      <c r="D29" s="227"/>
    </row>
    <row r="30" spans="1:36" ht="51.75" x14ac:dyDescent="0.25">
      <c r="B30" s="168" t="s">
        <v>48</v>
      </c>
      <c r="C30" s="168" t="s">
        <v>49</v>
      </c>
      <c r="D30" s="228"/>
    </row>
    <row r="31" spans="1:36" ht="39" x14ac:dyDescent="0.25">
      <c r="B31" s="169" t="s">
        <v>50</v>
      </c>
      <c r="C31" s="169" t="s">
        <v>160</v>
      </c>
      <c r="D31" s="229"/>
    </row>
    <row r="32" spans="1:36" ht="39" x14ac:dyDescent="0.25">
      <c r="B32" s="170" t="s">
        <v>114</v>
      </c>
      <c r="C32" s="170" t="s">
        <v>115</v>
      </c>
      <c r="D32" s="230"/>
    </row>
  </sheetData>
  <mergeCells count="4">
    <mergeCell ref="A20:A22"/>
    <mergeCell ref="A17:A19"/>
    <mergeCell ref="A23:A25"/>
    <mergeCell ref="A12:A14"/>
  </mergeCell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AJ30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C20" sqref="C20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14.42578125" customWidth="1"/>
    <col min="7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</cols>
  <sheetData>
    <row r="1" spans="1:36" ht="36.75" x14ac:dyDescent="0.25">
      <c r="F1" s="232" t="s">
        <v>170</v>
      </c>
      <c r="M1" s="481" t="s">
        <v>235</v>
      </c>
      <c r="N1" s="481"/>
      <c r="T1" s="481" t="s">
        <v>235</v>
      </c>
      <c r="U1" s="481"/>
      <c r="AA1" s="481" t="s">
        <v>235</v>
      </c>
      <c r="AB1" s="481"/>
      <c r="AF1" s="189" t="s">
        <v>144</v>
      </c>
      <c r="AH1" s="481" t="s">
        <v>235</v>
      </c>
      <c r="AI1" s="481"/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42826</v>
      </c>
      <c r="G2" s="243">
        <v>42827</v>
      </c>
      <c r="H2" s="243">
        <v>42828</v>
      </c>
      <c r="I2" s="243">
        <v>42829</v>
      </c>
      <c r="J2" s="243">
        <v>42830</v>
      </c>
      <c r="K2" s="243">
        <v>42831</v>
      </c>
      <c r="L2" s="243">
        <v>42832</v>
      </c>
      <c r="M2" s="243">
        <v>42833</v>
      </c>
      <c r="N2" s="243">
        <v>42834</v>
      </c>
      <c r="O2" s="243">
        <v>42835</v>
      </c>
      <c r="P2" s="243">
        <v>42836</v>
      </c>
      <c r="Q2" s="243">
        <v>42837</v>
      </c>
      <c r="R2" s="243">
        <v>42838</v>
      </c>
      <c r="S2" s="243">
        <v>42839</v>
      </c>
      <c r="T2" s="243">
        <v>42840</v>
      </c>
      <c r="U2" s="243">
        <v>42841</v>
      </c>
      <c r="V2" s="243">
        <v>42842</v>
      </c>
      <c r="W2" s="243">
        <v>42843</v>
      </c>
      <c r="X2" s="243">
        <v>42844</v>
      </c>
      <c r="Y2" s="243">
        <v>42845</v>
      </c>
      <c r="Z2" s="243">
        <v>42846</v>
      </c>
      <c r="AA2" s="243">
        <v>42847</v>
      </c>
      <c r="AB2" s="243">
        <v>42848</v>
      </c>
      <c r="AC2" s="243">
        <v>42849</v>
      </c>
      <c r="AD2" s="243">
        <v>42850</v>
      </c>
      <c r="AE2" s="243">
        <v>42851</v>
      </c>
      <c r="AF2" s="243">
        <v>42852</v>
      </c>
      <c r="AG2" s="243">
        <v>42853</v>
      </c>
      <c r="AH2" s="243">
        <v>42854</v>
      </c>
      <c r="AI2" s="243">
        <v>42855</v>
      </c>
    </row>
    <row r="3" spans="1:36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200" t="s">
        <v>6</v>
      </c>
      <c r="G3" s="188" t="s">
        <v>54</v>
      </c>
      <c r="H3" s="162" t="s">
        <v>36</v>
      </c>
      <c r="I3" s="162" t="s">
        <v>36</v>
      </c>
      <c r="J3" s="176" t="s">
        <v>54</v>
      </c>
      <c r="K3" s="176" t="s">
        <v>54</v>
      </c>
      <c r="L3" s="176" t="s">
        <v>54</v>
      </c>
      <c r="M3" s="188" t="s">
        <v>54</v>
      </c>
      <c r="N3" s="200" t="s">
        <v>6</v>
      </c>
      <c r="O3" s="67" t="s">
        <v>52</v>
      </c>
      <c r="P3" s="67" t="s">
        <v>52</v>
      </c>
      <c r="Q3" s="67" t="s">
        <v>52</v>
      </c>
      <c r="R3" s="67" t="s">
        <v>52</v>
      </c>
      <c r="S3" s="67" t="s">
        <v>52</v>
      </c>
      <c r="T3" s="200" t="s">
        <v>6</v>
      </c>
      <c r="U3" s="200" t="s">
        <v>6</v>
      </c>
      <c r="V3" s="67" t="s">
        <v>52</v>
      </c>
      <c r="W3" s="67" t="s">
        <v>52</v>
      </c>
      <c r="X3" s="67" t="s">
        <v>52</v>
      </c>
      <c r="Y3" s="67" t="s">
        <v>52</v>
      </c>
      <c r="Z3" s="67" t="s">
        <v>52</v>
      </c>
      <c r="AA3" s="200" t="s">
        <v>6</v>
      </c>
      <c r="AB3" s="200" t="s">
        <v>6</v>
      </c>
      <c r="AC3" s="176" t="s">
        <v>54</v>
      </c>
      <c r="AD3" s="176" t="s">
        <v>54</v>
      </c>
      <c r="AE3" s="176" t="s">
        <v>54</v>
      </c>
      <c r="AF3" s="176" t="s">
        <v>54</v>
      </c>
      <c r="AG3" s="176" t="s">
        <v>54</v>
      </c>
      <c r="AH3" s="200" t="s">
        <v>6</v>
      </c>
      <c r="AI3" s="200" t="s">
        <v>6</v>
      </c>
      <c r="AJ3">
        <f>COUNTIF(F3:AI3,"Leave")</f>
        <v>0</v>
      </c>
    </row>
    <row r="4" spans="1:36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200" t="s">
        <v>6</v>
      </c>
      <c r="G4" s="200" t="s">
        <v>6</v>
      </c>
      <c r="H4" s="67" t="s">
        <v>52</v>
      </c>
      <c r="I4" s="67" t="s">
        <v>52</v>
      </c>
      <c r="J4" s="67" t="s">
        <v>52</v>
      </c>
      <c r="K4" s="67" t="s">
        <v>52</v>
      </c>
      <c r="L4" s="67" t="s">
        <v>52</v>
      </c>
      <c r="M4" s="200" t="s">
        <v>6</v>
      </c>
      <c r="N4" s="200" t="s">
        <v>6</v>
      </c>
      <c r="O4" s="176" t="s">
        <v>54</v>
      </c>
      <c r="P4" s="176" t="s">
        <v>54</v>
      </c>
      <c r="Q4" s="176" t="s">
        <v>54</v>
      </c>
      <c r="R4" s="176" t="s">
        <v>54</v>
      </c>
      <c r="S4" s="282" t="s">
        <v>31</v>
      </c>
      <c r="T4" s="200" t="s">
        <v>6</v>
      </c>
      <c r="U4" s="200" t="s">
        <v>6</v>
      </c>
      <c r="V4" s="282" t="s">
        <v>31</v>
      </c>
      <c r="W4" s="282" t="s">
        <v>31</v>
      </c>
      <c r="X4" s="282" t="s">
        <v>31</v>
      </c>
      <c r="Y4" s="176" t="s">
        <v>54</v>
      </c>
      <c r="Z4" s="176" t="s">
        <v>54</v>
      </c>
      <c r="AA4" s="176" t="s">
        <v>172</v>
      </c>
      <c r="AB4" s="200" t="s">
        <v>6</v>
      </c>
      <c r="AC4" s="67" t="s">
        <v>52</v>
      </c>
      <c r="AD4" s="67" t="s">
        <v>52</v>
      </c>
      <c r="AE4" s="162" t="s">
        <v>36</v>
      </c>
      <c r="AF4" s="176" t="s">
        <v>54</v>
      </c>
      <c r="AG4" s="67" t="s">
        <v>52</v>
      </c>
      <c r="AH4" s="200" t="s">
        <v>6</v>
      </c>
      <c r="AI4" s="188" t="s">
        <v>54</v>
      </c>
      <c r="AJ4">
        <f t="shared" ref="AJ4:AJ30" si="0">COUNTIF(F4:AI4,"Leave")</f>
        <v>4</v>
      </c>
    </row>
    <row r="5" spans="1:36" x14ac:dyDescent="0.25">
      <c r="A5" s="3"/>
      <c r="B5" s="57">
        <v>503031</v>
      </c>
      <c r="C5" s="159" t="s">
        <v>101</v>
      </c>
      <c r="D5" s="159" t="s">
        <v>184</v>
      </c>
      <c r="E5" s="242" t="s">
        <v>26</v>
      </c>
      <c r="F5" s="200" t="s">
        <v>6</v>
      </c>
      <c r="G5" s="188" t="s">
        <v>172</v>
      </c>
      <c r="H5" s="67" t="s">
        <v>52</v>
      </c>
      <c r="I5" s="67" t="s">
        <v>52</v>
      </c>
      <c r="J5" s="67" t="s">
        <v>52</v>
      </c>
      <c r="K5" s="67" t="s">
        <v>52</v>
      </c>
      <c r="L5" s="67" t="s">
        <v>52</v>
      </c>
      <c r="M5" s="200" t="s">
        <v>6</v>
      </c>
      <c r="N5" s="176" t="s">
        <v>172</v>
      </c>
      <c r="O5" s="282" t="s">
        <v>31</v>
      </c>
      <c r="P5" s="282" t="s">
        <v>31</v>
      </c>
      <c r="Q5" s="176" t="s">
        <v>54</v>
      </c>
      <c r="R5" s="176" t="s">
        <v>54</v>
      </c>
      <c r="S5" s="176" t="s">
        <v>54</v>
      </c>
      <c r="T5" s="200" t="s">
        <v>6</v>
      </c>
      <c r="U5" s="200" t="s">
        <v>6</v>
      </c>
      <c r="V5" s="176" t="s">
        <v>54</v>
      </c>
      <c r="W5" s="176" t="s">
        <v>54</v>
      </c>
      <c r="X5" s="176" t="s">
        <v>54</v>
      </c>
      <c r="Y5" s="176" t="s">
        <v>54</v>
      </c>
      <c r="Z5" s="176" t="s">
        <v>54</v>
      </c>
      <c r="AA5" s="176" t="s">
        <v>172</v>
      </c>
      <c r="AB5" s="200" t="s">
        <v>6</v>
      </c>
      <c r="AC5" s="67" t="s">
        <v>52</v>
      </c>
      <c r="AD5" s="67" t="s">
        <v>52</v>
      </c>
      <c r="AE5" s="67" t="s">
        <v>52</v>
      </c>
      <c r="AF5" s="162" t="s">
        <v>36</v>
      </c>
      <c r="AG5" s="176" t="s">
        <v>54</v>
      </c>
      <c r="AH5" s="200" t="s">
        <v>6</v>
      </c>
      <c r="AI5" s="200" t="s">
        <v>6</v>
      </c>
      <c r="AJ5">
        <f t="shared" si="0"/>
        <v>2</v>
      </c>
    </row>
    <row r="6" spans="1:36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200" t="s">
        <v>6</v>
      </c>
      <c r="G6" s="200" t="s">
        <v>6</v>
      </c>
      <c r="H6" s="176" t="s">
        <v>54</v>
      </c>
      <c r="I6" s="176" t="s">
        <v>54</v>
      </c>
      <c r="J6" s="176" t="s">
        <v>54</v>
      </c>
      <c r="K6" s="282" t="s">
        <v>31</v>
      </c>
      <c r="L6" s="282" t="s">
        <v>31</v>
      </c>
      <c r="M6" s="200" t="s">
        <v>6</v>
      </c>
      <c r="N6" s="200" t="s">
        <v>6</v>
      </c>
      <c r="O6" s="67" t="s">
        <v>52</v>
      </c>
      <c r="P6" s="67" t="s">
        <v>52</v>
      </c>
      <c r="Q6" s="67" t="s">
        <v>52</v>
      </c>
      <c r="R6" s="67" t="s">
        <v>52</v>
      </c>
      <c r="S6" s="67" t="s">
        <v>52</v>
      </c>
      <c r="T6" s="200" t="s">
        <v>6</v>
      </c>
      <c r="U6" s="200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200" t="s">
        <v>6</v>
      </c>
      <c r="AB6" s="188" t="s">
        <v>54</v>
      </c>
      <c r="AC6" s="176" t="s">
        <v>54</v>
      </c>
      <c r="AD6" s="176" t="s">
        <v>54</v>
      </c>
      <c r="AE6" s="176" t="s">
        <v>54</v>
      </c>
      <c r="AF6" s="176" t="s">
        <v>54</v>
      </c>
      <c r="AG6" s="176" t="s">
        <v>54</v>
      </c>
      <c r="AH6" s="200" t="s">
        <v>6</v>
      </c>
      <c r="AI6" s="200" t="s">
        <v>6</v>
      </c>
      <c r="AJ6">
        <f t="shared" si="0"/>
        <v>2</v>
      </c>
    </row>
    <row r="7" spans="1:36" x14ac:dyDescent="0.25">
      <c r="A7" s="3"/>
      <c r="B7" s="57">
        <v>379070</v>
      </c>
      <c r="C7" s="159" t="s">
        <v>123</v>
      </c>
      <c r="D7" s="159" t="s">
        <v>184</v>
      </c>
      <c r="E7" s="242" t="s">
        <v>26</v>
      </c>
      <c r="F7" s="188" t="s">
        <v>54</v>
      </c>
      <c r="G7" s="200" t="s">
        <v>6</v>
      </c>
      <c r="H7" s="67" t="s">
        <v>52</v>
      </c>
      <c r="I7" s="67" t="s">
        <v>52</v>
      </c>
      <c r="J7" s="67" t="s">
        <v>52</v>
      </c>
      <c r="K7" s="67" t="s">
        <v>52</v>
      </c>
      <c r="L7" s="67" t="s">
        <v>52</v>
      </c>
      <c r="M7" s="200" t="s">
        <v>6</v>
      </c>
      <c r="N7" s="200" t="s">
        <v>6</v>
      </c>
      <c r="O7" s="67" t="s">
        <v>52</v>
      </c>
      <c r="P7" s="67" t="s">
        <v>52</v>
      </c>
      <c r="Q7" s="67" t="s">
        <v>52</v>
      </c>
      <c r="R7" s="67" t="s">
        <v>52</v>
      </c>
      <c r="S7" s="67" t="s">
        <v>52</v>
      </c>
      <c r="T7" s="200" t="s">
        <v>6</v>
      </c>
      <c r="U7" s="176" t="s">
        <v>172</v>
      </c>
      <c r="V7" s="282" t="s">
        <v>31</v>
      </c>
      <c r="W7" s="176" t="s">
        <v>54</v>
      </c>
      <c r="X7" s="176" t="s">
        <v>54</v>
      </c>
      <c r="Y7" s="176" t="s">
        <v>54</v>
      </c>
      <c r="Z7" s="176" t="s">
        <v>54</v>
      </c>
      <c r="AA7" s="188" t="s">
        <v>54</v>
      </c>
      <c r="AB7" s="176" t="s">
        <v>172</v>
      </c>
      <c r="AC7" s="162" t="s">
        <v>36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200" t="s">
        <v>6</v>
      </c>
      <c r="AI7" s="200" t="s">
        <v>6</v>
      </c>
      <c r="AJ7">
        <f t="shared" si="0"/>
        <v>1</v>
      </c>
    </row>
    <row r="8" spans="1:36" x14ac:dyDescent="0.25">
      <c r="A8" s="3" t="s">
        <v>213</v>
      </c>
      <c r="B8" s="57">
        <v>552406</v>
      </c>
      <c r="C8" s="159" t="s">
        <v>164</v>
      </c>
      <c r="D8" s="159" t="s">
        <v>184</v>
      </c>
      <c r="E8" s="242" t="s">
        <v>26</v>
      </c>
      <c r="F8" s="200" t="s">
        <v>6</v>
      </c>
      <c r="G8" s="200" t="s">
        <v>6</v>
      </c>
      <c r="H8" s="176" t="s">
        <v>54</v>
      </c>
      <c r="I8" s="176" t="s">
        <v>54</v>
      </c>
      <c r="J8" s="176" t="s">
        <v>54</v>
      </c>
      <c r="K8" s="176" t="s">
        <v>54</v>
      </c>
      <c r="L8" s="176" t="s">
        <v>54</v>
      </c>
      <c r="M8" s="200" t="s">
        <v>6</v>
      </c>
      <c r="N8" s="188" t="s">
        <v>54</v>
      </c>
      <c r="O8" s="176" t="s">
        <v>54</v>
      </c>
      <c r="P8" s="176" t="s">
        <v>54</v>
      </c>
      <c r="Q8" s="176" t="s">
        <v>54</v>
      </c>
      <c r="R8" s="176" t="s">
        <v>54</v>
      </c>
      <c r="S8" s="176" t="s">
        <v>54</v>
      </c>
      <c r="T8" s="200" t="s">
        <v>6</v>
      </c>
      <c r="U8" s="200" t="s">
        <v>6</v>
      </c>
      <c r="V8" s="67" t="s">
        <v>52</v>
      </c>
      <c r="W8" s="67" t="s">
        <v>52</v>
      </c>
      <c r="X8" s="67" t="s">
        <v>52</v>
      </c>
      <c r="Y8" s="67" t="s">
        <v>52</v>
      </c>
      <c r="Z8" s="67" t="s">
        <v>52</v>
      </c>
      <c r="AA8" s="200" t="s">
        <v>6</v>
      </c>
      <c r="AB8" s="200" t="s">
        <v>6</v>
      </c>
      <c r="AC8" s="67" t="s">
        <v>52</v>
      </c>
      <c r="AD8" s="67" t="s">
        <v>52</v>
      </c>
      <c r="AE8" s="67" t="s">
        <v>52</v>
      </c>
      <c r="AF8" s="67" t="s">
        <v>52</v>
      </c>
      <c r="AG8" s="67" t="s">
        <v>52</v>
      </c>
      <c r="AH8" s="200" t="s">
        <v>6</v>
      </c>
      <c r="AI8" s="200" t="s">
        <v>6</v>
      </c>
      <c r="AJ8">
        <f t="shared" si="0"/>
        <v>0</v>
      </c>
    </row>
    <row r="9" spans="1:36" x14ac:dyDescent="0.25">
      <c r="A9" s="3"/>
      <c r="B9" s="57">
        <v>252816</v>
      </c>
      <c r="C9" s="159" t="s">
        <v>23</v>
      </c>
      <c r="D9" s="159" t="s">
        <v>184</v>
      </c>
      <c r="E9" s="242" t="s">
        <v>26</v>
      </c>
      <c r="F9" s="188" t="s">
        <v>54</v>
      </c>
      <c r="G9" s="200" t="s">
        <v>6</v>
      </c>
      <c r="H9" s="176" t="s">
        <v>54</v>
      </c>
      <c r="I9" s="176" t="s">
        <v>54</v>
      </c>
      <c r="J9" s="176" t="s">
        <v>54</v>
      </c>
      <c r="K9" s="282" t="s">
        <v>31</v>
      </c>
      <c r="L9" s="282" t="s">
        <v>31</v>
      </c>
      <c r="M9" s="176" t="s">
        <v>172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67" t="s">
        <v>52</v>
      </c>
      <c r="W9" s="67" t="s">
        <v>52</v>
      </c>
      <c r="X9" s="67" t="s">
        <v>52</v>
      </c>
      <c r="Y9" s="67" t="s">
        <v>52</v>
      </c>
      <c r="Z9" s="67" t="s">
        <v>52</v>
      </c>
      <c r="AA9" s="200" t="s">
        <v>6</v>
      </c>
      <c r="AB9" s="200" t="s">
        <v>6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68" t="s">
        <v>31</v>
      </c>
      <c r="AH9" s="200" t="s">
        <v>6</v>
      </c>
      <c r="AI9" s="200" t="s">
        <v>6</v>
      </c>
      <c r="AJ9">
        <f t="shared" si="0"/>
        <v>3</v>
      </c>
    </row>
    <row r="10" spans="1:36" ht="15" customHeight="1" x14ac:dyDescent="0.25">
      <c r="A10" s="3"/>
      <c r="B10" s="57">
        <v>242826</v>
      </c>
      <c r="C10" s="159" t="s">
        <v>37</v>
      </c>
      <c r="D10" s="159" t="s">
        <v>183</v>
      </c>
      <c r="E10" s="242" t="s">
        <v>26</v>
      </c>
      <c r="F10" s="200" t="s">
        <v>6</v>
      </c>
      <c r="G10" s="200" t="s">
        <v>6</v>
      </c>
      <c r="H10" s="67" t="s">
        <v>52</v>
      </c>
      <c r="I10" s="67" t="s">
        <v>52</v>
      </c>
      <c r="J10" s="67" t="s">
        <v>52</v>
      </c>
      <c r="K10" s="67" t="s">
        <v>52</v>
      </c>
      <c r="L10" s="67" t="s">
        <v>52</v>
      </c>
      <c r="M10" s="200" t="s">
        <v>6</v>
      </c>
      <c r="N10" s="200" t="s">
        <v>6</v>
      </c>
      <c r="O10" s="282" t="s">
        <v>31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176" t="s">
        <v>172</v>
      </c>
      <c r="U10" s="200" t="s">
        <v>6</v>
      </c>
      <c r="V10" s="282" t="s">
        <v>31</v>
      </c>
      <c r="W10" s="282" t="s">
        <v>31</v>
      </c>
      <c r="X10" s="282" t="s">
        <v>31</v>
      </c>
      <c r="Y10" s="176" t="s">
        <v>54</v>
      </c>
      <c r="Z10" s="176" t="s">
        <v>54</v>
      </c>
      <c r="AA10" s="200" t="s">
        <v>6</v>
      </c>
      <c r="AB10" s="200" t="s">
        <v>6</v>
      </c>
      <c r="AC10" s="67" t="s">
        <v>52</v>
      </c>
      <c r="AD10" s="67" t="s">
        <v>52</v>
      </c>
      <c r="AE10" s="69" t="s">
        <v>51</v>
      </c>
      <c r="AF10" s="176" t="s">
        <v>54</v>
      </c>
      <c r="AG10" s="162" t="s">
        <v>36</v>
      </c>
      <c r="AH10" s="188" t="s">
        <v>54</v>
      </c>
      <c r="AI10" s="200" t="s">
        <v>6</v>
      </c>
      <c r="AJ10">
        <f t="shared" si="0"/>
        <v>4</v>
      </c>
    </row>
    <row r="11" spans="1:36" x14ac:dyDescent="0.25">
      <c r="A11" s="415" t="s">
        <v>182</v>
      </c>
      <c r="B11" s="57">
        <v>518531</v>
      </c>
      <c r="C11" s="159" t="s">
        <v>188</v>
      </c>
      <c r="D11" s="159" t="s">
        <v>184</v>
      </c>
      <c r="E11" s="242" t="s">
        <v>26</v>
      </c>
      <c r="F11" s="200" t="s">
        <v>6</v>
      </c>
      <c r="G11" s="200" t="s">
        <v>6</v>
      </c>
      <c r="H11" s="176" t="s">
        <v>54</v>
      </c>
      <c r="I11" s="176" t="s">
        <v>54</v>
      </c>
      <c r="J11" s="176" t="s">
        <v>54</v>
      </c>
      <c r="K11" s="176" t="s">
        <v>54</v>
      </c>
      <c r="L11" s="176" t="s">
        <v>54</v>
      </c>
      <c r="M11" s="200" t="s">
        <v>6</v>
      </c>
      <c r="N11" s="200" t="s">
        <v>6</v>
      </c>
      <c r="O11" s="176" t="s">
        <v>54</v>
      </c>
      <c r="P11" s="282" t="s">
        <v>31</v>
      </c>
      <c r="Q11" s="282" t="s">
        <v>31</v>
      </c>
      <c r="R11" s="282" t="s">
        <v>31</v>
      </c>
      <c r="S11" s="282" t="s">
        <v>31</v>
      </c>
      <c r="T11" s="200" t="s">
        <v>6</v>
      </c>
      <c r="U11" s="200" t="s">
        <v>6</v>
      </c>
      <c r="V11" s="176" t="s">
        <v>54</v>
      </c>
      <c r="W11" s="176" t="s">
        <v>54</v>
      </c>
      <c r="X11" s="176" t="s">
        <v>54</v>
      </c>
      <c r="Y11" s="176" t="s">
        <v>54</v>
      </c>
      <c r="Z11" s="176" t="s">
        <v>54</v>
      </c>
      <c r="AA11" s="200" t="s">
        <v>6</v>
      </c>
      <c r="AB11" s="200" t="s">
        <v>6</v>
      </c>
      <c r="AC11" s="67" t="s">
        <v>52</v>
      </c>
      <c r="AD11" s="67" t="s">
        <v>52</v>
      </c>
      <c r="AE11" s="67" t="s">
        <v>52</v>
      </c>
      <c r="AF11" s="67" t="s">
        <v>52</v>
      </c>
      <c r="AG11" s="176" t="s">
        <v>54</v>
      </c>
      <c r="AH11" s="200" t="s">
        <v>6</v>
      </c>
      <c r="AI11" s="176" t="s">
        <v>172</v>
      </c>
      <c r="AJ11">
        <f t="shared" si="0"/>
        <v>4</v>
      </c>
    </row>
    <row r="12" spans="1:36" x14ac:dyDescent="0.25">
      <c r="A12" s="417"/>
      <c r="B12" s="57">
        <v>497998</v>
      </c>
      <c r="C12" s="159" t="s">
        <v>165</v>
      </c>
      <c r="D12" s="159" t="s">
        <v>184</v>
      </c>
      <c r="E12" s="242" t="s">
        <v>26</v>
      </c>
      <c r="F12" s="188" t="s">
        <v>54</v>
      </c>
      <c r="G12" s="200" t="s">
        <v>6</v>
      </c>
      <c r="H12" s="67" t="s">
        <v>52</v>
      </c>
      <c r="I12" s="67" t="s">
        <v>52</v>
      </c>
      <c r="J12" s="67" t="s">
        <v>52</v>
      </c>
      <c r="K12" s="67" t="s">
        <v>52</v>
      </c>
      <c r="L12" s="67" t="s">
        <v>52</v>
      </c>
      <c r="M12" s="200" t="s">
        <v>6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282" t="s">
        <v>31</v>
      </c>
      <c r="T12" s="200" t="s">
        <v>6</v>
      </c>
      <c r="U12" s="200" t="s">
        <v>6</v>
      </c>
      <c r="V12" s="67" t="s">
        <v>52</v>
      </c>
      <c r="W12" s="67" t="s">
        <v>52</v>
      </c>
      <c r="X12" s="67" t="s">
        <v>52</v>
      </c>
      <c r="Y12" s="67" t="s">
        <v>52</v>
      </c>
      <c r="Z12" s="67" t="s">
        <v>52</v>
      </c>
      <c r="AA12" s="200" t="s">
        <v>6</v>
      </c>
      <c r="AB12" s="200" t="s">
        <v>6</v>
      </c>
      <c r="AC12" s="282" t="s">
        <v>31</v>
      </c>
      <c r="AD12" s="176" t="s">
        <v>54</v>
      </c>
      <c r="AE12" s="176" t="s">
        <v>54</v>
      </c>
      <c r="AF12" s="176" t="s">
        <v>54</v>
      </c>
      <c r="AG12" s="67" t="s">
        <v>52</v>
      </c>
      <c r="AH12" s="200" t="s">
        <v>6</v>
      </c>
      <c r="AI12" s="200" t="s">
        <v>6</v>
      </c>
      <c r="AJ12">
        <f t="shared" si="0"/>
        <v>2</v>
      </c>
    </row>
    <row r="13" spans="1:36" x14ac:dyDescent="0.25">
      <c r="A13" s="3"/>
      <c r="B13" s="57">
        <v>370711</v>
      </c>
      <c r="C13" s="130" t="s">
        <v>110</v>
      </c>
      <c r="D13" s="159" t="s">
        <v>184</v>
      </c>
      <c r="E13" s="242" t="s">
        <v>26</v>
      </c>
      <c r="F13" s="188" t="s">
        <v>172</v>
      </c>
      <c r="G13" s="200" t="s">
        <v>6</v>
      </c>
      <c r="H13" s="176" t="s">
        <v>54</v>
      </c>
      <c r="I13" s="176" t="s">
        <v>54</v>
      </c>
      <c r="J13" s="176" t="s">
        <v>54</v>
      </c>
      <c r="K13" s="176" t="s">
        <v>54</v>
      </c>
      <c r="L13" s="176" t="s">
        <v>54</v>
      </c>
      <c r="M13" s="200" t="s">
        <v>6</v>
      </c>
      <c r="N13" s="200" t="s">
        <v>6</v>
      </c>
      <c r="O13" s="282" t="s">
        <v>31</v>
      </c>
      <c r="P13" s="176" t="s">
        <v>54</v>
      </c>
      <c r="Q13" s="176" t="s">
        <v>54</v>
      </c>
      <c r="R13" s="176" t="s">
        <v>54</v>
      </c>
      <c r="S13" s="176" t="s">
        <v>54</v>
      </c>
      <c r="T13" s="200" t="s">
        <v>6</v>
      </c>
      <c r="U13" s="200" t="s">
        <v>6</v>
      </c>
      <c r="V13" s="176" t="s">
        <v>54</v>
      </c>
      <c r="W13" s="176" t="s">
        <v>54</v>
      </c>
      <c r="X13" s="176" t="s">
        <v>54</v>
      </c>
      <c r="Y13" s="176" t="s">
        <v>54</v>
      </c>
      <c r="Z13" s="282" t="s">
        <v>31</v>
      </c>
      <c r="AA13" s="200" t="s">
        <v>6</v>
      </c>
      <c r="AB13" s="200" t="s">
        <v>6</v>
      </c>
      <c r="AC13" s="282" t="s">
        <v>31</v>
      </c>
      <c r="AD13" s="282" t="s">
        <v>31</v>
      </c>
      <c r="AE13" s="176" t="s">
        <v>54</v>
      </c>
      <c r="AF13" s="176" t="s">
        <v>54</v>
      </c>
      <c r="AG13" s="176" t="s">
        <v>54</v>
      </c>
      <c r="AH13" s="200" t="s">
        <v>6</v>
      </c>
      <c r="AI13" s="200" t="s">
        <v>6</v>
      </c>
      <c r="AJ13">
        <f t="shared" si="0"/>
        <v>4</v>
      </c>
    </row>
    <row r="14" spans="1:36" x14ac:dyDescent="0.25">
      <c r="A14" s="296"/>
      <c r="B14" s="57">
        <v>400623</v>
      </c>
      <c r="C14" s="130" t="s">
        <v>33</v>
      </c>
      <c r="D14" s="278" t="s">
        <v>183</v>
      </c>
      <c r="E14" s="242" t="s">
        <v>26</v>
      </c>
      <c r="F14" s="200" t="s">
        <v>6</v>
      </c>
      <c r="G14" s="200" t="s">
        <v>6</v>
      </c>
      <c r="H14" s="176" t="s">
        <v>54</v>
      </c>
      <c r="I14" s="176" t="s">
        <v>54</v>
      </c>
      <c r="J14" s="176" t="s">
        <v>54</v>
      </c>
      <c r="K14" s="176" t="s">
        <v>54</v>
      </c>
      <c r="L14" s="282" t="s">
        <v>31</v>
      </c>
      <c r="M14" s="200" t="s">
        <v>6</v>
      </c>
      <c r="N14" s="200" t="s">
        <v>6</v>
      </c>
      <c r="O14" s="282" t="s">
        <v>31</v>
      </c>
      <c r="P14" s="176" t="s">
        <v>54</v>
      </c>
      <c r="Q14" s="176" t="s">
        <v>54</v>
      </c>
      <c r="R14" s="176" t="s">
        <v>54</v>
      </c>
      <c r="S14" s="176" t="s">
        <v>54</v>
      </c>
      <c r="T14" s="188" t="s">
        <v>54</v>
      </c>
      <c r="U14" s="200" t="s">
        <v>6</v>
      </c>
      <c r="V14" s="245" t="s">
        <v>36</v>
      </c>
      <c r="W14" s="176" t="s">
        <v>54</v>
      </c>
      <c r="X14" s="176" t="s">
        <v>54</v>
      </c>
      <c r="Y14" s="176" t="s">
        <v>54</v>
      </c>
      <c r="Z14" s="176" t="s">
        <v>54</v>
      </c>
      <c r="AA14" s="200" t="s">
        <v>6</v>
      </c>
      <c r="AB14" s="200" t="s">
        <v>6</v>
      </c>
      <c r="AC14" s="176" t="s">
        <v>54</v>
      </c>
      <c r="AD14" s="176" t="s">
        <v>54</v>
      </c>
      <c r="AE14" s="176" t="s">
        <v>54</v>
      </c>
      <c r="AF14" s="176" t="s">
        <v>54</v>
      </c>
      <c r="AG14" s="282" t="s">
        <v>31</v>
      </c>
      <c r="AH14" s="200" t="s">
        <v>6</v>
      </c>
      <c r="AI14" s="200" t="s">
        <v>6</v>
      </c>
      <c r="AJ14">
        <f t="shared" si="0"/>
        <v>3</v>
      </c>
    </row>
    <row r="15" spans="1:36" x14ac:dyDescent="0.25">
      <c r="A15" s="478" t="s">
        <v>113</v>
      </c>
      <c r="B15" s="57">
        <v>491040</v>
      </c>
      <c r="C15" s="159" t="s">
        <v>169</v>
      </c>
      <c r="D15" s="159" t="s">
        <v>184</v>
      </c>
      <c r="E15" s="257" t="s">
        <v>25</v>
      </c>
      <c r="F15" s="200" t="s">
        <v>6</v>
      </c>
      <c r="G15" s="200" t="s">
        <v>6</v>
      </c>
      <c r="H15" s="282" t="s">
        <v>31</v>
      </c>
      <c r="I15" s="67" t="s">
        <v>52</v>
      </c>
      <c r="J15" s="67" t="s">
        <v>52</v>
      </c>
      <c r="K15" s="67" t="s">
        <v>52</v>
      </c>
      <c r="L15" s="67" t="s">
        <v>52</v>
      </c>
      <c r="M15" s="200" t="s">
        <v>6</v>
      </c>
      <c r="N15" s="200" t="s">
        <v>6</v>
      </c>
      <c r="O15" s="67" t="s">
        <v>52</v>
      </c>
      <c r="P15" s="67" t="s">
        <v>52</v>
      </c>
      <c r="Q15" s="67" t="s">
        <v>52</v>
      </c>
      <c r="R15" s="67" t="s">
        <v>52</v>
      </c>
      <c r="S15" s="67" t="s">
        <v>52</v>
      </c>
      <c r="T15" s="200" t="s">
        <v>6</v>
      </c>
      <c r="U15" s="200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67" t="s">
        <v>52</v>
      </c>
      <c r="AD15" s="67" t="s">
        <v>52</v>
      </c>
      <c r="AE15" s="67" t="s">
        <v>52</v>
      </c>
      <c r="AF15" s="67" t="s">
        <v>52</v>
      </c>
      <c r="AG15" s="67" t="s">
        <v>52</v>
      </c>
      <c r="AH15" s="200" t="s">
        <v>6</v>
      </c>
      <c r="AI15" s="200" t="s">
        <v>6</v>
      </c>
      <c r="AJ15">
        <f t="shared" si="0"/>
        <v>1</v>
      </c>
    </row>
    <row r="16" spans="1:36" x14ac:dyDescent="0.25">
      <c r="A16" s="479"/>
      <c r="B16" s="57">
        <v>593900</v>
      </c>
      <c r="C16" s="159" t="s">
        <v>226</v>
      </c>
      <c r="D16" s="278" t="s">
        <v>183</v>
      </c>
      <c r="E16" s="257" t="s">
        <v>25</v>
      </c>
      <c r="F16" s="200" t="s">
        <v>6</v>
      </c>
      <c r="G16" s="200" t="s">
        <v>6</v>
      </c>
      <c r="H16" s="67" t="s">
        <v>52</v>
      </c>
      <c r="I16" s="282" t="s">
        <v>31</v>
      </c>
      <c r="J16" s="69" t="s">
        <v>51</v>
      </c>
      <c r="K16" s="69" t="s">
        <v>51</v>
      </c>
      <c r="L16" s="69" t="s">
        <v>51</v>
      </c>
      <c r="M16" s="200" t="s">
        <v>6</v>
      </c>
      <c r="N16" s="200" t="s">
        <v>6</v>
      </c>
      <c r="O16" s="67" t="s">
        <v>52</v>
      </c>
      <c r="P16" s="67" t="s">
        <v>52</v>
      </c>
      <c r="Q16" s="67" t="s">
        <v>52</v>
      </c>
      <c r="R16" s="282" t="s">
        <v>31</v>
      </c>
      <c r="S16" s="282" t="s">
        <v>31</v>
      </c>
      <c r="T16" s="200" t="s">
        <v>6</v>
      </c>
      <c r="U16" s="200" t="s">
        <v>6</v>
      </c>
      <c r="V16" s="67" t="s">
        <v>52</v>
      </c>
      <c r="W16" s="67" t="s">
        <v>52</v>
      </c>
      <c r="X16" s="67" t="s">
        <v>52</v>
      </c>
      <c r="Y16" s="67" t="s">
        <v>52</v>
      </c>
      <c r="Z16" s="67" t="s">
        <v>52</v>
      </c>
      <c r="AA16" s="200" t="s">
        <v>6</v>
      </c>
      <c r="AB16" s="200" t="s">
        <v>6</v>
      </c>
      <c r="AC16" s="67" t="s">
        <v>52</v>
      </c>
      <c r="AD16" s="67" t="s">
        <v>52</v>
      </c>
      <c r="AE16" s="67" t="s">
        <v>52</v>
      </c>
      <c r="AF16" s="67" t="s">
        <v>52</v>
      </c>
      <c r="AG16" s="68" t="s">
        <v>31</v>
      </c>
      <c r="AH16" s="200" t="s">
        <v>6</v>
      </c>
      <c r="AI16" s="200" t="s">
        <v>6</v>
      </c>
      <c r="AJ16">
        <f t="shared" si="0"/>
        <v>4</v>
      </c>
    </row>
    <row r="17" spans="1:36" x14ac:dyDescent="0.25">
      <c r="A17" s="480"/>
      <c r="B17" s="57">
        <v>483234</v>
      </c>
      <c r="C17" s="130" t="s">
        <v>241</v>
      </c>
      <c r="D17" s="159" t="s">
        <v>184</v>
      </c>
      <c r="E17" s="257" t="s">
        <v>25</v>
      </c>
      <c r="F17" s="200" t="s">
        <v>6</v>
      </c>
      <c r="G17" s="200" t="s">
        <v>6</v>
      </c>
      <c r="H17" s="69" t="s">
        <v>51</v>
      </c>
      <c r="I17" s="69" t="s">
        <v>51</v>
      </c>
      <c r="J17" s="69" t="s">
        <v>51</v>
      </c>
      <c r="K17" s="69" t="s">
        <v>51</v>
      </c>
      <c r="L17" s="69" t="s">
        <v>51</v>
      </c>
      <c r="M17" s="200" t="s">
        <v>6</v>
      </c>
      <c r="N17" s="200" t="s">
        <v>6</v>
      </c>
      <c r="O17" s="69" t="s">
        <v>51</v>
      </c>
      <c r="P17" s="69" t="s">
        <v>51</v>
      </c>
      <c r="Q17" s="69" t="s">
        <v>51</v>
      </c>
      <c r="R17" s="69" t="s">
        <v>51</v>
      </c>
      <c r="S17" s="69" t="s">
        <v>51</v>
      </c>
      <c r="T17" s="200" t="s">
        <v>6</v>
      </c>
      <c r="U17" s="200" t="s">
        <v>6</v>
      </c>
      <c r="V17" s="282" t="s">
        <v>31</v>
      </c>
      <c r="W17" s="69" t="s">
        <v>51</v>
      </c>
      <c r="X17" s="69" t="s">
        <v>51</v>
      </c>
      <c r="Y17" s="69" t="s">
        <v>51</v>
      </c>
      <c r="Z17" s="69" t="s">
        <v>51</v>
      </c>
      <c r="AA17" s="200" t="s">
        <v>6</v>
      </c>
      <c r="AB17" s="200" t="s">
        <v>6</v>
      </c>
      <c r="AC17" s="302" t="s">
        <v>52</v>
      </c>
      <c r="AD17" s="302" t="s">
        <v>52</v>
      </c>
      <c r="AE17" s="302" t="s">
        <v>52</v>
      </c>
      <c r="AF17" s="302" t="s">
        <v>52</v>
      </c>
      <c r="AG17" s="302" t="s">
        <v>52</v>
      </c>
      <c r="AH17" s="200" t="s">
        <v>6</v>
      </c>
      <c r="AI17" s="200" t="s">
        <v>6</v>
      </c>
      <c r="AJ17">
        <f t="shared" si="0"/>
        <v>1</v>
      </c>
    </row>
    <row r="18" spans="1:36" x14ac:dyDescent="0.25">
      <c r="A18" s="472" t="s">
        <v>112</v>
      </c>
      <c r="B18" s="57">
        <v>166058</v>
      </c>
      <c r="C18" s="57" t="s">
        <v>8</v>
      </c>
      <c r="D18" s="159" t="s">
        <v>184</v>
      </c>
      <c r="E18" s="257" t="s">
        <v>25</v>
      </c>
      <c r="F18" s="200" t="s">
        <v>6</v>
      </c>
      <c r="G18" s="200" t="s">
        <v>6</v>
      </c>
      <c r="H18" s="67" t="s">
        <v>52</v>
      </c>
      <c r="I18" s="67" t="s">
        <v>52</v>
      </c>
      <c r="J18" s="67" t="s">
        <v>52</v>
      </c>
      <c r="K18" s="67" t="s">
        <v>52</v>
      </c>
      <c r="L18" s="67" t="s">
        <v>52</v>
      </c>
      <c r="M18" s="200" t="s">
        <v>6</v>
      </c>
      <c r="N18" s="200" t="s">
        <v>6</v>
      </c>
      <c r="O18" s="69" t="s">
        <v>51</v>
      </c>
      <c r="P18" s="69" t="s">
        <v>51</v>
      </c>
      <c r="Q18" s="302" t="s">
        <v>52</v>
      </c>
      <c r="R18" s="302" t="s">
        <v>52</v>
      </c>
      <c r="S18" s="302" t="s">
        <v>52</v>
      </c>
      <c r="T18" s="200" t="s">
        <v>6</v>
      </c>
      <c r="U18" s="200" t="s">
        <v>6</v>
      </c>
      <c r="V18" s="67" t="s">
        <v>52</v>
      </c>
      <c r="W18" s="67" t="s">
        <v>52</v>
      </c>
      <c r="X18" s="67" t="s">
        <v>52</v>
      </c>
      <c r="Y18" s="67" t="s">
        <v>52</v>
      </c>
      <c r="Z18" s="67" t="s">
        <v>52</v>
      </c>
      <c r="AA18" s="200" t="s">
        <v>6</v>
      </c>
      <c r="AB18" s="200"/>
      <c r="AC18" s="302" t="s">
        <v>52</v>
      </c>
      <c r="AD18" s="302" t="s">
        <v>52</v>
      </c>
      <c r="AE18" s="69" t="s">
        <v>51</v>
      </c>
      <c r="AF18" s="176" t="s">
        <v>54</v>
      </c>
      <c r="AG18" s="302" t="s">
        <v>52</v>
      </c>
      <c r="AH18" s="200" t="s">
        <v>6</v>
      </c>
      <c r="AI18" s="200" t="s">
        <v>6</v>
      </c>
      <c r="AJ18">
        <f t="shared" si="0"/>
        <v>0</v>
      </c>
    </row>
    <row r="19" spans="1:36" x14ac:dyDescent="0.25">
      <c r="A19" s="473"/>
      <c r="B19" s="57">
        <v>449144</v>
      </c>
      <c r="C19" s="57" t="s">
        <v>224</v>
      </c>
      <c r="D19" s="159" t="s">
        <v>184</v>
      </c>
      <c r="E19" s="258" t="s">
        <v>25</v>
      </c>
      <c r="F19" s="200" t="s">
        <v>6</v>
      </c>
      <c r="G19" s="200" t="s">
        <v>6</v>
      </c>
      <c r="H19" s="282" t="s">
        <v>31</v>
      </c>
      <c r="I19" s="282" t="s">
        <v>31</v>
      </c>
      <c r="J19" s="67" t="s">
        <v>52</v>
      </c>
      <c r="K19" s="67" t="s">
        <v>52</v>
      </c>
      <c r="L19" s="67" t="s">
        <v>52</v>
      </c>
      <c r="M19" s="200" t="s">
        <v>6</v>
      </c>
      <c r="N19" s="200" t="s">
        <v>6</v>
      </c>
      <c r="O19" s="67" t="s">
        <v>52</v>
      </c>
      <c r="P19" s="67" t="s">
        <v>52</v>
      </c>
      <c r="Q19" s="67" t="s">
        <v>52</v>
      </c>
      <c r="R19" s="67" t="s">
        <v>52</v>
      </c>
      <c r="S19" s="67" t="s">
        <v>52</v>
      </c>
      <c r="T19" s="200" t="s">
        <v>6</v>
      </c>
      <c r="U19" s="200" t="s">
        <v>6</v>
      </c>
      <c r="V19" s="67" t="s">
        <v>52</v>
      </c>
      <c r="W19" s="67" t="s">
        <v>52</v>
      </c>
      <c r="X19" s="67" t="s">
        <v>52</v>
      </c>
      <c r="Y19" s="67" t="s">
        <v>52</v>
      </c>
      <c r="Z19" s="67" t="s">
        <v>52</v>
      </c>
      <c r="AA19" s="200" t="s">
        <v>6</v>
      </c>
      <c r="AB19" s="200" t="s">
        <v>6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200" t="s">
        <v>6</v>
      </c>
      <c r="AI19" s="200" t="s">
        <v>6</v>
      </c>
      <c r="AJ19">
        <f t="shared" si="0"/>
        <v>2</v>
      </c>
    </row>
    <row r="20" spans="1:36" ht="14.25" customHeight="1" x14ac:dyDescent="0.25">
      <c r="A20" s="474"/>
      <c r="B20" s="57">
        <v>451719</v>
      </c>
      <c r="C20" s="130" t="s">
        <v>240</v>
      </c>
      <c r="D20" s="159" t="s">
        <v>184</v>
      </c>
      <c r="E20" s="257" t="s">
        <v>25</v>
      </c>
      <c r="F20" s="200" t="s">
        <v>6</v>
      </c>
      <c r="G20" s="200" t="s">
        <v>6</v>
      </c>
      <c r="H20" s="69" t="s">
        <v>51</v>
      </c>
      <c r="I20" s="69" t="s">
        <v>51</v>
      </c>
      <c r="J20" s="69" t="s">
        <v>51</v>
      </c>
      <c r="K20" s="69" t="s">
        <v>51</v>
      </c>
      <c r="L20" s="69" t="s">
        <v>51</v>
      </c>
      <c r="M20" s="200" t="s">
        <v>6</v>
      </c>
      <c r="N20" s="200" t="s">
        <v>6</v>
      </c>
      <c r="O20" s="69" t="s">
        <v>51</v>
      </c>
      <c r="P20" s="69" t="s">
        <v>51</v>
      </c>
      <c r="Q20" s="302" t="s">
        <v>52</v>
      </c>
      <c r="R20" s="302" t="s">
        <v>52</v>
      </c>
      <c r="S20" s="302" t="s">
        <v>52</v>
      </c>
      <c r="T20" s="200" t="s">
        <v>6</v>
      </c>
      <c r="U20" s="200" t="s">
        <v>6</v>
      </c>
      <c r="V20" s="302" t="s">
        <v>52</v>
      </c>
      <c r="W20" s="302" t="s">
        <v>52</v>
      </c>
      <c r="X20" s="302" t="s">
        <v>52</v>
      </c>
      <c r="Y20" s="302" t="s">
        <v>52</v>
      </c>
      <c r="Z20" s="302" t="s">
        <v>52</v>
      </c>
      <c r="AA20" s="200" t="s">
        <v>6</v>
      </c>
      <c r="AB20" s="200" t="s">
        <v>6</v>
      </c>
      <c r="AC20" s="302" t="s">
        <v>52</v>
      </c>
      <c r="AD20" s="302" t="s">
        <v>52</v>
      </c>
      <c r="AE20" s="302" t="s">
        <v>52</v>
      </c>
      <c r="AF20" s="302" t="s">
        <v>52</v>
      </c>
      <c r="AG20" s="302" t="s">
        <v>52</v>
      </c>
      <c r="AH20" s="200" t="s">
        <v>6</v>
      </c>
      <c r="AI20" s="200" t="s">
        <v>6</v>
      </c>
      <c r="AJ20">
        <f t="shared" si="0"/>
        <v>0</v>
      </c>
    </row>
    <row r="21" spans="1:36" x14ac:dyDescent="0.25">
      <c r="A21" s="472" t="s">
        <v>111</v>
      </c>
      <c r="B21" s="57">
        <v>509724</v>
      </c>
      <c r="C21" s="57" t="s">
        <v>21</v>
      </c>
      <c r="D21" s="159" t="s">
        <v>184</v>
      </c>
      <c r="E21" s="257" t="s">
        <v>25</v>
      </c>
      <c r="F21" s="200" t="s">
        <v>6</v>
      </c>
      <c r="G21" s="200" t="s">
        <v>6</v>
      </c>
      <c r="H21" s="282" t="s">
        <v>31</v>
      </c>
      <c r="I21" s="69" t="s">
        <v>51</v>
      </c>
      <c r="J21" s="69" t="s">
        <v>51</v>
      </c>
      <c r="K21" s="176" t="s">
        <v>54</v>
      </c>
      <c r="L21" s="69" t="s">
        <v>51</v>
      </c>
      <c r="M21" s="200" t="s">
        <v>6</v>
      </c>
      <c r="N21" s="200" t="s">
        <v>6</v>
      </c>
      <c r="O21" s="67" t="s">
        <v>52</v>
      </c>
      <c r="P21" s="67" t="s">
        <v>52</v>
      </c>
      <c r="Q21" s="67" t="s">
        <v>52</v>
      </c>
      <c r="R21" s="67" t="s">
        <v>52</v>
      </c>
      <c r="S21" s="67" t="s">
        <v>52</v>
      </c>
      <c r="T21" s="200" t="s">
        <v>6</v>
      </c>
      <c r="U21" s="200" t="s">
        <v>6</v>
      </c>
      <c r="V21" s="67" t="s">
        <v>52</v>
      </c>
      <c r="W21" s="67" t="s">
        <v>52</v>
      </c>
      <c r="X21" s="67" t="s">
        <v>52</v>
      </c>
      <c r="Y21" s="67" t="s">
        <v>52</v>
      </c>
      <c r="Z21" s="67" t="s">
        <v>52</v>
      </c>
      <c r="AA21" s="200" t="s">
        <v>6</v>
      </c>
      <c r="AB21" s="200" t="s">
        <v>6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200" t="s">
        <v>6</v>
      </c>
      <c r="AI21" s="200" t="s">
        <v>6</v>
      </c>
      <c r="AJ21">
        <f t="shared" si="0"/>
        <v>1</v>
      </c>
    </row>
    <row r="22" spans="1:36" x14ac:dyDescent="0.25">
      <c r="A22" s="473"/>
      <c r="B22" s="57">
        <v>302172</v>
      </c>
      <c r="C22" s="57" t="s">
        <v>157</v>
      </c>
      <c r="D22" s="159" t="s">
        <v>184</v>
      </c>
      <c r="E22" s="257" t="s">
        <v>25</v>
      </c>
      <c r="F22" s="200" t="s">
        <v>6</v>
      </c>
      <c r="G22" s="200" t="s">
        <v>6</v>
      </c>
      <c r="H22" s="67" t="s">
        <v>52</v>
      </c>
      <c r="I22" s="67" t="s">
        <v>52</v>
      </c>
      <c r="J22" s="67" t="s">
        <v>52</v>
      </c>
      <c r="K22" s="67" t="s">
        <v>52</v>
      </c>
      <c r="L22" s="67" t="s">
        <v>52</v>
      </c>
      <c r="M22" s="200" t="s">
        <v>6</v>
      </c>
      <c r="N22" s="200" t="s">
        <v>6</v>
      </c>
      <c r="O22" s="69" t="s">
        <v>51</v>
      </c>
      <c r="P22" s="69" t="s">
        <v>51</v>
      </c>
      <c r="Q22" s="69" t="s">
        <v>51</v>
      </c>
      <c r="R22" s="69" t="s">
        <v>51</v>
      </c>
      <c r="S22" s="69" t="s">
        <v>51</v>
      </c>
      <c r="T22" s="200" t="s">
        <v>6</v>
      </c>
      <c r="U22" s="200" t="s">
        <v>6</v>
      </c>
      <c r="V22" s="67" t="s">
        <v>52</v>
      </c>
      <c r="W22" s="67" t="s">
        <v>52</v>
      </c>
      <c r="X22" s="67" t="s">
        <v>52</v>
      </c>
      <c r="Y22" s="67" t="s">
        <v>52</v>
      </c>
      <c r="Z22" s="67" t="s">
        <v>52</v>
      </c>
      <c r="AA22" s="200" t="s">
        <v>6</v>
      </c>
      <c r="AB22" s="200" t="s">
        <v>6</v>
      </c>
      <c r="AC22" s="69" t="s">
        <v>51</v>
      </c>
      <c r="AD22" s="69" t="s">
        <v>51</v>
      </c>
      <c r="AE22" s="69" t="s">
        <v>51</v>
      </c>
      <c r="AF22" s="176" t="s">
        <v>54</v>
      </c>
      <c r="AG22" s="69" t="s">
        <v>51</v>
      </c>
      <c r="AH22" s="200" t="s">
        <v>6</v>
      </c>
      <c r="AI22" s="200" t="s">
        <v>6</v>
      </c>
      <c r="AJ22">
        <f t="shared" si="0"/>
        <v>0</v>
      </c>
    </row>
    <row r="23" spans="1:36" x14ac:dyDescent="0.25">
      <c r="A23" s="474"/>
      <c r="B23" s="57">
        <v>260250</v>
      </c>
      <c r="C23" s="57" t="s">
        <v>223</v>
      </c>
      <c r="D23" s="159" t="s">
        <v>184</v>
      </c>
      <c r="E23" s="257" t="s">
        <v>25</v>
      </c>
      <c r="F23" s="200" t="s">
        <v>6</v>
      </c>
      <c r="G23" s="200" t="s">
        <v>6</v>
      </c>
      <c r="H23" s="67" t="s">
        <v>52</v>
      </c>
      <c r="I23" s="67" t="s">
        <v>52</v>
      </c>
      <c r="J23" s="67" t="s">
        <v>52</v>
      </c>
      <c r="K23" s="67" t="s">
        <v>52</v>
      </c>
      <c r="L23" s="67" t="s">
        <v>52</v>
      </c>
      <c r="M23" s="200" t="s">
        <v>6</v>
      </c>
      <c r="N23" s="200" t="s">
        <v>6</v>
      </c>
      <c r="O23" s="67" t="s">
        <v>52</v>
      </c>
      <c r="P23" s="67" t="s">
        <v>52</v>
      </c>
      <c r="Q23" s="67" t="s">
        <v>52</v>
      </c>
      <c r="R23" s="67" t="s">
        <v>52</v>
      </c>
      <c r="S23" s="67" t="s">
        <v>52</v>
      </c>
      <c r="T23" s="200" t="s">
        <v>6</v>
      </c>
      <c r="U23" s="200" t="s">
        <v>6</v>
      </c>
      <c r="V23" s="69" t="s">
        <v>51</v>
      </c>
      <c r="W23" s="69" t="s">
        <v>51</v>
      </c>
      <c r="X23" s="176" t="s">
        <v>54</v>
      </c>
      <c r="Y23" s="176" t="s">
        <v>54</v>
      </c>
      <c r="Z23" s="69" t="s">
        <v>51</v>
      </c>
      <c r="AA23" s="200" t="s">
        <v>6</v>
      </c>
      <c r="AB23" s="200" t="s">
        <v>6</v>
      </c>
      <c r="AC23" s="67" t="s">
        <v>52</v>
      </c>
      <c r="AD23" s="67" t="s">
        <v>52</v>
      </c>
      <c r="AE23" s="67" t="s">
        <v>52</v>
      </c>
      <c r="AF23" s="67" t="s">
        <v>52</v>
      </c>
      <c r="AG23" s="67" t="s">
        <v>52</v>
      </c>
      <c r="AH23" s="200" t="s">
        <v>6</v>
      </c>
      <c r="AI23" s="200" t="s">
        <v>6</v>
      </c>
      <c r="AJ23">
        <f t="shared" si="0"/>
        <v>0</v>
      </c>
    </row>
    <row r="24" spans="1:36" x14ac:dyDescent="0.25">
      <c r="A24" s="478" t="s">
        <v>236</v>
      </c>
      <c r="B24" s="57">
        <v>245894</v>
      </c>
      <c r="C24" s="57" t="s">
        <v>104</v>
      </c>
      <c r="D24" s="159" t="s">
        <v>184</v>
      </c>
      <c r="E24" s="258" t="s">
        <v>25</v>
      </c>
      <c r="F24" s="200" t="s">
        <v>6</v>
      </c>
      <c r="G24" s="200" t="s">
        <v>6</v>
      </c>
      <c r="H24" s="74" t="s">
        <v>52</v>
      </c>
      <c r="I24" s="74" t="s">
        <v>52</v>
      </c>
      <c r="J24" s="282" t="s">
        <v>31</v>
      </c>
      <c r="K24" s="282" t="s">
        <v>31</v>
      </c>
      <c r="L24" s="74" t="s">
        <v>52</v>
      </c>
      <c r="M24" s="200" t="s">
        <v>6</v>
      </c>
      <c r="N24" s="200" t="s">
        <v>6</v>
      </c>
      <c r="O24" s="74" t="s">
        <v>52</v>
      </c>
      <c r="P24" s="74" t="s">
        <v>52</v>
      </c>
      <c r="Q24" s="74" t="s">
        <v>52</v>
      </c>
      <c r="R24" s="74" t="s">
        <v>52</v>
      </c>
      <c r="S24" s="74" t="s">
        <v>52</v>
      </c>
      <c r="T24" s="200" t="s">
        <v>6</v>
      </c>
      <c r="U24" s="200" t="s">
        <v>6</v>
      </c>
      <c r="V24" s="67" t="s">
        <v>52</v>
      </c>
      <c r="W24" s="67" t="s">
        <v>52</v>
      </c>
      <c r="X24" s="67" t="s">
        <v>52</v>
      </c>
      <c r="Y24" s="67" t="s">
        <v>52</v>
      </c>
      <c r="Z24" s="67" t="s">
        <v>52</v>
      </c>
      <c r="AA24" s="200" t="s">
        <v>6</v>
      </c>
      <c r="AB24" s="200" t="s">
        <v>6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67" t="s">
        <v>52</v>
      </c>
      <c r="AH24" s="200" t="s">
        <v>6</v>
      </c>
      <c r="AI24" s="200" t="s">
        <v>6</v>
      </c>
      <c r="AJ24">
        <f t="shared" si="0"/>
        <v>2</v>
      </c>
    </row>
    <row r="25" spans="1:36" x14ac:dyDescent="0.25">
      <c r="A25" s="479"/>
      <c r="B25" s="57">
        <v>299285</v>
      </c>
      <c r="C25" s="159" t="s">
        <v>127</v>
      </c>
      <c r="D25" s="159" t="s">
        <v>184</v>
      </c>
      <c r="E25" s="257" t="s">
        <v>25</v>
      </c>
      <c r="F25" s="200" t="s">
        <v>6</v>
      </c>
      <c r="G25" s="200" t="s">
        <v>6</v>
      </c>
      <c r="H25" s="67" t="s">
        <v>52</v>
      </c>
      <c r="I25" s="67" t="s">
        <v>52</v>
      </c>
      <c r="J25" s="67" t="s">
        <v>52</v>
      </c>
      <c r="K25" s="67" t="s">
        <v>52</v>
      </c>
      <c r="L25" s="67" t="s">
        <v>52</v>
      </c>
      <c r="M25" s="200" t="s">
        <v>6</v>
      </c>
      <c r="N25" s="200" t="s">
        <v>6</v>
      </c>
      <c r="O25" s="74" t="s">
        <v>52</v>
      </c>
      <c r="P25" s="74" t="s">
        <v>52</v>
      </c>
      <c r="Q25" s="74" t="s">
        <v>52</v>
      </c>
      <c r="R25" s="69" t="s">
        <v>51</v>
      </c>
      <c r="S25" s="282" t="s">
        <v>31</v>
      </c>
      <c r="T25" s="200" t="s">
        <v>6</v>
      </c>
      <c r="U25" s="200" t="s">
        <v>6</v>
      </c>
      <c r="V25" s="282" t="s">
        <v>31</v>
      </c>
      <c r="W25" s="282" t="s">
        <v>31</v>
      </c>
      <c r="X25" s="74" t="s">
        <v>52</v>
      </c>
      <c r="Y25" s="74" t="s">
        <v>52</v>
      </c>
      <c r="Z25" s="74" t="s">
        <v>52</v>
      </c>
      <c r="AA25" s="200" t="s">
        <v>6</v>
      </c>
      <c r="AB25" s="200" t="s">
        <v>6</v>
      </c>
      <c r="AC25" s="69" t="s">
        <v>51</v>
      </c>
      <c r="AD25" s="69" t="s">
        <v>51</v>
      </c>
      <c r="AE25" s="69" t="s">
        <v>51</v>
      </c>
      <c r="AF25" s="176" t="s">
        <v>54</v>
      </c>
      <c r="AG25" s="176" t="s">
        <v>54</v>
      </c>
      <c r="AH25" s="176" t="s">
        <v>172</v>
      </c>
      <c r="AI25" s="200" t="s">
        <v>6</v>
      </c>
      <c r="AJ25">
        <f t="shared" si="0"/>
        <v>3</v>
      </c>
    </row>
    <row r="26" spans="1:36" x14ac:dyDescent="0.25">
      <c r="A26" s="480"/>
      <c r="B26" s="57">
        <v>612719</v>
      </c>
      <c r="C26" s="57" t="s">
        <v>227</v>
      </c>
      <c r="D26" s="159" t="s">
        <v>184</v>
      </c>
      <c r="E26" s="257" t="s">
        <v>25</v>
      </c>
      <c r="F26" s="200" t="s">
        <v>6</v>
      </c>
      <c r="G26" s="200" t="s">
        <v>6</v>
      </c>
      <c r="H26" s="67" t="s">
        <v>52</v>
      </c>
      <c r="I26" s="67" t="s">
        <v>52</v>
      </c>
      <c r="J26" s="282" t="s">
        <v>31</v>
      </c>
      <c r="K26" s="67" t="s">
        <v>52</v>
      </c>
      <c r="L26" s="67" t="s">
        <v>52</v>
      </c>
      <c r="M26" s="200" t="s">
        <v>6</v>
      </c>
      <c r="N26" s="200" t="s">
        <v>6</v>
      </c>
      <c r="O26" s="67" t="s">
        <v>52</v>
      </c>
      <c r="P26" s="67" t="s">
        <v>52</v>
      </c>
      <c r="Q26" s="67" t="s">
        <v>52</v>
      </c>
      <c r="R26" s="67" t="s">
        <v>52</v>
      </c>
      <c r="S26" s="67" t="s">
        <v>52</v>
      </c>
      <c r="T26" s="200" t="s">
        <v>6</v>
      </c>
      <c r="U26" s="200" t="s">
        <v>6</v>
      </c>
      <c r="V26" s="69" t="s">
        <v>51</v>
      </c>
      <c r="W26" s="282" t="s">
        <v>31</v>
      </c>
      <c r="X26" s="69" t="s">
        <v>51</v>
      </c>
      <c r="Y26" s="176" t="s">
        <v>54</v>
      </c>
      <c r="Z26" s="69" t="s">
        <v>51</v>
      </c>
      <c r="AA26" s="200" t="s">
        <v>6</v>
      </c>
      <c r="AB26" s="200" t="s">
        <v>6</v>
      </c>
      <c r="AC26" s="74" t="s">
        <v>52</v>
      </c>
      <c r="AD26" s="74" t="s">
        <v>52</v>
      </c>
      <c r="AE26" s="74" t="s">
        <v>52</v>
      </c>
      <c r="AF26" s="74" t="s">
        <v>52</v>
      </c>
      <c r="AG26" s="74" t="s">
        <v>52</v>
      </c>
      <c r="AH26" s="200" t="s">
        <v>6</v>
      </c>
      <c r="AI26" s="200" t="s">
        <v>6</v>
      </c>
      <c r="AJ26">
        <f t="shared" si="0"/>
        <v>2</v>
      </c>
    </row>
    <row r="27" spans="1:36" x14ac:dyDescent="0.25">
      <c r="A27" s="414" t="s">
        <v>237</v>
      </c>
      <c r="B27" s="57">
        <v>550659</v>
      </c>
      <c r="C27" s="130" t="s">
        <v>238</v>
      </c>
      <c r="D27" s="159" t="s">
        <v>184</v>
      </c>
      <c r="E27" s="257" t="s">
        <v>25</v>
      </c>
      <c r="F27" s="200" t="s">
        <v>6</v>
      </c>
      <c r="G27" s="200" t="s">
        <v>6</v>
      </c>
      <c r="H27" s="69" t="s">
        <v>51</v>
      </c>
      <c r="I27" s="69" t="s">
        <v>51</v>
      </c>
      <c r="J27" s="69" t="s">
        <v>51</v>
      </c>
      <c r="K27" s="69" t="s">
        <v>51</v>
      </c>
      <c r="L27" s="69" t="s">
        <v>51</v>
      </c>
      <c r="M27" s="200" t="s">
        <v>6</v>
      </c>
      <c r="N27" s="200" t="s">
        <v>6</v>
      </c>
      <c r="O27" s="69" t="s">
        <v>51</v>
      </c>
      <c r="P27" s="69" t="s">
        <v>51</v>
      </c>
      <c r="Q27" s="302" t="s">
        <v>52</v>
      </c>
      <c r="R27" s="69" t="s">
        <v>51</v>
      </c>
      <c r="S27" s="69" t="s">
        <v>51</v>
      </c>
      <c r="T27" s="200" t="s">
        <v>6</v>
      </c>
      <c r="U27" s="200" t="s">
        <v>6</v>
      </c>
      <c r="V27" s="302" t="s">
        <v>52</v>
      </c>
      <c r="W27" s="302" t="s">
        <v>52</v>
      </c>
      <c r="X27" s="302" t="s">
        <v>52</v>
      </c>
      <c r="Y27" s="302" t="s">
        <v>52</v>
      </c>
      <c r="Z27" s="282" t="s">
        <v>31</v>
      </c>
      <c r="AA27" s="200" t="s">
        <v>6</v>
      </c>
      <c r="AB27" s="200" t="s">
        <v>6</v>
      </c>
      <c r="AC27" s="302" t="s">
        <v>52</v>
      </c>
      <c r="AD27" s="302" t="s">
        <v>52</v>
      </c>
      <c r="AE27" s="302" t="s">
        <v>52</v>
      </c>
      <c r="AF27" s="302" t="s">
        <v>52</v>
      </c>
      <c r="AG27" s="302" t="s">
        <v>52</v>
      </c>
      <c r="AH27" s="200" t="s">
        <v>6</v>
      </c>
      <c r="AI27" s="200" t="s">
        <v>6</v>
      </c>
      <c r="AJ27">
        <f t="shared" si="0"/>
        <v>1</v>
      </c>
    </row>
    <row r="28" spans="1:36" x14ac:dyDescent="0.25">
      <c r="A28" s="414"/>
      <c r="B28" s="57">
        <v>496397</v>
      </c>
      <c r="C28" s="130" t="s">
        <v>228</v>
      </c>
      <c r="D28" s="278" t="s">
        <v>183</v>
      </c>
      <c r="E28" s="257" t="s">
        <v>25</v>
      </c>
      <c r="F28" s="200" t="s">
        <v>6</v>
      </c>
      <c r="G28" s="200" t="s">
        <v>6</v>
      </c>
      <c r="H28" s="176" t="s">
        <v>54</v>
      </c>
      <c r="I28" s="176" t="s">
        <v>54</v>
      </c>
      <c r="J28" s="176" t="s">
        <v>54</v>
      </c>
      <c r="K28" s="176" t="s">
        <v>54</v>
      </c>
      <c r="L28" s="67" t="s">
        <v>52</v>
      </c>
      <c r="M28" s="200" t="s">
        <v>6</v>
      </c>
      <c r="N28" s="200" t="s">
        <v>6</v>
      </c>
      <c r="O28" s="282" t="s">
        <v>31</v>
      </c>
      <c r="P28" s="69" t="s">
        <v>51</v>
      </c>
      <c r="Q28" s="302" t="s">
        <v>52</v>
      </c>
      <c r="R28" s="302" t="s">
        <v>52</v>
      </c>
      <c r="S28" s="302" t="s">
        <v>52</v>
      </c>
      <c r="T28" s="200" t="s">
        <v>6</v>
      </c>
      <c r="U28" s="200" t="s">
        <v>6</v>
      </c>
      <c r="V28" s="302" t="s">
        <v>52</v>
      </c>
      <c r="W28" s="302" t="s">
        <v>52</v>
      </c>
      <c r="X28" s="302" t="s">
        <v>52</v>
      </c>
      <c r="Y28" s="302" t="s">
        <v>52</v>
      </c>
      <c r="Z28" s="302" t="s">
        <v>52</v>
      </c>
      <c r="AA28" s="200" t="s">
        <v>6</v>
      </c>
      <c r="AB28" s="200" t="s">
        <v>6</v>
      </c>
      <c r="AC28" s="67" t="s">
        <v>52</v>
      </c>
      <c r="AD28" s="67" t="s">
        <v>52</v>
      </c>
      <c r="AE28" s="67" t="s">
        <v>52</v>
      </c>
      <c r="AF28" s="67" t="s">
        <v>52</v>
      </c>
      <c r="AG28" s="67" t="s">
        <v>52</v>
      </c>
      <c r="AH28" s="200" t="s">
        <v>6</v>
      </c>
      <c r="AI28" s="200" t="s">
        <v>6</v>
      </c>
      <c r="AJ28">
        <f t="shared" si="0"/>
        <v>1</v>
      </c>
    </row>
    <row r="29" spans="1:36" x14ac:dyDescent="0.25">
      <c r="A29" s="414"/>
      <c r="B29" s="57">
        <v>160105</v>
      </c>
      <c r="C29" s="130" t="s">
        <v>239</v>
      </c>
      <c r="D29" s="159" t="s">
        <v>184</v>
      </c>
      <c r="E29" s="257" t="s">
        <v>25</v>
      </c>
      <c r="F29" s="200" t="s">
        <v>6</v>
      </c>
      <c r="G29" s="200" t="s">
        <v>6</v>
      </c>
      <c r="H29" s="69" t="s">
        <v>51</v>
      </c>
      <c r="I29" s="69" t="s">
        <v>51</v>
      </c>
      <c r="J29" s="69" t="s">
        <v>51</v>
      </c>
      <c r="K29" s="69" t="s">
        <v>51</v>
      </c>
      <c r="L29" s="69" t="s">
        <v>51</v>
      </c>
      <c r="M29" s="200" t="s">
        <v>6</v>
      </c>
      <c r="N29" s="200" t="s">
        <v>6</v>
      </c>
      <c r="O29" s="69" t="s">
        <v>51</v>
      </c>
      <c r="P29" s="69" t="s">
        <v>51</v>
      </c>
      <c r="Q29" s="302" t="s">
        <v>52</v>
      </c>
      <c r="R29" s="69" t="s">
        <v>51</v>
      </c>
      <c r="S29" s="69" t="s">
        <v>51</v>
      </c>
      <c r="T29" s="200" t="s">
        <v>6</v>
      </c>
      <c r="U29" s="200" t="s">
        <v>6</v>
      </c>
      <c r="V29" s="282" t="s">
        <v>31</v>
      </c>
      <c r="W29" s="302" t="s">
        <v>52</v>
      </c>
      <c r="X29" s="302" t="s">
        <v>52</v>
      </c>
      <c r="Y29" s="302" t="s">
        <v>52</v>
      </c>
      <c r="Z29" s="282" t="s">
        <v>31</v>
      </c>
      <c r="AA29" s="200" t="s">
        <v>6</v>
      </c>
      <c r="AB29" s="200" t="s">
        <v>6</v>
      </c>
      <c r="AC29" s="302" t="s">
        <v>52</v>
      </c>
      <c r="AD29" s="302" t="s">
        <v>52</v>
      </c>
      <c r="AE29" s="302" t="s">
        <v>52</v>
      </c>
      <c r="AF29" s="302" t="s">
        <v>52</v>
      </c>
      <c r="AG29" s="302" t="s">
        <v>52</v>
      </c>
      <c r="AH29" s="200" t="s">
        <v>6</v>
      </c>
      <c r="AI29" s="200" t="s">
        <v>6</v>
      </c>
      <c r="AJ29">
        <f t="shared" si="0"/>
        <v>2</v>
      </c>
    </row>
    <row r="30" spans="1:36" x14ac:dyDescent="0.25">
      <c r="A30" s="30"/>
      <c r="B30" s="79">
        <v>125480</v>
      </c>
      <c r="C30" s="130" t="s">
        <v>242</v>
      </c>
      <c r="D30" s="159" t="s">
        <v>184</v>
      </c>
      <c r="E30" s="257" t="s">
        <v>243</v>
      </c>
      <c r="F30" s="200" t="s">
        <v>6</v>
      </c>
      <c r="G30" s="200" t="s">
        <v>6</v>
      </c>
      <c r="H30" s="30"/>
      <c r="I30" s="30"/>
      <c r="J30" s="30"/>
      <c r="K30" s="30"/>
      <c r="L30" s="30"/>
      <c r="M30" s="200" t="s">
        <v>6</v>
      </c>
      <c r="N30" s="200" t="s">
        <v>6</v>
      </c>
      <c r="O30" s="176" t="s">
        <v>54</v>
      </c>
      <c r="P30" s="176" t="s">
        <v>54</v>
      </c>
      <c r="Q30" s="176" t="s">
        <v>54</v>
      </c>
      <c r="R30" s="302" t="s">
        <v>52</v>
      </c>
      <c r="S30" s="302" t="s">
        <v>52</v>
      </c>
      <c r="T30" s="200" t="s">
        <v>6</v>
      </c>
      <c r="U30" s="200" t="s">
        <v>6</v>
      </c>
      <c r="V30" s="74" t="s">
        <v>52</v>
      </c>
      <c r="W30" s="74" t="s">
        <v>52</v>
      </c>
      <c r="X30" s="74" t="s">
        <v>52</v>
      </c>
      <c r="Y30" s="74" t="s">
        <v>52</v>
      </c>
      <c r="Z30" s="74" t="s">
        <v>52</v>
      </c>
      <c r="AA30" s="200" t="s">
        <v>6</v>
      </c>
      <c r="AB30" s="200" t="s">
        <v>6</v>
      </c>
      <c r="AC30" s="67" t="s">
        <v>52</v>
      </c>
      <c r="AD30" s="67" t="s">
        <v>52</v>
      </c>
      <c r="AE30" s="67" t="s">
        <v>52</v>
      </c>
      <c r="AF30" s="67" t="s">
        <v>52</v>
      </c>
      <c r="AG30" s="67" t="s">
        <v>52</v>
      </c>
      <c r="AH30" s="200" t="s">
        <v>6</v>
      </c>
      <c r="AI30" s="200" t="s">
        <v>6</v>
      </c>
      <c r="AJ30">
        <f t="shared" si="0"/>
        <v>0</v>
      </c>
    </row>
  </sheetData>
  <mergeCells count="10">
    <mergeCell ref="A24:A26"/>
    <mergeCell ref="A27:A29"/>
    <mergeCell ref="AH1:AI1"/>
    <mergeCell ref="A11:A12"/>
    <mergeCell ref="A21:A23"/>
    <mergeCell ref="A18:A20"/>
    <mergeCell ref="A15:A17"/>
    <mergeCell ref="M1:N1"/>
    <mergeCell ref="T1:U1"/>
    <mergeCell ref="AA1:AB1"/>
  </mergeCells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AL3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2" sqref="C22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7" width="9.28515625" customWidth="1"/>
    <col min="8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9.42578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8" max="38" width="16.7109375" bestFit="1" customWidth="1"/>
  </cols>
  <sheetData>
    <row r="1" spans="1:38" ht="27" customHeight="1" x14ac:dyDescent="0.25">
      <c r="K1" s="481" t="s">
        <v>170</v>
      </c>
      <c r="L1" s="481"/>
      <c r="R1" s="481" t="s">
        <v>235</v>
      </c>
      <c r="S1" s="481"/>
      <c r="Y1" s="481" t="s">
        <v>235</v>
      </c>
      <c r="Z1" s="481"/>
      <c r="AF1" s="482" t="s">
        <v>251</v>
      </c>
      <c r="AG1" s="482"/>
    </row>
    <row r="2" spans="1:38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42856</v>
      </c>
      <c r="G2" s="243">
        <v>42857</v>
      </c>
      <c r="H2" s="243">
        <v>42858</v>
      </c>
      <c r="I2" s="243">
        <v>42859</v>
      </c>
      <c r="J2" s="243">
        <v>42860</v>
      </c>
      <c r="K2" s="243">
        <v>42861</v>
      </c>
      <c r="L2" s="243">
        <v>42862</v>
      </c>
      <c r="M2" s="243">
        <v>42863</v>
      </c>
      <c r="N2" s="243">
        <v>42864</v>
      </c>
      <c r="O2" s="243">
        <v>42865</v>
      </c>
      <c r="P2" s="243">
        <v>42866</v>
      </c>
      <c r="Q2" s="243">
        <v>42867</v>
      </c>
      <c r="R2" s="243">
        <v>42868</v>
      </c>
      <c r="S2" s="243">
        <v>42869</v>
      </c>
      <c r="T2" s="243">
        <v>42870</v>
      </c>
      <c r="U2" s="243">
        <v>42871</v>
      </c>
      <c r="V2" s="243">
        <v>42872</v>
      </c>
      <c r="W2" s="243">
        <v>42873</v>
      </c>
      <c r="X2" s="243">
        <v>42874</v>
      </c>
      <c r="Y2" s="243">
        <v>42875</v>
      </c>
      <c r="Z2" s="243">
        <v>42876</v>
      </c>
      <c r="AA2" s="243">
        <v>42877</v>
      </c>
      <c r="AB2" s="243">
        <v>42878</v>
      </c>
      <c r="AC2" s="243">
        <v>42879</v>
      </c>
      <c r="AD2" s="243">
        <v>42880</v>
      </c>
      <c r="AE2" s="243">
        <v>42881</v>
      </c>
      <c r="AF2" s="243">
        <v>42882</v>
      </c>
      <c r="AG2" s="243">
        <v>42883</v>
      </c>
      <c r="AH2" s="243">
        <v>42884</v>
      </c>
      <c r="AI2" s="243">
        <v>42885</v>
      </c>
      <c r="AJ2" s="243">
        <v>42886</v>
      </c>
      <c r="AK2" t="s">
        <v>248</v>
      </c>
      <c r="AL2" t="s">
        <v>250</v>
      </c>
    </row>
    <row r="3" spans="1:38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245" t="s">
        <v>45</v>
      </c>
      <c r="G3" s="176" t="s">
        <v>54</v>
      </c>
      <c r="H3" s="176" t="s">
        <v>54</v>
      </c>
      <c r="I3" s="176" t="s">
        <v>54</v>
      </c>
      <c r="J3" s="176" t="s">
        <v>54</v>
      </c>
      <c r="K3" s="188" t="s">
        <v>54</v>
      </c>
      <c r="L3" s="200" t="s">
        <v>6</v>
      </c>
      <c r="M3" s="67" t="s">
        <v>52</v>
      </c>
      <c r="N3" s="67" t="s">
        <v>52</v>
      </c>
      <c r="O3" s="67" t="s">
        <v>52</v>
      </c>
      <c r="P3" s="67" t="s">
        <v>52</v>
      </c>
      <c r="Q3" s="67" t="s">
        <v>52</v>
      </c>
      <c r="R3" s="176" t="s">
        <v>172</v>
      </c>
      <c r="S3" s="200" t="s">
        <v>6</v>
      </c>
      <c r="T3" s="67" t="s">
        <v>52</v>
      </c>
      <c r="U3" s="67" t="s">
        <v>52</v>
      </c>
      <c r="V3" s="67" t="s">
        <v>52</v>
      </c>
      <c r="W3" s="67" t="s">
        <v>52</v>
      </c>
      <c r="X3" s="67" t="s">
        <v>52</v>
      </c>
      <c r="Y3" s="200" t="s">
        <v>6</v>
      </c>
      <c r="Z3" s="200" t="s">
        <v>6</v>
      </c>
      <c r="AA3" s="311" t="s">
        <v>54</v>
      </c>
      <c r="AB3" s="176" t="s">
        <v>54</v>
      </c>
      <c r="AC3" s="176" t="s">
        <v>54</v>
      </c>
      <c r="AD3" s="176" t="s">
        <v>54</v>
      </c>
      <c r="AE3" s="176" t="s">
        <v>54</v>
      </c>
      <c r="AF3" s="188" t="s">
        <v>54</v>
      </c>
      <c r="AG3" s="200" t="s">
        <v>6</v>
      </c>
      <c r="AH3" s="308" t="s">
        <v>225</v>
      </c>
      <c r="AI3" s="67" t="s">
        <v>52</v>
      </c>
      <c r="AJ3" s="67" t="s">
        <v>52</v>
      </c>
      <c r="AK3">
        <f>COUNTIF(F3:AJ3,"Leave")</f>
        <v>0</v>
      </c>
      <c r="AL3">
        <f>COUNTIF(G3:AK3,"US DS")</f>
        <v>12</v>
      </c>
    </row>
    <row r="4" spans="1:38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67" t="s">
        <v>52</v>
      </c>
      <c r="K4" s="200" t="s">
        <v>6</v>
      </c>
      <c r="L4" s="200" t="s">
        <v>6</v>
      </c>
      <c r="M4" s="176" t="s">
        <v>54</v>
      </c>
      <c r="N4" s="176" t="s">
        <v>54</v>
      </c>
      <c r="O4" s="176" t="s">
        <v>54</v>
      </c>
      <c r="P4" s="176" t="s">
        <v>54</v>
      </c>
      <c r="Q4" s="176" t="s">
        <v>54</v>
      </c>
      <c r="R4" s="200" t="s">
        <v>6</v>
      </c>
      <c r="S4" s="200" t="s">
        <v>6</v>
      </c>
      <c r="T4" s="176" t="s">
        <v>54</v>
      </c>
      <c r="U4" s="176" t="s">
        <v>54</v>
      </c>
      <c r="V4" s="176" t="s">
        <v>54</v>
      </c>
      <c r="W4" s="176" t="s">
        <v>54</v>
      </c>
      <c r="X4" s="245" t="s">
        <v>45</v>
      </c>
      <c r="Y4" s="176" t="s">
        <v>172</v>
      </c>
      <c r="Z4" s="188" t="s">
        <v>54</v>
      </c>
      <c r="AA4" s="67" t="s">
        <v>52</v>
      </c>
      <c r="AB4" s="67" t="s">
        <v>52</v>
      </c>
      <c r="AC4" s="67" t="s">
        <v>52</v>
      </c>
      <c r="AD4" s="67" t="s">
        <v>52</v>
      </c>
      <c r="AE4" s="67" t="s">
        <v>52</v>
      </c>
      <c r="AF4" s="200" t="s">
        <v>6</v>
      </c>
      <c r="AG4" s="200" t="s">
        <v>6</v>
      </c>
      <c r="AH4" s="308" t="s">
        <v>225</v>
      </c>
      <c r="AI4" s="176" t="s">
        <v>54</v>
      </c>
      <c r="AJ4" s="176" t="s">
        <v>54</v>
      </c>
      <c r="AK4">
        <f t="shared" ref="AK4:AK32" si="0">COUNTIF(F4:AJ4,"Leave")</f>
        <v>0</v>
      </c>
      <c r="AL4">
        <f t="shared" ref="AL4:AL32" si="1">COUNTIF(G4:AK4,"US DS")</f>
        <v>9</v>
      </c>
    </row>
    <row r="5" spans="1:38" x14ac:dyDescent="0.25">
      <c r="A5" s="3"/>
      <c r="B5" s="57">
        <v>503031</v>
      </c>
      <c r="C5" s="159" t="s">
        <v>101</v>
      </c>
      <c r="D5" s="159" t="s">
        <v>184</v>
      </c>
      <c r="E5" s="242" t="s">
        <v>26</v>
      </c>
      <c r="F5" s="67" t="s">
        <v>52</v>
      </c>
      <c r="G5" s="67" t="s">
        <v>52</v>
      </c>
      <c r="H5" s="69" t="s">
        <v>51</v>
      </c>
      <c r="I5" s="176" t="s">
        <v>54</v>
      </c>
      <c r="J5" s="68" t="s">
        <v>31</v>
      </c>
      <c r="K5" s="200" t="s">
        <v>6</v>
      </c>
      <c r="L5" s="200" t="s">
        <v>6</v>
      </c>
      <c r="M5" s="68" t="s">
        <v>31</v>
      </c>
      <c r="N5" s="68" t="s">
        <v>31</v>
      </c>
      <c r="O5" s="176" t="s">
        <v>54</v>
      </c>
      <c r="P5" s="176" t="s">
        <v>54</v>
      </c>
      <c r="Q5" s="68" t="s">
        <v>31</v>
      </c>
      <c r="R5" s="200" t="s">
        <v>6</v>
      </c>
      <c r="S5" s="188" t="s">
        <v>54</v>
      </c>
      <c r="T5" s="302" t="s">
        <v>52</v>
      </c>
      <c r="U5" s="302" t="s">
        <v>52</v>
      </c>
      <c r="V5" s="302" t="s">
        <v>52</v>
      </c>
      <c r="W5" s="302" t="s">
        <v>52</v>
      </c>
      <c r="X5" s="302" t="s">
        <v>52</v>
      </c>
      <c r="Y5" s="200" t="s">
        <v>6</v>
      </c>
      <c r="Z5" s="200" t="s">
        <v>6</v>
      </c>
      <c r="AA5" s="302" t="s">
        <v>52</v>
      </c>
      <c r="AB5" s="302" t="s">
        <v>52</v>
      </c>
      <c r="AC5" s="302" t="s">
        <v>52</v>
      </c>
      <c r="AD5" s="302" t="s">
        <v>52</v>
      </c>
      <c r="AE5" s="68" t="s">
        <v>31</v>
      </c>
      <c r="AF5" s="200" t="s">
        <v>6</v>
      </c>
      <c r="AG5" s="200" t="s">
        <v>6</v>
      </c>
      <c r="AH5" s="308" t="s">
        <v>225</v>
      </c>
      <c r="AI5" s="245" t="s">
        <v>45</v>
      </c>
      <c r="AJ5" s="176" t="s">
        <v>54</v>
      </c>
      <c r="AK5">
        <f t="shared" si="0"/>
        <v>5</v>
      </c>
      <c r="AL5">
        <f t="shared" si="1"/>
        <v>10</v>
      </c>
    </row>
    <row r="6" spans="1:38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68" t="s">
        <v>31</v>
      </c>
      <c r="G6" s="68" t="s">
        <v>31</v>
      </c>
      <c r="H6" s="67" t="s">
        <v>52</v>
      </c>
      <c r="I6" s="67" t="s">
        <v>52</v>
      </c>
      <c r="J6" s="67" t="s">
        <v>52</v>
      </c>
      <c r="K6" s="200" t="s">
        <v>6</v>
      </c>
      <c r="L6" s="176" t="s">
        <v>172</v>
      </c>
      <c r="M6" s="67" t="s">
        <v>52</v>
      </c>
      <c r="N6" s="67" t="s">
        <v>52</v>
      </c>
      <c r="O6" s="67" t="s">
        <v>52</v>
      </c>
      <c r="P6" s="67" t="s">
        <v>52</v>
      </c>
      <c r="Q6" s="68" t="s">
        <v>31</v>
      </c>
      <c r="R6" s="200" t="s">
        <v>6</v>
      </c>
      <c r="S6" s="200" t="s">
        <v>6</v>
      </c>
      <c r="T6" s="176" t="s">
        <v>54</v>
      </c>
      <c r="U6" s="245" t="s">
        <v>45</v>
      </c>
      <c r="V6" s="176" t="s">
        <v>54</v>
      </c>
      <c r="W6" s="176" t="s">
        <v>54</v>
      </c>
      <c r="X6" s="176" t="s">
        <v>54</v>
      </c>
      <c r="Y6" s="188" t="s">
        <v>54</v>
      </c>
      <c r="Z6" s="200" t="s">
        <v>6</v>
      </c>
      <c r="AA6" s="176" t="s">
        <v>54</v>
      </c>
      <c r="AB6" s="176" t="s">
        <v>54</v>
      </c>
      <c r="AC6" s="176" t="s">
        <v>54</v>
      </c>
      <c r="AD6" s="176" t="s">
        <v>54</v>
      </c>
      <c r="AE6" s="176" t="s">
        <v>54</v>
      </c>
      <c r="AF6" s="200" t="s">
        <v>6</v>
      </c>
      <c r="AG6" s="200" t="s">
        <v>6</v>
      </c>
      <c r="AH6" s="308" t="s">
        <v>225</v>
      </c>
      <c r="AI6" s="74" t="s">
        <v>52</v>
      </c>
      <c r="AJ6" s="74" t="s">
        <v>52</v>
      </c>
      <c r="AK6">
        <f t="shared" si="0"/>
        <v>3</v>
      </c>
      <c r="AL6">
        <f t="shared" si="1"/>
        <v>9</v>
      </c>
    </row>
    <row r="7" spans="1:38" x14ac:dyDescent="0.25">
      <c r="A7" s="3"/>
      <c r="B7" s="57">
        <v>379070</v>
      </c>
      <c r="C7" s="159" t="s">
        <v>123</v>
      </c>
      <c r="D7" s="159" t="s">
        <v>184</v>
      </c>
      <c r="E7" s="242" t="s">
        <v>26</v>
      </c>
      <c r="F7" s="68" t="s">
        <v>31</v>
      </c>
      <c r="G7" s="176" t="s">
        <v>54</v>
      </c>
      <c r="H7" s="176" t="s">
        <v>54</v>
      </c>
      <c r="I7" s="176" t="s">
        <v>54</v>
      </c>
      <c r="J7" s="176" t="s">
        <v>54</v>
      </c>
      <c r="K7" s="200" t="s">
        <v>6</v>
      </c>
      <c r="L7" s="200" t="s">
        <v>6</v>
      </c>
      <c r="M7" s="67" t="s">
        <v>52</v>
      </c>
      <c r="N7" s="67" t="s">
        <v>52</v>
      </c>
      <c r="O7" s="67" t="s">
        <v>52</v>
      </c>
      <c r="P7" s="67" t="s">
        <v>52</v>
      </c>
      <c r="Q7" s="67" t="s">
        <v>52</v>
      </c>
      <c r="R7" s="200" t="s">
        <v>6</v>
      </c>
      <c r="S7" s="200" t="s">
        <v>6</v>
      </c>
      <c r="T7" s="67" t="s">
        <v>52</v>
      </c>
      <c r="U7" s="67" t="s">
        <v>52</v>
      </c>
      <c r="V7" s="67" t="s">
        <v>52</v>
      </c>
      <c r="W7" s="67" t="s">
        <v>52</v>
      </c>
      <c r="X7" s="67" t="s">
        <v>52</v>
      </c>
      <c r="Y7" s="200" t="s">
        <v>6</v>
      </c>
      <c r="Z7" s="200" t="s">
        <v>6</v>
      </c>
      <c r="AA7" s="176" t="s">
        <v>54</v>
      </c>
      <c r="AB7" s="176" t="s">
        <v>54</v>
      </c>
      <c r="AC7" s="176" t="s">
        <v>54</v>
      </c>
      <c r="AD7" s="176" t="s">
        <v>54</v>
      </c>
      <c r="AE7" s="245" t="s">
        <v>45</v>
      </c>
      <c r="AF7" s="200" t="s">
        <v>6</v>
      </c>
      <c r="AG7" s="200" t="s">
        <v>6</v>
      </c>
      <c r="AH7" s="308" t="s">
        <v>225</v>
      </c>
      <c r="AI7" s="176" t="s">
        <v>54</v>
      </c>
      <c r="AJ7" s="176" t="s">
        <v>54</v>
      </c>
      <c r="AK7">
        <f t="shared" si="0"/>
        <v>1</v>
      </c>
      <c r="AL7">
        <f t="shared" si="1"/>
        <v>10</v>
      </c>
    </row>
    <row r="8" spans="1:38" x14ac:dyDescent="0.25">
      <c r="A8" s="3" t="s">
        <v>213</v>
      </c>
      <c r="B8" s="57">
        <v>552406</v>
      </c>
      <c r="C8" s="159" t="s">
        <v>164</v>
      </c>
      <c r="D8" s="159" t="s">
        <v>184</v>
      </c>
      <c r="E8" s="242" t="s">
        <v>26</v>
      </c>
      <c r="F8" s="67" t="s">
        <v>52</v>
      </c>
      <c r="G8" s="67" t="s">
        <v>52</v>
      </c>
      <c r="H8" s="67" t="s">
        <v>52</v>
      </c>
      <c r="I8" s="67" t="s">
        <v>52</v>
      </c>
      <c r="J8" s="67" t="s">
        <v>52</v>
      </c>
      <c r="K8" s="200" t="s">
        <v>6</v>
      </c>
      <c r="L8" s="200" t="s">
        <v>6</v>
      </c>
      <c r="M8" s="176" t="s">
        <v>54</v>
      </c>
      <c r="N8" s="176" t="s">
        <v>54</v>
      </c>
      <c r="O8" s="176" t="s">
        <v>54</v>
      </c>
      <c r="P8" s="176" t="s">
        <v>54</v>
      </c>
      <c r="Q8" s="176" t="s">
        <v>54</v>
      </c>
      <c r="R8" s="188" t="s">
        <v>54</v>
      </c>
      <c r="S8" s="200" t="s">
        <v>6</v>
      </c>
      <c r="T8" s="245" t="s">
        <v>45</v>
      </c>
      <c r="U8" s="162" t="s">
        <v>36</v>
      </c>
      <c r="V8" s="162" t="s">
        <v>249</v>
      </c>
      <c r="W8" s="68" t="s">
        <v>31</v>
      </c>
      <c r="X8" s="176" t="s">
        <v>54</v>
      </c>
      <c r="Y8" s="200" t="s">
        <v>6</v>
      </c>
      <c r="Z8" s="200" t="s">
        <v>6</v>
      </c>
      <c r="AA8" s="67" t="s">
        <v>52</v>
      </c>
      <c r="AB8" s="67" t="s">
        <v>52</v>
      </c>
      <c r="AC8" s="67" t="s">
        <v>52</v>
      </c>
      <c r="AD8" s="67" t="s">
        <v>52</v>
      </c>
      <c r="AE8" s="67" t="s">
        <v>52</v>
      </c>
      <c r="AF8" s="200" t="s">
        <v>6</v>
      </c>
      <c r="AG8" s="176" t="s">
        <v>172</v>
      </c>
      <c r="AH8" s="308" t="s">
        <v>225</v>
      </c>
      <c r="AI8" s="67" t="s">
        <v>52</v>
      </c>
      <c r="AJ8" s="67" t="s">
        <v>52</v>
      </c>
      <c r="AK8">
        <f t="shared" si="0"/>
        <v>1</v>
      </c>
      <c r="AL8">
        <f t="shared" si="1"/>
        <v>11</v>
      </c>
    </row>
    <row r="9" spans="1:38" x14ac:dyDescent="0.25">
      <c r="A9" s="3"/>
      <c r="B9" s="57">
        <v>252816</v>
      </c>
      <c r="C9" s="159" t="s">
        <v>23</v>
      </c>
      <c r="D9" s="159" t="s">
        <v>184</v>
      </c>
      <c r="E9" s="242" t="s">
        <v>26</v>
      </c>
      <c r="F9" s="68" t="s">
        <v>31</v>
      </c>
      <c r="G9" s="176" t="s">
        <v>54</v>
      </c>
      <c r="H9" s="176" t="s">
        <v>54</v>
      </c>
      <c r="I9" s="176" t="s">
        <v>54</v>
      </c>
      <c r="J9" s="176" t="s">
        <v>54</v>
      </c>
      <c r="K9" s="188" t="s">
        <v>54</v>
      </c>
      <c r="L9" s="200" t="s">
        <v>6</v>
      </c>
      <c r="M9" s="67" t="s">
        <v>52</v>
      </c>
      <c r="N9" s="67" t="s">
        <v>52</v>
      </c>
      <c r="O9" s="67" t="s">
        <v>52</v>
      </c>
      <c r="P9" s="67" t="s">
        <v>52</v>
      </c>
      <c r="Q9" s="67" t="s">
        <v>52</v>
      </c>
      <c r="R9" s="200" t="s">
        <v>6</v>
      </c>
      <c r="S9" s="200" t="s">
        <v>6</v>
      </c>
      <c r="T9" s="67" t="s">
        <v>52</v>
      </c>
      <c r="U9" s="67" t="s">
        <v>52</v>
      </c>
      <c r="V9" s="67" t="s">
        <v>52</v>
      </c>
      <c r="W9" s="67" t="s">
        <v>52</v>
      </c>
      <c r="X9" s="67" t="s">
        <v>52</v>
      </c>
      <c r="Y9" s="200" t="s">
        <v>6</v>
      </c>
      <c r="Z9" s="200" t="s">
        <v>6</v>
      </c>
      <c r="AA9" s="245" t="s">
        <v>45</v>
      </c>
      <c r="AB9" s="245" t="s">
        <v>45</v>
      </c>
      <c r="AC9" s="68" t="s">
        <v>31</v>
      </c>
      <c r="AD9" s="176" t="s">
        <v>54</v>
      </c>
      <c r="AE9" s="176" t="s">
        <v>54</v>
      </c>
      <c r="AF9" s="200" t="s">
        <v>6</v>
      </c>
      <c r="AG9" s="200" t="s">
        <v>6</v>
      </c>
      <c r="AH9" s="308" t="s">
        <v>225</v>
      </c>
      <c r="AI9" s="176" t="s">
        <v>54</v>
      </c>
      <c r="AJ9" s="176" t="s">
        <v>54</v>
      </c>
      <c r="AK9">
        <f t="shared" si="0"/>
        <v>2</v>
      </c>
      <c r="AL9">
        <f t="shared" si="1"/>
        <v>10</v>
      </c>
    </row>
    <row r="10" spans="1:38" ht="15" customHeight="1" x14ac:dyDescent="0.25">
      <c r="A10" s="3"/>
      <c r="B10" s="57">
        <v>242826</v>
      </c>
      <c r="C10" s="159" t="s">
        <v>37</v>
      </c>
      <c r="D10" s="159" t="s">
        <v>183</v>
      </c>
      <c r="E10" s="242" t="s">
        <v>26</v>
      </c>
      <c r="F10" s="67" t="s">
        <v>52</v>
      </c>
      <c r="G10" s="67" t="s">
        <v>52</v>
      </c>
      <c r="H10" s="67" t="s">
        <v>52</v>
      </c>
      <c r="I10" s="67" t="s">
        <v>52</v>
      </c>
      <c r="J10" s="67" t="s">
        <v>52</v>
      </c>
      <c r="K10" s="200" t="s">
        <v>6</v>
      </c>
      <c r="L10" s="200" t="s">
        <v>6</v>
      </c>
      <c r="M10" s="176" t="s">
        <v>54</v>
      </c>
      <c r="N10" s="176" t="s">
        <v>54</v>
      </c>
      <c r="O10" s="176" t="s">
        <v>54</v>
      </c>
      <c r="P10" s="245" t="s">
        <v>45</v>
      </c>
      <c r="Q10" s="176" t="s">
        <v>54</v>
      </c>
      <c r="R10" s="200" t="s">
        <v>6</v>
      </c>
      <c r="S10" s="176" t="s">
        <v>172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176" t="s">
        <v>54</v>
      </c>
      <c r="Y10" s="200" t="s">
        <v>6</v>
      </c>
      <c r="Z10" s="176" t="s">
        <v>172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67" t="s">
        <v>52</v>
      </c>
      <c r="AF10" s="200" t="s">
        <v>6</v>
      </c>
      <c r="AG10" s="200" t="s">
        <v>6</v>
      </c>
      <c r="AH10" s="308" t="s">
        <v>225</v>
      </c>
      <c r="AI10" s="67" t="s">
        <v>52</v>
      </c>
      <c r="AJ10" s="67" t="s">
        <v>52</v>
      </c>
      <c r="AK10">
        <f t="shared" si="0"/>
        <v>0</v>
      </c>
      <c r="AL10">
        <f t="shared" si="1"/>
        <v>11</v>
      </c>
    </row>
    <row r="11" spans="1:38" x14ac:dyDescent="0.25">
      <c r="A11" s="415" t="s">
        <v>182</v>
      </c>
      <c r="B11" s="57">
        <v>518531</v>
      </c>
      <c r="C11" s="159" t="s">
        <v>188</v>
      </c>
      <c r="D11" s="159" t="s">
        <v>184</v>
      </c>
      <c r="E11" s="242" t="s">
        <v>26</v>
      </c>
      <c r="F11" s="245" t="s">
        <v>45</v>
      </c>
      <c r="G11" s="67" t="s">
        <v>52</v>
      </c>
      <c r="H11" s="67" t="s">
        <v>52</v>
      </c>
      <c r="I11" s="67" t="s">
        <v>52</v>
      </c>
      <c r="J11" s="67" t="s">
        <v>52</v>
      </c>
      <c r="K11" s="200" t="s">
        <v>6</v>
      </c>
      <c r="L11" s="188" t="s">
        <v>54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176" t="s">
        <v>54</v>
      </c>
      <c r="R11" s="200" t="s">
        <v>6</v>
      </c>
      <c r="S11" s="200" t="s">
        <v>6</v>
      </c>
      <c r="T11" s="176" t="s">
        <v>54</v>
      </c>
      <c r="U11" s="176" t="s">
        <v>54</v>
      </c>
      <c r="V11" s="176" t="s">
        <v>54</v>
      </c>
      <c r="W11" s="176" t="s">
        <v>54</v>
      </c>
      <c r="X11" s="176" t="s">
        <v>54</v>
      </c>
      <c r="Y11" s="200" t="s">
        <v>6</v>
      </c>
      <c r="Z11" s="200" t="s">
        <v>6</v>
      </c>
      <c r="AA11" s="67" t="s">
        <v>52</v>
      </c>
      <c r="AB11" s="67" t="s">
        <v>52</v>
      </c>
      <c r="AC11" s="67" t="s">
        <v>52</v>
      </c>
      <c r="AD11" s="67" t="s">
        <v>52</v>
      </c>
      <c r="AE11" s="67" t="s">
        <v>52</v>
      </c>
      <c r="AF11" s="200" t="s">
        <v>6</v>
      </c>
      <c r="AG11" s="200" t="s">
        <v>6</v>
      </c>
      <c r="AH11" s="308" t="s">
        <v>225</v>
      </c>
      <c r="AI11" s="282" t="s">
        <v>31</v>
      </c>
      <c r="AJ11" s="176" t="s">
        <v>54</v>
      </c>
      <c r="AK11">
        <f t="shared" si="0"/>
        <v>1</v>
      </c>
      <c r="AL11">
        <f t="shared" si="1"/>
        <v>9</v>
      </c>
    </row>
    <row r="12" spans="1:38" x14ac:dyDescent="0.25">
      <c r="A12" s="416"/>
      <c r="B12" s="57">
        <v>497998</v>
      </c>
      <c r="C12" s="159" t="s">
        <v>165</v>
      </c>
      <c r="D12" s="159" t="s">
        <v>184</v>
      </c>
      <c r="E12" s="242" t="s">
        <v>26</v>
      </c>
      <c r="F12" s="67" t="s">
        <v>52</v>
      </c>
      <c r="G12" s="69" t="s">
        <v>51</v>
      </c>
      <c r="H12" s="176" t="s">
        <v>54</v>
      </c>
      <c r="I12" s="176" t="s">
        <v>54</v>
      </c>
      <c r="J12" s="176" t="s">
        <v>54</v>
      </c>
      <c r="K12" s="200" t="s">
        <v>6</v>
      </c>
      <c r="L12" s="200" t="s">
        <v>6</v>
      </c>
      <c r="M12" s="67" t="s">
        <v>52</v>
      </c>
      <c r="N12" s="67" t="s">
        <v>52</v>
      </c>
      <c r="O12" s="67" t="s">
        <v>52</v>
      </c>
      <c r="P12" s="67" t="s">
        <v>52</v>
      </c>
      <c r="Q12" s="67" t="s">
        <v>52</v>
      </c>
      <c r="R12" s="200" t="s">
        <v>6</v>
      </c>
      <c r="S12" s="200" t="s">
        <v>6</v>
      </c>
      <c r="T12" s="67" t="s">
        <v>52</v>
      </c>
      <c r="U12" s="67" t="s">
        <v>52</v>
      </c>
      <c r="V12" s="67" t="s">
        <v>52</v>
      </c>
      <c r="W12" s="67" t="s">
        <v>52</v>
      </c>
      <c r="X12" s="67" t="s">
        <v>52</v>
      </c>
      <c r="Y12" s="200" t="s">
        <v>6</v>
      </c>
      <c r="Z12" s="200" t="s">
        <v>6</v>
      </c>
      <c r="AA12" s="282" t="s">
        <v>31</v>
      </c>
      <c r="AB12" s="176" t="s">
        <v>54</v>
      </c>
      <c r="AC12" s="176" t="s">
        <v>54</v>
      </c>
      <c r="AD12" s="176" t="s">
        <v>54</v>
      </c>
      <c r="AE12" s="176" t="s">
        <v>54</v>
      </c>
      <c r="AF12" s="176" t="s">
        <v>172</v>
      </c>
      <c r="AG12" s="200" t="s">
        <v>6</v>
      </c>
      <c r="AH12" s="308" t="s">
        <v>225</v>
      </c>
      <c r="AI12" s="67" t="s">
        <v>52</v>
      </c>
      <c r="AJ12" s="67" t="s">
        <v>52</v>
      </c>
      <c r="AK12">
        <f t="shared" si="0"/>
        <v>1</v>
      </c>
      <c r="AL12">
        <f t="shared" si="1"/>
        <v>12</v>
      </c>
    </row>
    <row r="13" spans="1:38" x14ac:dyDescent="0.25">
      <c r="A13" s="296"/>
      <c r="B13" s="57">
        <v>400623</v>
      </c>
      <c r="C13" s="130" t="s">
        <v>33</v>
      </c>
      <c r="D13" s="278" t="s">
        <v>183</v>
      </c>
      <c r="E13" s="242" t="s">
        <v>26</v>
      </c>
      <c r="F13" s="176" t="s">
        <v>54</v>
      </c>
      <c r="G13" s="176" t="s">
        <v>54</v>
      </c>
      <c r="H13" s="176" t="s">
        <v>54</v>
      </c>
      <c r="I13" s="176" t="s">
        <v>54</v>
      </c>
      <c r="J13" s="176" t="s">
        <v>54</v>
      </c>
      <c r="K13" s="188" t="s">
        <v>54</v>
      </c>
      <c r="L13" s="200" t="s">
        <v>6</v>
      </c>
      <c r="M13" s="176" t="s">
        <v>54</v>
      </c>
      <c r="N13" s="176" t="s">
        <v>54</v>
      </c>
      <c r="O13" s="176" t="s">
        <v>54</v>
      </c>
      <c r="P13" s="282" t="s">
        <v>31</v>
      </c>
      <c r="Q13" s="282" t="s">
        <v>31</v>
      </c>
      <c r="R13" s="200" t="s">
        <v>6</v>
      </c>
      <c r="S13" s="200" t="s">
        <v>6</v>
      </c>
      <c r="T13" s="176" t="s">
        <v>54</v>
      </c>
      <c r="U13" s="176" t="s">
        <v>54</v>
      </c>
      <c r="V13" s="176" t="s">
        <v>54</v>
      </c>
      <c r="W13" s="176" t="s">
        <v>54</v>
      </c>
      <c r="X13" s="176" t="s">
        <v>54</v>
      </c>
      <c r="Y13" s="200" t="s">
        <v>6</v>
      </c>
      <c r="Z13" s="200" t="s">
        <v>6</v>
      </c>
      <c r="AA13" s="176" t="s">
        <v>54</v>
      </c>
      <c r="AB13" s="176" t="s">
        <v>54</v>
      </c>
      <c r="AC13" s="176" t="s">
        <v>54</v>
      </c>
      <c r="AD13" s="176" t="s">
        <v>54</v>
      </c>
      <c r="AE13" s="176" t="s">
        <v>54</v>
      </c>
      <c r="AF13" s="200" t="s">
        <v>6</v>
      </c>
      <c r="AG13" s="188" t="s">
        <v>54</v>
      </c>
      <c r="AH13" s="308" t="s">
        <v>225</v>
      </c>
      <c r="AI13" s="176" t="s">
        <v>54</v>
      </c>
      <c r="AJ13" s="176" t="s">
        <v>54</v>
      </c>
      <c r="AK13">
        <f t="shared" si="0"/>
        <v>2</v>
      </c>
      <c r="AL13">
        <f t="shared" si="1"/>
        <v>0</v>
      </c>
    </row>
    <row r="14" spans="1:38" x14ac:dyDescent="0.25">
      <c r="A14" s="3"/>
      <c r="B14" s="57">
        <v>370711</v>
      </c>
      <c r="C14" s="130" t="s">
        <v>110</v>
      </c>
      <c r="D14" s="159" t="s">
        <v>184</v>
      </c>
      <c r="E14" s="242" t="s">
        <v>26</v>
      </c>
      <c r="F14" s="282" t="s">
        <v>31</v>
      </c>
      <c r="G14" s="282" t="s">
        <v>31</v>
      </c>
      <c r="H14" s="176" t="s">
        <v>54</v>
      </c>
      <c r="I14" s="176" t="s">
        <v>54</v>
      </c>
      <c r="J14" s="176" t="s">
        <v>54</v>
      </c>
      <c r="K14" s="200" t="s">
        <v>6</v>
      </c>
      <c r="L14" s="200" t="s">
        <v>6</v>
      </c>
      <c r="M14" s="282" t="s">
        <v>31</v>
      </c>
      <c r="N14" s="282" t="s">
        <v>31</v>
      </c>
      <c r="O14" s="282" t="s">
        <v>31</v>
      </c>
      <c r="P14" s="282" t="s">
        <v>31</v>
      </c>
      <c r="Q14" s="176" t="s">
        <v>54</v>
      </c>
      <c r="R14" s="200" t="s">
        <v>6</v>
      </c>
      <c r="S14" s="200" t="s">
        <v>6</v>
      </c>
      <c r="T14" s="184"/>
      <c r="U14" s="184"/>
      <c r="V14" s="184"/>
      <c r="W14" s="184"/>
      <c r="X14" s="184"/>
      <c r="Y14" s="200" t="s">
        <v>6</v>
      </c>
      <c r="Z14" s="200" t="s">
        <v>6</v>
      </c>
      <c r="AA14" s="184"/>
      <c r="AB14" s="184"/>
      <c r="AC14" s="184"/>
      <c r="AD14" s="184"/>
      <c r="AE14" s="184"/>
      <c r="AF14" s="200" t="s">
        <v>6</v>
      </c>
      <c r="AG14" s="200" t="s">
        <v>6</v>
      </c>
      <c r="AH14" s="308" t="s">
        <v>225</v>
      </c>
      <c r="AI14" s="30"/>
      <c r="AJ14" s="30"/>
      <c r="AK14">
        <f t="shared" si="0"/>
        <v>6</v>
      </c>
      <c r="AL14">
        <f t="shared" si="1"/>
        <v>0</v>
      </c>
    </row>
    <row r="15" spans="1:38" x14ac:dyDescent="0.25">
      <c r="A15" s="478" t="s">
        <v>113</v>
      </c>
      <c r="B15" s="240">
        <v>491040</v>
      </c>
      <c r="C15" s="159" t="s">
        <v>169</v>
      </c>
      <c r="D15" s="159" t="s">
        <v>184</v>
      </c>
      <c r="E15" s="257" t="s">
        <v>25</v>
      </c>
      <c r="F15" s="67" t="s">
        <v>52</v>
      </c>
      <c r="G15" s="67" t="s">
        <v>52</v>
      </c>
      <c r="H15" s="67" t="s">
        <v>52</v>
      </c>
      <c r="I15" s="67" t="s">
        <v>52</v>
      </c>
      <c r="J15" s="67" t="s">
        <v>52</v>
      </c>
      <c r="K15" s="200" t="s">
        <v>6</v>
      </c>
      <c r="L15" s="200" t="s">
        <v>6</v>
      </c>
      <c r="M15" s="67" t="s">
        <v>52</v>
      </c>
      <c r="N15" s="67" t="s">
        <v>52</v>
      </c>
      <c r="O15" s="67" t="s">
        <v>52</v>
      </c>
      <c r="P15" s="67" t="s">
        <v>52</v>
      </c>
      <c r="Q15" s="67" t="s">
        <v>52</v>
      </c>
      <c r="R15" s="200" t="s">
        <v>6</v>
      </c>
      <c r="S15" s="200" t="s">
        <v>6</v>
      </c>
      <c r="T15" s="67" t="s">
        <v>52</v>
      </c>
      <c r="U15" s="67" t="s">
        <v>52</v>
      </c>
      <c r="V15" s="67" t="s">
        <v>52</v>
      </c>
      <c r="W15" s="67" t="s">
        <v>52</v>
      </c>
      <c r="X15" s="67" t="s">
        <v>52</v>
      </c>
      <c r="Y15" s="200" t="s">
        <v>6</v>
      </c>
      <c r="Z15" s="200" t="s">
        <v>6</v>
      </c>
      <c r="AA15" s="68" t="s">
        <v>31</v>
      </c>
      <c r="AB15" s="309" t="s">
        <v>52</v>
      </c>
      <c r="AC15" s="309" t="s">
        <v>52</v>
      </c>
      <c r="AD15" s="309" t="s">
        <v>52</v>
      </c>
      <c r="AE15" s="309" t="s">
        <v>52</v>
      </c>
      <c r="AF15" s="200" t="s">
        <v>6</v>
      </c>
      <c r="AG15" s="200" t="s">
        <v>6</v>
      </c>
      <c r="AH15" s="308" t="s">
        <v>225</v>
      </c>
      <c r="AI15" s="67" t="s">
        <v>52</v>
      </c>
      <c r="AJ15" s="67" t="s">
        <v>52</v>
      </c>
      <c r="AK15">
        <f t="shared" si="0"/>
        <v>1</v>
      </c>
      <c r="AL15">
        <f t="shared" si="1"/>
        <v>20</v>
      </c>
    </row>
    <row r="16" spans="1:38" x14ac:dyDescent="0.25">
      <c r="A16" s="479"/>
      <c r="B16" s="240">
        <v>593900</v>
      </c>
      <c r="C16" s="159" t="s">
        <v>226</v>
      </c>
      <c r="D16" s="159" t="s">
        <v>183</v>
      </c>
      <c r="E16" s="257" t="s">
        <v>25</v>
      </c>
      <c r="F16" s="67" t="s">
        <v>52</v>
      </c>
      <c r="G16" s="67" t="s">
        <v>52</v>
      </c>
      <c r="H16" s="67" t="s">
        <v>52</v>
      </c>
      <c r="I16" s="67" t="s">
        <v>52</v>
      </c>
      <c r="J16" s="67" t="s">
        <v>52</v>
      </c>
      <c r="K16" s="200" t="s">
        <v>6</v>
      </c>
      <c r="L16" s="200" t="s">
        <v>6</v>
      </c>
      <c r="M16" s="176" t="s">
        <v>54</v>
      </c>
      <c r="N16" s="69" t="s">
        <v>51</v>
      </c>
      <c r="O16" s="69" t="s">
        <v>51</v>
      </c>
      <c r="P16" s="69" t="s">
        <v>51</v>
      </c>
      <c r="Q16" s="69" t="s">
        <v>51</v>
      </c>
      <c r="R16" s="200" t="s">
        <v>6</v>
      </c>
      <c r="S16" s="200" t="s">
        <v>6</v>
      </c>
      <c r="T16" s="67" t="s">
        <v>52</v>
      </c>
      <c r="U16" s="67" t="s">
        <v>52</v>
      </c>
      <c r="V16" s="67" t="s">
        <v>52</v>
      </c>
      <c r="W16" s="67" t="s">
        <v>52</v>
      </c>
      <c r="X16" s="67" t="s">
        <v>52</v>
      </c>
      <c r="Y16" s="200" t="s">
        <v>6</v>
      </c>
      <c r="Z16" s="200" t="s">
        <v>6</v>
      </c>
      <c r="AA16" s="67" t="s">
        <v>52</v>
      </c>
      <c r="AB16" s="67" t="s">
        <v>52</v>
      </c>
      <c r="AC16" s="68" t="s">
        <v>31</v>
      </c>
      <c r="AD16" s="68" t="s">
        <v>31</v>
      </c>
      <c r="AE16" s="67" t="s">
        <v>52</v>
      </c>
      <c r="AF16" s="200" t="s">
        <v>6</v>
      </c>
      <c r="AG16" s="200" t="s">
        <v>6</v>
      </c>
      <c r="AH16" s="308" t="s">
        <v>225</v>
      </c>
      <c r="AI16" s="67" t="s">
        <v>52</v>
      </c>
      <c r="AJ16" s="67" t="s">
        <v>52</v>
      </c>
      <c r="AK16">
        <f t="shared" si="0"/>
        <v>2</v>
      </c>
      <c r="AL16">
        <f t="shared" si="1"/>
        <v>14</v>
      </c>
    </row>
    <row r="17" spans="1:38" x14ac:dyDescent="0.25">
      <c r="A17" s="480"/>
      <c r="B17" s="240">
        <v>483234</v>
      </c>
      <c r="C17" s="57" t="s">
        <v>241</v>
      </c>
      <c r="D17" s="159" t="s">
        <v>184</v>
      </c>
      <c r="E17" s="257" t="s">
        <v>25</v>
      </c>
      <c r="F17" s="69" t="s">
        <v>51</v>
      </c>
      <c r="G17" s="69" t="s">
        <v>51</v>
      </c>
      <c r="H17" s="67" t="s">
        <v>52</v>
      </c>
      <c r="I17" s="67" t="s">
        <v>52</v>
      </c>
      <c r="J17" s="67" t="s">
        <v>52</v>
      </c>
      <c r="K17" s="200" t="s">
        <v>6</v>
      </c>
      <c r="L17" s="200" t="s">
        <v>6</v>
      </c>
      <c r="M17" s="67" t="s">
        <v>52</v>
      </c>
      <c r="N17" s="67" t="s">
        <v>52</v>
      </c>
      <c r="O17" s="67" t="s">
        <v>52</v>
      </c>
      <c r="P17" s="282" t="s">
        <v>31</v>
      </c>
      <c r="Q17" s="67" t="s">
        <v>52</v>
      </c>
      <c r="R17" s="200" t="s">
        <v>6</v>
      </c>
      <c r="S17" s="200" t="s">
        <v>6</v>
      </c>
      <c r="T17" s="68" t="s">
        <v>31</v>
      </c>
      <c r="U17" s="67" t="s">
        <v>52</v>
      </c>
      <c r="V17" s="67" t="s">
        <v>52</v>
      </c>
      <c r="W17" s="67" t="s">
        <v>52</v>
      </c>
      <c r="X17" s="67" t="s">
        <v>52</v>
      </c>
      <c r="Y17" s="200" t="s">
        <v>6</v>
      </c>
      <c r="Z17" s="200" t="s">
        <v>6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67" t="s">
        <v>52</v>
      </c>
      <c r="AF17" s="200" t="s">
        <v>6</v>
      </c>
      <c r="AG17" s="200" t="s">
        <v>6</v>
      </c>
      <c r="AH17" s="308" t="s">
        <v>225</v>
      </c>
      <c r="AI17" s="309" t="s">
        <v>52</v>
      </c>
      <c r="AJ17" s="309" t="s">
        <v>52</v>
      </c>
      <c r="AK17">
        <f t="shared" si="0"/>
        <v>2</v>
      </c>
      <c r="AL17">
        <f t="shared" si="1"/>
        <v>18</v>
      </c>
    </row>
    <row r="18" spans="1:38" x14ac:dyDescent="0.25">
      <c r="A18" s="472" t="s">
        <v>112</v>
      </c>
      <c r="B18" s="240">
        <v>166058</v>
      </c>
      <c r="C18" s="57" t="s">
        <v>8</v>
      </c>
      <c r="D18" s="159" t="s">
        <v>184</v>
      </c>
      <c r="E18" s="257" t="s">
        <v>25</v>
      </c>
      <c r="F18" s="67" t="s">
        <v>52</v>
      </c>
      <c r="G18" s="67" t="s">
        <v>52</v>
      </c>
      <c r="H18" s="302" t="s">
        <v>52</v>
      </c>
      <c r="I18" s="67" t="s">
        <v>52</v>
      </c>
      <c r="J18" s="302" t="s">
        <v>52</v>
      </c>
      <c r="K18" s="200" t="s">
        <v>6</v>
      </c>
      <c r="L18" s="200" t="s">
        <v>6</v>
      </c>
      <c r="M18" s="74" t="s">
        <v>52</v>
      </c>
      <c r="N18" s="74" t="s">
        <v>52</v>
      </c>
      <c r="O18" s="74" t="s">
        <v>52</v>
      </c>
      <c r="P18" s="68" t="s">
        <v>31</v>
      </c>
      <c r="Q18" s="74" t="s">
        <v>52</v>
      </c>
      <c r="R18" s="200" t="s">
        <v>6</v>
      </c>
      <c r="S18" s="200" t="s">
        <v>6</v>
      </c>
      <c r="T18" s="302" t="s">
        <v>52</v>
      </c>
      <c r="U18" s="302" t="s">
        <v>52</v>
      </c>
      <c r="V18" s="302" t="s">
        <v>52</v>
      </c>
      <c r="W18" s="302" t="s">
        <v>52</v>
      </c>
      <c r="X18" s="302" t="s">
        <v>52</v>
      </c>
      <c r="Y18" s="200" t="s">
        <v>6</v>
      </c>
      <c r="Z18" s="200" t="s">
        <v>6</v>
      </c>
      <c r="AA18" s="309" t="s">
        <v>52</v>
      </c>
      <c r="AB18" s="309" t="s">
        <v>52</v>
      </c>
      <c r="AC18" s="309" t="s">
        <v>52</v>
      </c>
      <c r="AD18" s="302" t="s">
        <v>52</v>
      </c>
      <c r="AE18" s="302" t="s">
        <v>52</v>
      </c>
      <c r="AF18" s="200" t="s">
        <v>6</v>
      </c>
      <c r="AG18" s="200" t="s">
        <v>6</v>
      </c>
      <c r="AH18" s="308" t="s">
        <v>225</v>
      </c>
      <c r="AI18" s="309" t="s">
        <v>52</v>
      </c>
      <c r="AJ18" s="309" t="s">
        <v>52</v>
      </c>
      <c r="AK18">
        <f t="shared" si="0"/>
        <v>1</v>
      </c>
      <c r="AL18">
        <f t="shared" si="1"/>
        <v>20</v>
      </c>
    </row>
    <row r="19" spans="1:38" x14ac:dyDescent="0.25">
      <c r="A19" s="473"/>
      <c r="B19" s="240">
        <v>451719</v>
      </c>
      <c r="C19" s="57" t="s">
        <v>240</v>
      </c>
      <c r="D19" s="159" t="s">
        <v>184</v>
      </c>
      <c r="E19" s="258" t="s">
        <v>25</v>
      </c>
      <c r="F19" s="67" t="s">
        <v>52</v>
      </c>
      <c r="G19" s="67" t="s">
        <v>52</v>
      </c>
      <c r="H19" s="67" t="s">
        <v>52</v>
      </c>
      <c r="I19" s="67" t="s">
        <v>52</v>
      </c>
      <c r="J19" s="67" t="s">
        <v>52</v>
      </c>
      <c r="K19" s="200" t="s">
        <v>6</v>
      </c>
      <c r="L19" s="200" t="s">
        <v>6</v>
      </c>
      <c r="M19" s="69" t="s">
        <v>51</v>
      </c>
      <c r="N19" s="69" t="s">
        <v>51</v>
      </c>
      <c r="O19" s="69" t="s">
        <v>51</v>
      </c>
      <c r="P19" s="69" t="s">
        <v>51</v>
      </c>
      <c r="Q19" s="69" t="s">
        <v>51</v>
      </c>
      <c r="R19" s="200" t="s">
        <v>6</v>
      </c>
      <c r="S19" s="200" t="s">
        <v>6</v>
      </c>
      <c r="T19" s="67" t="s">
        <v>52</v>
      </c>
      <c r="U19" s="67" t="s">
        <v>52</v>
      </c>
      <c r="V19" s="67" t="s">
        <v>52</v>
      </c>
      <c r="W19" s="67" t="s">
        <v>52</v>
      </c>
      <c r="X19" s="67" t="s">
        <v>52</v>
      </c>
      <c r="Y19" s="200" t="s">
        <v>6</v>
      </c>
      <c r="Z19" s="200" t="s">
        <v>6</v>
      </c>
      <c r="AA19" s="74" t="s">
        <v>52</v>
      </c>
      <c r="AB19" s="74" t="s">
        <v>52</v>
      </c>
      <c r="AC19" s="74" t="s">
        <v>52</v>
      </c>
      <c r="AD19" s="74" t="s">
        <v>52</v>
      </c>
      <c r="AE19" s="74" t="s">
        <v>52</v>
      </c>
      <c r="AF19" s="200" t="s">
        <v>6</v>
      </c>
      <c r="AG19" s="200" t="s">
        <v>6</v>
      </c>
      <c r="AH19" s="308" t="s">
        <v>225</v>
      </c>
      <c r="AI19" s="67" t="s">
        <v>52</v>
      </c>
      <c r="AJ19" s="67" t="s">
        <v>52</v>
      </c>
      <c r="AK19">
        <f t="shared" si="0"/>
        <v>0</v>
      </c>
      <c r="AL19">
        <f t="shared" si="1"/>
        <v>16</v>
      </c>
    </row>
    <row r="20" spans="1:38" x14ac:dyDescent="0.25">
      <c r="A20" s="474"/>
      <c r="B20" s="240">
        <v>449144</v>
      </c>
      <c r="C20" s="57" t="s">
        <v>224</v>
      </c>
      <c r="D20" s="159" t="s">
        <v>184</v>
      </c>
      <c r="E20" s="258" t="s">
        <v>25</v>
      </c>
      <c r="F20" s="67" t="s">
        <v>52</v>
      </c>
      <c r="G20" s="67" t="s">
        <v>52</v>
      </c>
      <c r="H20" s="67" t="s">
        <v>52</v>
      </c>
      <c r="I20" s="67" t="s">
        <v>52</v>
      </c>
      <c r="J20" s="67" t="s">
        <v>52</v>
      </c>
      <c r="K20" s="200" t="s">
        <v>6</v>
      </c>
      <c r="L20" s="200" t="s">
        <v>6</v>
      </c>
      <c r="M20" s="67" t="s">
        <v>52</v>
      </c>
      <c r="N20" s="67" t="s">
        <v>52</v>
      </c>
      <c r="O20" s="67" t="s">
        <v>52</v>
      </c>
      <c r="P20" s="67" t="s">
        <v>52</v>
      </c>
      <c r="Q20" s="67" t="s">
        <v>52</v>
      </c>
      <c r="R20" s="200" t="s">
        <v>6</v>
      </c>
      <c r="S20" s="200" t="s">
        <v>6</v>
      </c>
      <c r="T20" s="67" t="s">
        <v>52</v>
      </c>
      <c r="U20" s="67" t="s">
        <v>52</v>
      </c>
      <c r="V20" s="67" t="s">
        <v>52</v>
      </c>
      <c r="W20" s="67" t="s">
        <v>52</v>
      </c>
      <c r="X20" s="67" t="s">
        <v>52</v>
      </c>
      <c r="Y20" s="200" t="s">
        <v>6</v>
      </c>
      <c r="Z20" s="200" t="s">
        <v>6</v>
      </c>
      <c r="AA20" s="74" t="s">
        <v>52</v>
      </c>
      <c r="AB20" s="74" t="s">
        <v>52</v>
      </c>
      <c r="AC20" s="74" t="s">
        <v>52</v>
      </c>
      <c r="AD20" s="68" t="s">
        <v>31</v>
      </c>
      <c r="AE20" s="68" t="s">
        <v>31</v>
      </c>
      <c r="AF20" s="200" t="s">
        <v>6</v>
      </c>
      <c r="AG20" s="200" t="s">
        <v>6</v>
      </c>
      <c r="AH20" s="308" t="s">
        <v>225</v>
      </c>
      <c r="AI20" s="67" t="s">
        <v>52</v>
      </c>
      <c r="AJ20" s="67" t="s">
        <v>52</v>
      </c>
      <c r="AK20">
        <f t="shared" si="0"/>
        <v>2</v>
      </c>
      <c r="AL20">
        <f t="shared" si="1"/>
        <v>19</v>
      </c>
    </row>
    <row r="21" spans="1:38" x14ac:dyDescent="0.25">
      <c r="A21" s="472" t="s">
        <v>111</v>
      </c>
      <c r="B21" s="240">
        <v>509724</v>
      </c>
      <c r="C21" s="57" t="s">
        <v>21</v>
      </c>
      <c r="D21" s="159" t="s">
        <v>184</v>
      </c>
      <c r="E21" s="257" t="s">
        <v>25</v>
      </c>
      <c r="F21" s="282" t="s">
        <v>31</v>
      </c>
      <c r="G21" s="69" t="s">
        <v>51</v>
      </c>
      <c r="H21" s="69" t="s">
        <v>51</v>
      </c>
      <c r="I21" s="67" t="s">
        <v>52</v>
      </c>
      <c r="J21" s="69" t="s">
        <v>51</v>
      </c>
      <c r="K21" s="176" t="s">
        <v>172</v>
      </c>
      <c r="L21" s="161" t="s">
        <v>6</v>
      </c>
      <c r="M21" s="67" t="s">
        <v>52</v>
      </c>
      <c r="N21" s="67" t="s">
        <v>52</v>
      </c>
      <c r="O21" s="67" t="s">
        <v>52</v>
      </c>
      <c r="P21" s="67" t="s">
        <v>52</v>
      </c>
      <c r="Q21" s="67" t="s">
        <v>52</v>
      </c>
      <c r="R21" s="161" t="s">
        <v>6</v>
      </c>
      <c r="S21" s="161" t="s">
        <v>6</v>
      </c>
      <c r="T21" s="69" t="s">
        <v>51</v>
      </c>
      <c r="U21" s="69" t="s">
        <v>51</v>
      </c>
      <c r="V21" s="69" t="s">
        <v>51</v>
      </c>
      <c r="W21" s="69" t="s">
        <v>51</v>
      </c>
      <c r="X21" s="69" t="s">
        <v>51</v>
      </c>
      <c r="Y21" s="161" t="s">
        <v>6</v>
      </c>
      <c r="Z21" s="161" t="s">
        <v>6</v>
      </c>
      <c r="AA21" s="67" t="s">
        <v>52</v>
      </c>
      <c r="AB21" s="67" t="s">
        <v>52</v>
      </c>
      <c r="AC21" s="67" t="s">
        <v>52</v>
      </c>
      <c r="AD21" s="67" t="s">
        <v>52</v>
      </c>
      <c r="AE21" s="309" t="s">
        <v>52</v>
      </c>
      <c r="AF21" s="161" t="s">
        <v>6</v>
      </c>
      <c r="AG21" s="161" t="s">
        <v>6</v>
      </c>
      <c r="AH21" s="308" t="s">
        <v>225</v>
      </c>
      <c r="AI21" s="67" t="s">
        <v>52</v>
      </c>
      <c r="AJ21" s="67" t="s">
        <v>52</v>
      </c>
      <c r="AK21">
        <f t="shared" si="0"/>
        <v>1</v>
      </c>
      <c r="AL21">
        <f t="shared" si="1"/>
        <v>13</v>
      </c>
    </row>
    <row r="22" spans="1:38" x14ac:dyDescent="0.25">
      <c r="A22" s="473"/>
      <c r="B22" s="240">
        <v>302172</v>
      </c>
      <c r="C22" s="57" t="s">
        <v>157</v>
      </c>
      <c r="D22" s="159" t="s">
        <v>184</v>
      </c>
      <c r="E22" s="257" t="s">
        <v>25</v>
      </c>
      <c r="F22" s="67" t="s">
        <v>52</v>
      </c>
      <c r="G22" s="67" t="s">
        <v>52</v>
      </c>
      <c r="H22" s="67" t="s">
        <v>52</v>
      </c>
      <c r="I22" s="68" t="s">
        <v>31</v>
      </c>
      <c r="J22" s="67" t="s">
        <v>52</v>
      </c>
      <c r="K22" s="161" t="s">
        <v>6</v>
      </c>
      <c r="L22" s="161" t="s">
        <v>6</v>
      </c>
      <c r="M22" s="67" t="s">
        <v>52</v>
      </c>
      <c r="N22" s="67" t="s">
        <v>52</v>
      </c>
      <c r="O22" s="67" t="s">
        <v>52</v>
      </c>
      <c r="P22" s="67" t="s">
        <v>52</v>
      </c>
      <c r="Q22" s="67" t="s">
        <v>52</v>
      </c>
      <c r="R22" s="161" t="s">
        <v>6</v>
      </c>
      <c r="S22" s="161" t="s">
        <v>6</v>
      </c>
      <c r="T22" s="67" t="s">
        <v>52</v>
      </c>
      <c r="U22" s="67" t="s">
        <v>52</v>
      </c>
      <c r="V22" s="67" t="s">
        <v>52</v>
      </c>
      <c r="W22" s="67" t="s">
        <v>52</v>
      </c>
      <c r="X22" s="67" t="s">
        <v>52</v>
      </c>
      <c r="Y22" s="161" t="s">
        <v>6</v>
      </c>
      <c r="Z22" s="161" t="s">
        <v>6</v>
      </c>
      <c r="AA22" s="68" t="s">
        <v>31</v>
      </c>
      <c r="AB22" s="68" t="s">
        <v>31</v>
      </c>
      <c r="AC22" s="68" t="s">
        <v>31</v>
      </c>
      <c r="AD22" s="68" t="s">
        <v>31</v>
      </c>
      <c r="AE22" s="67" t="s">
        <v>52</v>
      </c>
      <c r="AF22" s="161" t="s">
        <v>6</v>
      </c>
      <c r="AG22" s="161" t="s">
        <v>6</v>
      </c>
      <c r="AH22" s="308" t="s">
        <v>225</v>
      </c>
      <c r="AI22" s="67" t="s">
        <v>52</v>
      </c>
      <c r="AJ22" s="67" t="s">
        <v>52</v>
      </c>
      <c r="AK22">
        <f t="shared" si="0"/>
        <v>5</v>
      </c>
      <c r="AL22">
        <f t="shared" si="1"/>
        <v>16</v>
      </c>
    </row>
    <row r="23" spans="1:38" x14ac:dyDescent="0.25">
      <c r="A23" s="474"/>
      <c r="B23" s="240">
        <v>260250</v>
      </c>
      <c r="C23" s="57" t="s">
        <v>223</v>
      </c>
      <c r="D23" s="159" t="s">
        <v>184</v>
      </c>
      <c r="E23" s="257" t="s">
        <v>25</v>
      </c>
      <c r="F23" s="67" t="s">
        <v>52</v>
      </c>
      <c r="G23" s="67" t="s">
        <v>52</v>
      </c>
      <c r="H23" s="67" t="s">
        <v>52</v>
      </c>
      <c r="I23" s="67" t="s">
        <v>52</v>
      </c>
      <c r="J23" s="67" t="s">
        <v>52</v>
      </c>
      <c r="K23" s="161" t="s">
        <v>6</v>
      </c>
      <c r="L23" s="161" t="s">
        <v>6</v>
      </c>
      <c r="M23" s="68" t="s">
        <v>31</v>
      </c>
      <c r="N23" s="69" t="s">
        <v>51</v>
      </c>
      <c r="O23" s="69" t="s">
        <v>51</v>
      </c>
      <c r="P23" s="176" t="s">
        <v>54</v>
      </c>
      <c r="Q23" s="69" t="s">
        <v>51</v>
      </c>
      <c r="R23" s="161" t="s">
        <v>6</v>
      </c>
      <c r="S23" s="161" t="s">
        <v>6</v>
      </c>
      <c r="T23" s="67" t="s">
        <v>52</v>
      </c>
      <c r="U23" s="67" t="s">
        <v>52</v>
      </c>
      <c r="V23" s="67" t="s">
        <v>52</v>
      </c>
      <c r="W23" s="67" t="s">
        <v>52</v>
      </c>
      <c r="X23" s="67" t="s">
        <v>52</v>
      </c>
      <c r="Y23" s="161" t="s">
        <v>6</v>
      </c>
      <c r="Z23" s="161" t="s">
        <v>6</v>
      </c>
      <c r="AA23" s="67" t="s">
        <v>52</v>
      </c>
      <c r="AB23" s="67" t="s">
        <v>52</v>
      </c>
      <c r="AC23" s="67" t="s">
        <v>52</v>
      </c>
      <c r="AD23" s="67" t="s">
        <v>52</v>
      </c>
      <c r="AE23" s="67" t="s">
        <v>52</v>
      </c>
      <c r="AF23" s="161" t="s">
        <v>6</v>
      </c>
      <c r="AG23" s="161" t="s">
        <v>6</v>
      </c>
      <c r="AH23" s="308" t="s">
        <v>225</v>
      </c>
      <c r="AI23" s="282" t="s">
        <v>31</v>
      </c>
      <c r="AJ23" s="176" t="s">
        <v>54</v>
      </c>
      <c r="AK23">
        <f t="shared" si="0"/>
        <v>2</v>
      </c>
      <c r="AL23">
        <f t="shared" si="1"/>
        <v>14</v>
      </c>
    </row>
    <row r="24" spans="1:38" x14ac:dyDescent="0.25">
      <c r="A24" s="478" t="s">
        <v>236</v>
      </c>
      <c r="B24" s="240">
        <v>245894</v>
      </c>
      <c r="C24" s="57" t="s">
        <v>104</v>
      </c>
      <c r="D24" s="159" t="s">
        <v>184</v>
      </c>
      <c r="E24" s="258" t="s">
        <v>25</v>
      </c>
      <c r="F24" s="74" t="s">
        <v>52</v>
      </c>
      <c r="G24" s="74" t="s">
        <v>52</v>
      </c>
      <c r="H24" s="74" t="s">
        <v>52</v>
      </c>
      <c r="I24" s="74" t="s">
        <v>52</v>
      </c>
      <c r="J24" s="74" t="s">
        <v>52</v>
      </c>
      <c r="K24" s="161" t="s">
        <v>6</v>
      </c>
      <c r="L24" s="161" t="s">
        <v>6</v>
      </c>
      <c r="M24" s="74" t="s">
        <v>52</v>
      </c>
      <c r="N24" s="74" t="s">
        <v>52</v>
      </c>
      <c r="O24" s="74" t="s">
        <v>52</v>
      </c>
      <c r="P24" s="74" t="s">
        <v>52</v>
      </c>
      <c r="Q24" s="74" t="s">
        <v>52</v>
      </c>
      <c r="R24" s="161" t="s">
        <v>6</v>
      </c>
      <c r="S24" s="161" t="s">
        <v>6</v>
      </c>
      <c r="T24" s="67" t="s">
        <v>52</v>
      </c>
      <c r="U24" s="67" t="s">
        <v>52</v>
      </c>
      <c r="V24" s="67" t="s">
        <v>52</v>
      </c>
      <c r="W24" s="67" t="s">
        <v>52</v>
      </c>
      <c r="X24" s="67" t="s">
        <v>52</v>
      </c>
      <c r="Y24" s="161" t="s">
        <v>6</v>
      </c>
      <c r="Z24" s="161" t="s">
        <v>6</v>
      </c>
      <c r="AA24" s="67" t="s">
        <v>52</v>
      </c>
      <c r="AB24" s="67" t="s">
        <v>52</v>
      </c>
      <c r="AC24" s="67" t="s">
        <v>52</v>
      </c>
      <c r="AD24" s="67" t="s">
        <v>52</v>
      </c>
      <c r="AE24" s="67" t="s">
        <v>52</v>
      </c>
      <c r="AF24" s="161" t="s">
        <v>6</v>
      </c>
      <c r="AG24" s="161" t="s">
        <v>6</v>
      </c>
      <c r="AH24" s="308" t="s">
        <v>225</v>
      </c>
      <c r="AI24" s="176" t="s">
        <v>54</v>
      </c>
      <c r="AJ24" s="176" t="s">
        <v>54</v>
      </c>
      <c r="AK24">
        <f t="shared" si="0"/>
        <v>0</v>
      </c>
      <c r="AL24">
        <f t="shared" si="1"/>
        <v>19</v>
      </c>
    </row>
    <row r="25" spans="1:38" x14ac:dyDescent="0.25">
      <c r="A25" s="479"/>
      <c r="B25" s="240">
        <v>299285</v>
      </c>
      <c r="C25" s="159" t="s">
        <v>127</v>
      </c>
      <c r="D25" s="159" t="s">
        <v>184</v>
      </c>
      <c r="E25" s="257" t="s">
        <v>25</v>
      </c>
      <c r="F25" s="67" t="s">
        <v>52</v>
      </c>
      <c r="G25" s="67" t="s">
        <v>52</v>
      </c>
      <c r="H25" s="67" t="s">
        <v>52</v>
      </c>
      <c r="I25" s="67" t="s">
        <v>52</v>
      </c>
      <c r="J25" s="67" t="s">
        <v>52</v>
      </c>
      <c r="K25" s="161" t="s">
        <v>6</v>
      </c>
      <c r="L25" s="161" t="s">
        <v>6</v>
      </c>
      <c r="M25" s="69" t="s">
        <v>51</v>
      </c>
      <c r="N25" s="69" t="s">
        <v>51</v>
      </c>
      <c r="O25" s="68" t="s">
        <v>31</v>
      </c>
      <c r="P25" s="176" t="s">
        <v>54</v>
      </c>
      <c r="Q25" s="176" t="s">
        <v>54</v>
      </c>
      <c r="R25" s="161" t="s">
        <v>6</v>
      </c>
      <c r="S25" s="161" t="s">
        <v>6</v>
      </c>
      <c r="T25" s="74" t="s">
        <v>52</v>
      </c>
      <c r="U25" s="74" t="s">
        <v>52</v>
      </c>
      <c r="V25" s="74" t="s">
        <v>52</v>
      </c>
      <c r="W25" s="74" t="s">
        <v>52</v>
      </c>
      <c r="X25" s="74" t="s">
        <v>52</v>
      </c>
      <c r="Y25" s="161" t="s">
        <v>6</v>
      </c>
      <c r="Z25" s="161" t="s">
        <v>6</v>
      </c>
      <c r="AA25" s="69" t="s">
        <v>51</v>
      </c>
      <c r="AB25" s="69" t="s">
        <v>51</v>
      </c>
      <c r="AC25" s="69" t="s">
        <v>51</v>
      </c>
      <c r="AD25" s="69" t="s">
        <v>51</v>
      </c>
      <c r="AE25" s="69" t="s">
        <v>51</v>
      </c>
      <c r="AF25" s="161" t="s">
        <v>6</v>
      </c>
      <c r="AG25" s="161" t="s">
        <v>6</v>
      </c>
      <c r="AH25" s="308" t="s">
        <v>225</v>
      </c>
      <c r="AI25" s="74" t="s">
        <v>52</v>
      </c>
      <c r="AJ25" s="74" t="s">
        <v>52</v>
      </c>
      <c r="AK25">
        <f t="shared" si="0"/>
        <v>1</v>
      </c>
      <c r="AL25">
        <f t="shared" si="1"/>
        <v>11</v>
      </c>
    </row>
    <row r="26" spans="1:38" x14ac:dyDescent="0.25">
      <c r="A26" s="480"/>
      <c r="B26" s="240">
        <v>612719</v>
      </c>
      <c r="C26" s="159" t="s">
        <v>227</v>
      </c>
      <c r="D26" s="159" t="s">
        <v>184</v>
      </c>
      <c r="E26" s="257" t="s">
        <v>25</v>
      </c>
      <c r="F26" s="69" t="s">
        <v>51</v>
      </c>
      <c r="G26" s="69" t="s">
        <v>51</v>
      </c>
      <c r="H26" s="69" t="s">
        <v>51</v>
      </c>
      <c r="I26" s="69" t="s">
        <v>51</v>
      </c>
      <c r="J26" s="69" t="s">
        <v>51</v>
      </c>
      <c r="K26" s="161" t="s">
        <v>6</v>
      </c>
      <c r="L26" s="188" t="s">
        <v>54</v>
      </c>
      <c r="M26" s="67" t="s">
        <v>52</v>
      </c>
      <c r="N26" s="67" t="s">
        <v>52</v>
      </c>
      <c r="O26" s="67" t="s">
        <v>52</v>
      </c>
      <c r="P26" s="67" t="s">
        <v>52</v>
      </c>
      <c r="Q26" s="67" t="s">
        <v>52</v>
      </c>
      <c r="R26" s="161" t="s">
        <v>6</v>
      </c>
      <c r="S26" s="161" t="s">
        <v>6</v>
      </c>
      <c r="T26" s="69" t="s">
        <v>51</v>
      </c>
      <c r="U26" s="69" t="s">
        <v>51</v>
      </c>
      <c r="V26" s="69" t="s">
        <v>51</v>
      </c>
      <c r="W26" s="176" t="s">
        <v>54</v>
      </c>
      <c r="X26" s="162" t="s">
        <v>249</v>
      </c>
      <c r="Y26" s="161" t="s">
        <v>6</v>
      </c>
      <c r="Z26" s="161" t="s">
        <v>6</v>
      </c>
      <c r="AA26" s="74" t="s">
        <v>52</v>
      </c>
      <c r="AB26" s="74" t="s">
        <v>52</v>
      </c>
      <c r="AC26" s="74" t="s">
        <v>52</v>
      </c>
      <c r="AD26" s="74" t="s">
        <v>52</v>
      </c>
      <c r="AE26" s="74" t="s">
        <v>52</v>
      </c>
      <c r="AF26" s="161" t="s">
        <v>6</v>
      </c>
      <c r="AG26" s="161" t="s">
        <v>6</v>
      </c>
      <c r="AH26" s="308" t="s">
        <v>225</v>
      </c>
      <c r="AI26" s="67" t="s">
        <v>52</v>
      </c>
      <c r="AJ26" s="67" t="s">
        <v>52</v>
      </c>
      <c r="AK26">
        <f t="shared" si="0"/>
        <v>0</v>
      </c>
      <c r="AL26">
        <f t="shared" si="1"/>
        <v>12</v>
      </c>
    </row>
    <row r="27" spans="1:38" x14ac:dyDescent="0.25">
      <c r="A27" s="414" t="s">
        <v>237</v>
      </c>
      <c r="B27" s="174">
        <v>550659</v>
      </c>
      <c r="C27" s="174" t="s">
        <v>238</v>
      </c>
      <c r="D27" s="159" t="s">
        <v>184</v>
      </c>
      <c r="E27" s="257" t="s">
        <v>25</v>
      </c>
      <c r="F27" s="67" t="s">
        <v>52</v>
      </c>
      <c r="G27" s="67" t="s">
        <v>52</v>
      </c>
      <c r="H27" s="67" t="s">
        <v>52</v>
      </c>
      <c r="I27" s="67" t="s">
        <v>52</v>
      </c>
      <c r="J27" s="67" t="s">
        <v>52</v>
      </c>
      <c r="K27" s="200" t="s">
        <v>6</v>
      </c>
      <c r="L27" s="200" t="s">
        <v>6</v>
      </c>
      <c r="M27" s="302" t="s">
        <v>52</v>
      </c>
      <c r="N27" s="302" t="s">
        <v>52</v>
      </c>
      <c r="O27" s="302" t="s">
        <v>52</v>
      </c>
      <c r="P27" s="302" t="s">
        <v>52</v>
      </c>
      <c r="Q27" s="302" t="s">
        <v>52</v>
      </c>
      <c r="R27" s="200" t="s">
        <v>6</v>
      </c>
      <c r="S27" s="200" t="s">
        <v>6</v>
      </c>
      <c r="T27" s="302" t="s">
        <v>52</v>
      </c>
      <c r="U27" s="302" t="s">
        <v>52</v>
      </c>
      <c r="V27" s="302" t="s">
        <v>52</v>
      </c>
      <c r="W27" s="302" t="s">
        <v>52</v>
      </c>
      <c r="X27" s="302" t="s">
        <v>52</v>
      </c>
      <c r="Y27" s="200" t="s">
        <v>6</v>
      </c>
      <c r="Z27" s="200" t="s">
        <v>6</v>
      </c>
      <c r="AA27" s="302" t="s">
        <v>52</v>
      </c>
      <c r="AB27" s="302" t="s">
        <v>52</v>
      </c>
      <c r="AC27" s="302" t="s">
        <v>52</v>
      </c>
      <c r="AD27" s="309" t="s">
        <v>52</v>
      </c>
      <c r="AE27" s="309" t="s">
        <v>52</v>
      </c>
      <c r="AF27" s="200" t="s">
        <v>6</v>
      </c>
      <c r="AG27" s="200" t="s">
        <v>6</v>
      </c>
      <c r="AH27" s="308" t="s">
        <v>225</v>
      </c>
      <c r="AI27" s="302" t="s">
        <v>52</v>
      </c>
      <c r="AJ27" s="302" t="s">
        <v>52</v>
      </c>
      <c r="AK27">
        <f t="shared" si="0"/>
        <v>0</v>
      </c>
      <c r="AL27">
        <f t="shared" si="1"/>
        <v>21</v>
      </c>
    </row>
    <row r="28" spans="1:38" x14ac:dyDescent="0.25">
      <c r="A28" s="414"/>
      <c r="B28" s="57">
        <v>496397</v>
      </c>
      <c r="C28" s="174" t="s">
        <v>228</v>
      </c>
      <c r="D28" s="278" t="s">
        <v>183</v>
      </c>
      <c r="E28" s="257" t="s">
        <v>25</v>
      </c>
      <c r="F28" s="67" t="s">
        <v>52</v>
      </c>
      <c r="G28" s="67" t="s">
        <v>52</v>
      </c>
      <c r="H28" s="67" t="s">
        <v>52</v>
      </c>
      <c r="I28" s="67" t="s">
        <v>52</v>
      </c>
      <c r="J28" s="67" t="s">
        <v>52</v>
      </c>
      <c r="K28" s="200" t="s">
        <v>6</v>
      </c>
      <c r="L28" s="200" t="s">
        <v>6</v>
      </c>
      <c r="M28" s="67" t="s">
        <v>52</v>
      </c>
      <c r="N28" s="67" t="s">
        <v>52</v>
      </c>
      <c r="O28" s="67" t="s">
        <v>52</v>
      </c>
      <c r="P28" s="67" t="s">
        <v>52</v>
      </c>
      <c r="Q28" s="67" t="s">
        <v>52</v>
      </c>
      <c r="R28" s="200" t="s">
        <v>6</v>
      </c>
      <c r="S28" s="200" t="s">
        <v>6</v>
      </c>
      <c r="T28" s="67" t="s">
        <v>52</v>
      </c>
      <c r="U28" s="67" t="s">
        <v>52</v>
      </c>
      <c r="V28" s="67" t="s">
        <v>52</v>
      </c>
      <c r="W28" s="67" t="s">
        <v>52</v>
      </c>
      <c r="X28" s="67" t="s">
        <v>52</v>
      </c>
      <c r="Y28" s="200" t="s">
        <v>6</v>
      </c>
      <c r="Z28" s="200" t="s">
        <v>6</v>
      </c>
      <c r="AA28" s="309" t="s">
        <v>52</v>
      </c>
      <c r="AB28" s="69" t="s">
        <v>51</v>
      </c>
      <c r="AC28" s="309" t="s">
        <v>52</v>
      </c>
      <c r="AD28" s="67" t="s">
        <v>52</v>
      </c>
      <c r="AE28" s="69" t="s">
        <v>51</v>
      </c>
      <c r="AF28" s="200" t="s">
        <v>6</v>
      </c>
      <c r="AG28" s="200" t="s">
        <v>6</v>
      </c>
      <c r="AH28" s="308" t="s">
        <v>225</v>
      </c>
      <c r="AI28" s="67" t="s">
        <v>52</v>
      </c>
      <c r="AJ28" s="67" t="s">
        <v>52</v>
      </c>
      <c r="AK28">
        <f t="shared" si="0"/>
        <v>0</v>
      </c>
      <c r="AL28">
        <f t="shared" si="1"/>
        <v>19</v>
      </c>
    </row>
    <row r="29" spans="1:38" x14ac:dyDescent="0.25">
      <c r="A29" s="414"/>
      <c r="B29" s="57">
        <v>160105</v>
      </c>
      <c r="C29" s="297" t="s">
        <v>239</v>
      </c>
      <c r="D29" s="159" t="s">
        <v>184</v>
      </c>
      <c r="E29" s="257" t="s">
        <v>25</v>
      </c>
      <c r="F29" s="67" t="s">
        <v>52</v>
      </c>
      <c r="G29" s="67" t="s">
        <v>52</v>
      </c>
      <c r="H29" s="67" t="s">
        <v>52</v>
      </c>
      <c r="I29" s="67" t="s">
        <v>52</v>
      </c>
      <c r="J29" s="67" t="s">
        <v>52</v>
      </c>
      <c r="K29" s="200" t="s">
        <v>6</v>
      </c>
      <c r="L29" s="200" t="s">
        <v>6</v>
      </c>
      <c r="M29" s="67" t="s">
        <v>52</v>
      </c>
      <c r="N29" s="67" t="s">
        <v>52</v>
      </c>
      <c r="O29" s="67" t="s">
        <v>52</v>
      </c>
      <c r="P29" s="67" t="s">
        <v>52</v>
      </c>
      <c r="Q29" s="68" t="s">
        <v>31</v>
      </c>
      <c r="R29" s="200" t="s">
        <v>6</v>
      </c>
      <c r="S29" s="200" t="s">
        <v>6</v>
      </c>
      <c r="T29" s="74" t="s">
        <v>52</v>
      </c>
      <c r="U29" s="74" t="s">
        <v>52</v>
      </c>
      <c r="V29" s="74" t="s">
        <v>52</v>
      </c>
      <c r="W29" s="74" t="s">
        <v>52</v>
      </c>
      <c r="X29" s="74" t="s">
        <v>52</v>
      </c>
      <c r="Y29" s="200" t="s">
        <v>6</v>
      </c>
      <c r="Z29" s="200" t="s">
        <v>6</v>
      </c>
      <c r="AA29" s="67" t="s">
        <v>52</v>
      </c>
      <c r="AB29" s="67" t="s">
        <v>52</v>
      </c>
      <c r="AC29" s="67" t="s">
        <v>52</v>
      </c>
      <c r="AD29" s="67" t="s">
        <v>52</v>
      </c>
      <c r="AE29" s="67" t="s">
        <v>52</v>
      </c>
      <c r="AF29" s="200" t="s">
        <v>6</v>
      </c>
      <c r="AG29" s="200" t="s">
        <v>6</v>
      </c>
      <c r="AH29" s="308" t="s">
        <v>225</v>
      </c>
      <c r="AI29" s="67" t="s">
        <v>52</v>
      </c>
      <c r="AJ29" s="67" t="s">
        <v>52</v>
      </c>
      <c r="AK29">
        <f t="shared" si="0"/>
        <v>1</v>
      </c>
      <c r="AL29">
        <f t="shared" si="1"/>
        <v>20</v>
      </c>
    </row>
    <row r="30" spans="1:38" x14ac:dyDescent="0.25">
      <c r="A30" s="303"/>
      <c r="B30" s="79">
        <v>125480</v>
      </c>
      <c r="C30" s="297" t="s">
        <v>242</v>
      </c>
      <c r="D30" s="159" t="s">
        <v>184</v>
      </c>
      <c r="E30" s="257"/>
      <c r="F30" s="67" t="s">
        <v>52</v>
      </c>
      <c r="G30" s="67" t="s">
        <v>52</v>
      </c>
      <c r="H30" s="67" t="s">
        <v>52</v>
      </c>
      <c r="I30" s="67" t="s">
        <v>52</v>
      </c>
      <c r="J30" s="67" t="s">
        <v>52</v>
      </c>
      <c r="K30" s="200" t="s">
        <v>6</v>
      </c>
      <c r="L30" s="200" t="s">
        <v>6</v>
      </c>
      <c r="M30" s="67" t="s">
        <v>52</v>
      </c>
      <c r="N30" s="67" t="s">
        <v>52</v>
      </c>
      <c r="O30" s="67" t="s">
        <v>52</v>
      </c>
      <c r="P30" s="67" t="s">
        <v>52</v>
      </c>
      <c r="Q30" s="67" t="s">
        <v>52</v>
      </c>
      <c r="R30" s="200" t="s">
        <v>6</v>
      </c>
      <c r="S30" s="200" t="s">
        <v>6</v>
      </c>
      <c r="T30" s="67" t="s">
        <v>52</v>
      </c>
      <c r="U30" s="67" t="s">
        <v>52</v>
      </c>
      <c r="V30" s="67" t="s">
        <v>52</v>
      </c>
      <c r="W30" s="67" t="s">
        <v>52</v>
      </c>
      <c r="X30" s="67" t="s">
        <v>52</v>
      </c>
      <c r="Y30" s="200" t="s">
        <v>6</v>
      </c>
      <c r="Z30" s="200" t="s">
        <v>6</v>
      </c>
      <c r="AA30" s="67" t="s">
        <v>52</v>
      </c>
      <c r="AB30" s="67" t="s">
        <v>52</v>
      </c>
      <c r="AC30" s="67" t="s">
        <v>52</v>
      </c>
      <c r="AD30" s="67" t="s">
        <v>52</v>
      </c>
      <c r="AE30" s="67" t="s">
        <v>52</v>
      </c>
      <c r="AF30" s="200" t="s">
        <v>6</v>
      </c>
      <c r="AG30" s="200" t="s">
        <v>6</v>
      </c>
      <c r="AH30" s="308" t="s">
        <v>225</v>
      </c>
      <c r="AI30" s="176" t="s">
        <v>54</v>
      </c>
      <c r="AJ30" s="176" t="s">
        <v>54</v>
      </c>
      <c r="AK30">
        <f t="shared" si="0"/>
        <v>0</v>
      </c>
      <c r="AL30">
        <f t="shared" si="1"/>
        <v>19</v>
      </c>
    </row>
    <row r="31" spans="1:38" x14ac:dyDescent="0.25">
      <c r="A31" s="303"/>
      <c r="B31" s="304">
        <v>348238</v>
      </c>
      <c r="C31" s="130" t="s">
        <v>246</v>
      </c>
      <c r="D31" s="159" t="s">
        <v>184</v>
      </c>
      <c r="E31" s="257" t="s">
        <v>243</v>
      </c>
      <c r="F31" s="176" t="s">
        <v>54</v>
      </c>
      <c r="G31" s="176" t="s">
        <v>54</v>
      </c>
      <c r="H31" s="176" t="s">
        <v>54</v>
      </c>
      <c r="I31" s="176" t="s">
        <v>54</v>
      </c>
      <c r="J31" s="176" t="s">
        <v>54</v>
      </c>
      <c r="K31" s="200" t="s">
        <v>6</v>
      </c>
      <c r="L31" s="200" t="s">
        <v>6</v>
      </c>
      <c r="M31" s="67" t="s">
        <v>52</v>
      </c>
      <c r="N31" s="67" t="s">
        <v>52</v>
      </c>
      <c r="O31" s="68" t="s">
        <v>31</v>
      </c>
      <c r="P31" s="67" t="s">
        <v>52</v>
      </c>
      <c r="Q31" s="67" t="s">
        <v>52</v>
      </c>
      <c r="R31" s="200" t="s">
        <v>6</v>
      </c>
      <c r="S31" s="200" t="s">
        <v>6</v>
      </c>
      <c r="T31" s="67" t="s">
        <v>52</v>
      </c>
      <c r="U31" s="67" t="s">
        <v>52</v>
      </c>
      <c r="V31" s="67" t="s">
        <v>52</v>
      </c>
      <c r="W31" s="67" t="s">
        <v>52</v>
      </c>
      <c r="X31" s="67" t="s">
        <v>52</v>
      </c>
      <c r="Y31" s="200" t="s">
        <v>6</v>
      </c>
      <c r="Z31" s="200" t="s">
        <v>6</v>
      </c>
      <c r="AA31" s="67" t="s">
        <v>52</v>
      </c>
      <c r="AB31" s="67" t="s">
        <v>52</v>
      </c>
      <c r="AC31" s="67" t="s">
        <v>52</v>
      </c>
      <c r="AD31" s="67" t="s">
        <v>52</v>
      </c>
      <c r="AE31" s="67" t="s">
        <v>52</v>
      </c>
      <c r="AF31" s="200" t="s">
        <v>6</v>
      </c>
      <c r="AG31" s="200" t="s">
        <v>6</v>
      </c>
      <c r="AH31" s="308" t="s">
        <v>225</v>
      </c>
      <c r="AI31" s="67" t="s">
        <v>52</v>
      </c>
      <c r="AJ31" s="67" t="s">
        <v>52</v>
      </c>
      <c r="AK31">
        <f t="shared" si="0"/>
        <v>1</v>
      </c>
      <c r="AL31">
        <f t="shared" si="1"/>
        <v>16</v>
      </c>
    </row>
    <row r="32" spans="1:38" x14ac:dyDescent="0.25">
      <c r="A32" s="303"/>
      <c r="B32" s="304">
        <v>493536</v>
      </c>
      <c r="C32" s="130" t="s">
        <v>247</v>
      </c>
      <c r="D32" s="159" t="s">
        <v>184</v>
      </c>
      <c r="E32" s="257" t="s">
        <v>243</v>
      </c>
      <c r="F32" s="69" t="s">
        <v>51</v>
      </c>
      <c r="G32" s="69" t="s">
        <v>51</v>
      </c>
      <c r="H32" s="69" t="s">
        <v>51</v>
      </c>
      <c r="I32" s="69" t="s">
        <v>51</v>
      </c>
      <c r="J32" s="69" t="s">
        <v>51</v>
      </c>
      <c r="K32" s="200" t="s">
        <v>6</v>
      </c>
      <c r="L32" s="200" t="s">
        <v>6</v>
      </c>
      <c r="M32" s="69" t="s">
        <v>51</v>
      </c>
      <c r="N32" s="69" t="s">
        <v>51</v>
      </c>
      <c r="O32" s="69" t="s">
        <v>51</v>
      </c>
      <c r="P32" s="69" t="s">
        <v>51</v>
      </c>
      <c r="Q32" s="176" t="s">
        <v>54</v>
      </c>
      <c r="R32" s="200" t="s">
        <v>6</v>
      </c>
      <c r="S32" s="200" t="s">
        <v>6</v>
      </c>
      <c r="T32" s="69" t="s">
        <v>51</v>
      </c>
      <c r="U32" s="69" t="s">
        <v>51</v>
      </c>
      <c r="V32" s="69" t="s">
        <v>51</v>
      </c>
      <c r="W32" s="69" t="s">
        <v>51</v>
      </c>
      <c r="X32" s="69" t="s">
        <v>51</v>
      </c>
      <c r="Y32" s="200" t="s">
        <v>6</v>
      </c>
      <c r="Z32" s="200" t="s">
        <v>6</v>
      </c>
      <c r="AA32" s="69" t="s">
        <v>51</v>
      </c>
      <c r="AB32" s="69" t="s">
        <v>51</v>
      </c>
      <c r="AC32" s="69" t="s">
        <v>51</v>
      </c>
      <c r="AD32" s="69" t="s">
        <v>51</v>
      </c>
      <c r="AE32" s="69" t="s">
        <v>51</v>
      </c>
      <c r="AF32" s="200" t="s">
        <v>6</v>
      </c>
      <c r="AG32" s="200" t="s">
        <v>6</v>
      </c>
      <c r="AH32" s="308" t="s">
        <v>225</v>
      </c>
      <c r="AI32" s="309" t="s">
        <v>52</v>
      </c>
      <c r="AJ32" s="309" t="s">
        <v>52</v>
      </c>
      <c r="AK32">
        <f t="shared" si="0"/>
        <v>0</v>
      </c>
      <c r="AL32">
        <f t="shared" si="1"/>
        <v>2</v>
      </c>
    </row>
    <row r="33" spans="2:4" ht="39" x14ac:dyDescent="0.25">
      <c r="B33" s="169" t="s">
        <v>50</v>
      </c>
      <c r="C33" s="169" t="s">
        <v>160</v>
      </c>
      <c r="D33" s="229"/>
    </row>
    <row r="34" spans="2:4" ht="39" x14ac:dyDescent="0.25">
      <c r="B34" s="170" t="s">
        <v>114</v>
      </c>
      <c r="C34" s="170" t="s">
        <v>115</v>
      </c>
      <c r="D34" s="230"/>
    </row>
  </sheetData>
  <mergeCells count="10">
    <mergeCell ref="A27:A29"/>
    <mergeCell ref="A18:A20"/>
    <mergeCell ref="A24:A26"/>
    <mergeCell ref="AF1:AG1"/>
    <mergeCell ref="A21:A23"/>
    <mergeCell ref="A15:A17"/>
    <mergeCell ref="A11:A12"/>
    <mergeCell ref="K1:L1"/>
    <mergeCell ref="R1:S1"/>
    <mergeCell ref="Y1:Z1"/>
  </mergeCell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L34"/>
  <sheetViews>
    <sheetView zoomScaleNormal="10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B33" sqref="B33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6.85546875" bestFit="1" customWidth="1"/>
    <col min="5" max="5" width="4.140625" bestFit="1" customWidth="1"/>
    <col min="6" max="6" width="10.85546875" customWidth="1"/>
    <col min="7" max="7" width="9.28515625" customWidth="1"/>
    <col min="8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6" max="37" width="11.42578125" bestFit="1" customWidth="1"/>
  </cols>
  <sheetData>
    <row r="1" spans="1:38" ht="27" customHeight="1" x14ac:dyDescent="0.25">
      <c r="H1" s="481" t="s">
        <v>235</v>
      </c>
      <c r="I1" s="481"/>
      <c r="N1" s="299" t="s">
        <v>144</v>
      </c>
      <c r="O1" s="481" t="s">
        <v>235</v>
      </c>
      <c r="P1" s="481"/>
      <c r="V1" s="481" t="s">
        <v>170</v>
      </c>
      <c r="W1" s="481"/>
      <c r="AC1" s="481" t="s">
        <v>235</v>
      </c>
      <c r="AD1" s="481"/>
      <c r="AJ1" s="481" t="s">
        <v>235</v>
      </c>
      <c r="AK1" s="481"/>
    </row>
    <row r="2" spans="1:38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42887</v>
      </c>
      <c r="G2" s="243">
        <v>42888</v>
      </c>
      <c r="H2" s="243">
        <v>42889</v>
      </c>
      <c r="I2" s="243">
        <v>42890</v>
      </c>
      <c r="J2" s="243">
        <v>42891</v>
      </c>
      <c r="K2" s="243">
        <v>42892</v>
      </c>
      <c r="L2" s="243">
        <v>42893</v>
      </c>
      <c r="M2" s="243">
        <v>42894</v>
      </c>
      <c r="N2" s="243">
        <v>42895</v>
      </c>
      <c r="O2" s="243">
        <v>42896</v>
      </c>
      <c r="P2" s="243">
        <v>42897</v>
      </c>
      <c r="Q2" s="243">
        <v>42898</v>
      </c>
      <c r="R2" s="243">
        <v>42899</v>
      </c>
      <c r="S2" s="243">
        <v>42900</v>
      </c>
      <c r="T2" s="243">
        <v>42901</v>
      </c>
      <c r="U2" s="243">
        <v>42902</v>
      </c>
      <c r="V2" s="243">
        <v>42903</v>
      </c>
      <c r="W2" s="243">
        <v>42904</v>
      </c>
      <c r="X2" s="243">
        <v>42905</v>
      </c>
      <c r="Y2" s="243">
        <v>42906</v>
      </c>
      <c r="Z2" s="243">
        <v>42907</v>
      </c>
      <c r="AA2" s="243">
        <v>42908</v>
      </c>
      <c r="AB2" s="243">
        <v>42909</v>
      </c>
      <c r="AC2" s="243">
        <v>42910</v>
      </c>
      <c r="AD2" s="243">
        <v>42911</v>
      </c>
      <c r="AE2" s="243">
        <v>42912</v>
      </c>
      <c r="AF2" s="243">
        <v>42913</v>
      </c>
      <c r="AG2" s="243">
        <v>42914</v>
      </c>
      <c r="AH2" s="243">
        <v>42915</v>
      </c>
      <c r="AI2" s="243">
        <v>42916</v>
      </c>
      <c r="AJ2" s="243">
        <v>42917</v>
      </c>
      <c r="AK2" s="243">
        <v>42918</v>
      </c>
    </row>
    <row r="3" spans="1:38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67" t="s">
        <v>52</v>
      </c>
      <c r="G3" s="67" t="s">
        <v>52</v>
      </c>
      <c r="H3" s="200" t="s">
        <v>6</v>
      </c>
      <c r="I3" s="200" t="s">
        <v>6</v>
      </c>
      <c r="J3" s="67" t="s">
        <v>52</v>
      </c>
      <c r="K3" s="67" t="s">
        <v>52</v>
      </c>
      <c r="L3" s="67" t="s">
        <v>52</v>
      </c>
      <c r="M3" s="67" t="s">
        <v>52</v>
      </c>
      <c r="N3" s="67" t="s">
        <v>52</v>
      </c>
      <c r="O3" s="200" t="s">
        <v>6</v>
      </c>
      <c r="P3" s="316" t="s">
        <v>54</v>
      </c>
      <c r="Q3" s="67" t="s">
        <v>52</v>
      </c>
      <c r="R3" s="67" t="s">
        <v>52</v>
      </c>
      <c r="S3" s="67" t="s">
        <v>52</v>
      </c>
      <c r="T3" s="67" t="s">
        <v>52</v>
      </c>
      <c r="U3" s="67" t="s">
        <v>52</v>
      </c>
      <c r="V3" s="200" t="s">
        <v>6</v>
      </c>
      <c r="W3" s="200" t="s">
        <v>6</v>
      </c>
      <c r="X3" s="67" t="s">
        <v>52</v>
      </c>
      <c r="Y3" s="67" t="s">
        <v>52</v>
      </c>
      <c r="Z3" s="67" t="s">
        <v>52</v>
      </c>
      <c r="AA3" s="67" t="s">
        <v>52</v>
      </c>
      <c r="AB3" s="67" t="s">
        <v>52</v>
      </c>
      <c r="AC3" s="200" t="s">
        <v>6</v>
      </c>
      <c r="AD3" s="200" t="s">
        <v>6</v>
      </c>
      <c r="AE3" s="67" t="s">
        <v>52</v>
      </c>
      <c r="AF3" s="67" t="s">
        <v>52</v>
      </c>
      <c r="AG3" s="67" t="s">
        <v>52</v>
      </c>
      <c r="AH3" s="67" t="s">
        <v>52</v>
      </c>
      <c r="AI3" s="67" t="s">
        <v>52</v>
      </c>
      <c r="AJ3" s="200" t="s">
        <v>6</v>
      </c>
      <c r="AK3" s="200" t="s">
        <v>6</v>
      </c>
      <c r="AL3">
        <f t="shared" ref="AL3:AL33" si="0">COUNTIF(F3:AI3,"Leave")</f>
        <v>0</v>
      </c>
    </row>
    <row r="4" spans="1:38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176" t="s">
        <v>54</v>
      </c>
      <c r="G4" s="176" t="s">
        <v>54</v>
      </c>
      <c r="H4" s="200" t="s">
        <v>6</v>
      </c>
      <c r="I4" s="200" t="s">
        <v>6</v>
      </c>
      <c r="J4" s="176" t="s">
        <v>54</v>
      </c>
      <c r="K4" s="176" t="s">
        <v>54</v>
      </c>
      <c r="L4" s="176" t="s">
        <v>54</v>
      </c>
      <c r="M4" s="176" t="s">
        <v>54</v>
      </c>
      <c r="N4" s="176" t="s">
        <v>54</v>
      </c>
      <c r="O4" s="200" t="s">
        <v>6</v>
      </c>
      <c r="P4" s="200" t="s">
        <v>6</v>
      </c>
      <c r="Q4" s="305" t="s">
        <v>31</v>
      </c>
      <c r="R4" s="176" t="s">
        <v>54</v>
      </c>
      <c r="S4" s="176" t="s">
        <v>54</v>
      </c>
      <c r="T4" s="176" t="s">
        <v>54</v>
      </c>
      <c r="U4" s="176" t="s">
        <v>54</v>
      </c>
      <c r="V4" s="200" t="s">
        <v>6</v>
      </c>
      <c r="W4" s="200" t="s">
        <v>6</v>
      </c>
      <c r="X4" s="184"/>
      <c r="Y4" s="184"/>
      <c r="Z4" s="184"/>
      <c r="AA4" s="184"/>
      <c r="AB4" s="184"/>
      <c r="AC4" s="200" t="s">
        <v>6</v>
      </c>
      <c r="AD4" s="200" t="s">
        <v>6</v>
      </c>
      <c r="AE4" s="184"/>
      <c r="AF4" s="184"/>
      <c r="AG4" s="184"/>
      <c r="AH4" s="184"/>
      <c r="AI4" s="184"/>
      <c r="AJ4" s="200" t="s">
        <v>6</v>
      </c>
      <c r="AK4" s="200" t="s">
        <v>6</v>
      </c>
      <c r="AL4">
        <f t="shared" si="0"/>
        <v>1</v>
      </c>
    </row>
    <row r="5" spans="1:38" x14ac:dyDescent="0.25">
      <c r="A5" s="3"/>
      <c r="B5" s="79">
        <v>125480</v>
      </c>
      <c r="C5" s="130" t="s">
        <v>242</v>
      </c>
      <c r="D5" s="159" t="s">
        <v>184</v>
      </c>
      <c r="E5" s="242" t="s">
        <v>26</v>
      </c>
      <c r="F5" s="176" t="s">
        <v>54</v>
      </c>
      <c r="G5" s="176" t="s">
        <v>54</v>
      </c>
      <c r="H5" s="200" t="s">
        <v>6</v>
      </c>
      <c r="I5" s="200" t="s">
        <v>6</v>
      </c>
      <c r="J5" s="67" t="s">
        <v>52</v>
      </c>
      <c r="K5" s="67" t="s">
        <v>52</v>
      </c>
      <c r="L5" s="67" t="s">
        <v>52</v>
      </c>
      <c r="M5" s="305" t="s">
        <v>31</v>
      </c>
      <c r="N5" s="176" t="s">
        <v>54</v>
      </c>
      <c r="O5" s="200" t="s">
        <v>6</v>
      </c>
      <c r="P5" s="200" t="s">
        <v>6</v>
      </c>
      <c r="Q5" s="162" t="s">
        <v>36</v>
      </c>
      <c r="R5" s="176" t="s">
        <v>54</v>
      </c>
      <c r="S5" s="176" t="s">
        <v>54</v>
      </c>
      <c r="T5" s="176" t="s">
        <v>54</v>
      </c>
      <c r="U5" s="176" t="s">
        <v>54</v>
      </c>
      <c r="V5" s="200" t="s">
        <v>6</v>
      </c>
      <c r="W5" s="188" t="s">
        <v>54</v>
      </c>
      <c r="X5" s="67" t="s">
        <v>52</v>
      </c>
      <c r="Y5" s="67" t="s">
        <v>52</v>
      </c>
      <c r="Z5" s="67" t="s">
        <v>52</v>
      </c>
      <c r="AA5" s="67" t="s">
        <v>52</v>
      </c>
      <c r="AB5" s="67" t="s">
        <v>52</v>
      </c>
      <c r="AC5" s="200" t="s">
        <v>6</v>
      </c>
      <c r="AD5" s="200" t="s">
        <v>6</v>
      </c>
      <c r="AE5" s="67" t="s">
        <v>52</v>
      </c>
      <c r="AF5" s="67" t="s">
        <v>52</v>
      </c>
      <c r="AG5" s="67" t="s">
        <v>52</v>
      </c>
      <c r="AH5" s="67" t="s">
        <v>52</v>
      </c>
      <c r="AI5" s="162" t="s">
        <v>36</v>
      </c>
      <c r="AJ5" s="67" t="s">
        <v>52</v>
      </c>
      <c r="AK5" s="176" t="s">
        <v>172</v>
      </c>
      <c r="AL5">
        <f t="shared" si="0"/>
        <v>1</v>
      </c>
    </row>
    <row r="6" spans="1:38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176" t="s">
        <v>54</v>
      </c>
      <c r="G6" s="176" t="s">
        <v>54</v>
      </c>
      <c r="H6" s="188" t="s">
        <v>54</v>
      </c>
      <c r="I6" s="200" t="s">
        <v>6</v>
      </c>
      <c r="J6" s="162" t="s">
        <v>36</v>
      </c>
      <c r="K6" s="176" t="s">
        <v>54</v>
      </c>
      <c r="L6" s="176" t="s">
        <v>54</v>
      </c>
      <c r="M6" s="176" t="s">
        <v>54</v>
      </c>
      <c r="N6" s="176" t="s">
        <v>54</v>
      </c>
      <c r="O6" s="200" t="s">
        <v>6</v>
      </c>
      <c r="P6" s="200" t="s">
        <v>6</v>
      </c>
      <c r="Q6" s="302" t="s">
        <v>52</v>
      </c>
      <c r="R6" s="302" t="s">
        <v>52</v>
      </c>
      <c r="S6" s="302" t="s">
        <v>52</v>
      </c>
      <c r="T6" s="302" t="s">
        <v>52</v>
      </c>
      <c r="U6" s="302" t="s">
        <v>52</v>
      </c>
      <c r="V6" s="200" t="s">
        <v>6</v>
      </c>
      <c r="W6" s="200" t="s">
        <v>6</v>
      </c>
      <c r="X6" s="302" t="s">
        <v>52</v>
      </c>
      <c r="Y6" s="302" t="s">
        <v>52</v>
      </c>
      <c r="Z6" s="302" t="s">
        <v>52</v>
      </c>
      <c r="AA6" s="302" t="s">
        <v>52</v>
      </c>
      <c r="AB6" s="302" t="s">
        <v>52</v>
      </c>
      <c r="AC6" s="200" t="s">
        <v>6</v>
      </c>
      <c r="AD6" s="200" t="s">
        <v>6</v>
      </c>
      <c r="AE6" s="162" t="s">
        <v>36</v>
      </c>
      <c r="AF6" s="176" t="s">
        <v>54</v>
      </c>
      <c r="AG6" s="176" t="s">
        <v>54</v>
      </c>
      <c r="AH6" s="305" t="s">
        <v>31</v>
      </c>
      <c r="AI6" s="162" t="s">
        <v>36</v>
      </c>
      <c r="AJ6" s="188" t="s">
        <v>54</v>
      </c>
      <c r="AK6" s="200" t="s">
        <v>6</v>
      </c>
      <c r="AL6">
        <f t="shared" si="0"/>
        <v>1</v>
      </c>
    </row>
    <row r="7" spans="1:38" x14ac:dyDescent="0.25">
      <c r="A7" s="3"/>
      <c r="B7" s="57">
        <v>484327</v>
      </c>
      <c r="C7" s="159" t="s">
        <v>171</v>
      </c>
      <c r="D7" s="159" t="s">
        <v>184</v>
      </c>
      <c r="E7" s="242" t="s">
        <v>26</v>
      </c>
      <c r="F7" s="302" t="s">
        <v>52</v>
      </c>
      <c r="G7" s="302" t="s">
        <v>52</v>
      </c>
      <c r="H7" s="200" t="s">
        <v>6</v>
      </c>
      <c r="I7" s="200" t="s">
        <v>6</v>
      </c>
      <c r="J7" s="302" t="s">
        <v>52</v>
      </c>
      <c r="K7" s="302" t="s">
        <v>52</v>
      </c>
      <c r="L7" s="302" t="s">
        <v>52</v>
      </c>
      <c r="M7" s="302" t="s">
        <v>52</v>
      </c>
      <c r="N7" s="302" t="s">
        <v>52</v>
      </c>
      <c r="O7" s="200" t="s">
        <v>6</v>
      </c>
      <c r="P7" s="200" t="s">
        <v>6</v>
      </c>
      <c r="Q7" s="176" t="s">
        <v>54</v>
      </c>
      <c r="R7" s="176" t="s">
        <v>54</v>
      </c>
      <c r="S7" s="176" t="s">
        <v>54</v>
      </c>
      <c r="T7" s="176" t="s">
        <v>54</v>
      </c>
      <c r="U7" s="176" t="s">
        <v>54</v>
      </c>
      <c r="V7" s="188" t="s">
        <v>54</v>
      </c>
      <c r="W7" s="200" t="s">
        <v>6</v>
      </c>
      <c r="X7" s="176" t="s">
        <v>54</v>
      </c>
      <c r="Y7" s="176" t="s">
        <v>54</v>
      </c>
      <c r="Z7" s="176" t="s">
        <v>54</v>
      </c>
      <c r="AA7" s="176" t="s">
        <v>54</v>
      </c>
      <c r="AB7" s="176" t="s">
        <v>54</v>
      </c>
      <c r="AC7" s="200" t="s">
        <v>6</v>
      </c>
      <c r="AD7" s="200" t="s">
        <v>6</v>
      </c>
      <c r="AE7" s="302" t="s">
        <v>52</v>
      </c>
      <c r="AF7" s="302" t="s">
        <v>52</v>
      </c>
      <c r="AG7" s="302" t="s">
        <v>52</v>
      </c>
      <c r="AH7" s="302" t="s">
        <v>52</v>
      </c>
      <c r="AI7" s="302" t="s">
        <v>52</v>
      </c>
      <c r="AJ7" s="200" t="s">
        <v>6</v>
      </c>
      <c r="AK7" s="200" t="s">
        <v>6</v>
      </c>
      <c r="AL7">
        <f t="shared" si="0"/>
        <v>0</v>
      </c>
    </row>
    <row r="8" spans="1:38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176" t="s">
        <v>54</v>
      </c>
      <c r="G8" s="176" t="s">
        <v>54</v>
      </c>
      <c r="H8" s="200" t="s">
        <v>6</v>
      </c>
      <c r="I8" s="200" t="s">
        <v>6</v>
      </c>
      <c r="J8" s="67" t="s">
        <v>52</v>
      </c>
      <c r="K8" s="67" t="s">
        <v>52</v>
      </c>
      <c r="L8" s="67" t="s">
        <v>52</v>
      </c>
      <c r="M8" s="162" t="s">
        <v>36</v>
      </c>
      <c r="N8" s="176" t="s">
        <v>54</v>
      </c>
      <c r="O8" s="200" t="s">
        <v>6</v>
      </c>
      <c r="P8" s="200" t="s">
        <v>6</v>
      </c>
      <c r="Q8" s="67" t="s">
        <v>52</v>
      </c>
      <c r="R8" s="67" t="s">
        <v>52</v>
      </c>
      <c r="S8" s="67" t="s">
        <v>52</v>
      </c>
      <c r="T8" s="67" t="s">
        <v>52</v>
      </c>
      <c r="U8" s="67" t="s">
        <v>52</v>
      </c>
      <c r="V8" s="200" t="s">
        <v>6</v>
      </c>
      <c r="W8" s="188" t="s">
        <v>54</v>
      </c>
      <c r="X8" s="305" t="s">
        <v>31</v>
      </c>
      <c r="Y8" s="176" t="s">
        <v>54</v>
      </c>
      <c r="Z8" s="176" t="s">
        <v>54</v>
      </c>
      <c r="AA8" s="176" t="s">
        <v>54</v>
      </c>
      <c r="AB8" s="176" t="s">
        <v>54</v>
      </c>
      <c r="AC8" s="200" t="s">
        <v>6</v>
      </c>
      <c r="AD8" s="200" t="s">
        <v>6</v>
      </c>
      <c r="AE8" s="162" t="s">
        <v>36</v>
      </c>
      <c r="AF8" s="176" t="s">
        <v>54</v>
      </c>
      <c r="AG8" s="305" t="s">
        <v>31</v>
      </c>
      <c r="AH8" s="176" t="s">
        <v>54</v>
      </c>
      <c r="AI8" s="176" t="s">
        <v>54</v>
      </c>
      <c r="AJ8" s="176" t="s">
        <v>172</v>
      </c>
      <c r="AK8" s="188" t="s">
        <v>54</v>
      </c>
      <c r="AL8">
        <f t="shared" si="0"/>
        <v>2</v>
      </c>
    </row>
    <row r="9" spans="1:38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67" t="s">
        <v>52</v>
      </c>
      <c r="G9" s="67" t="s">
        <v>52</v>
      </c>
      <c r="H9" s="200" t="s">
        <v>6</v>
      </c>
      <c r="I9" s="188" t="s">
        <v>54</v>
      </c>
      <c r="J9" s="176" t="s">
        <v>54</v>
      </c>
      <c r="K9" s="176" t="s">
        <v>54</v>
      </c>
      <c r="L9" s="176" t="s">
        <v>54</v>
      </c>
      <c r="M9" s="176" t="s">
        <v>54</v>
      </c>
      <c r="N9" s="176" t="s">
        <v>54</v>
      </c>
      <c r="O9" s="200" t="s">
        <v>6</v>
      </c>
      <c r="P9" s="200" t="s">
        <v>6</v>
      </c>
      <c r="Q9" s="162" t="s">
        <v>36</v>
      </c>
      <c r="R9" s="176" t="s">
        <v>54</v>
      </c>
      <c r="S9" s="176" t="s">
        <v>54</v>
      </c>
      <c r="T9" s="176" t="s">
        <v>54</v>
      </c>
      <c r="U9" s="176" t="s">
        <v>54</v>
      </c>
      <c r="V9" s="188" t="s">
        <v>54</v>
      </c>
      <c r="W9" s="200" t="s">
        <v>6</v>
      </c>
      <c r="X9" s="67" t="s">
        <v>52</v>
      </c>
      <c r="Y9" s="67" t="s">
        <v>52</v>
      </c>
      <c r="Z9" s="67" t="s">
        <v>52</v>
      </c>
      <c r="AA9" s="67" t="s">
        <v>52</v>
      </c>
      <c r="AB9" s="67" t="s">
        <v>52</v>
      </c>
      <c r="AC9" s="200" t="s">
        <v>6</v>
      </c>
      <c r="AD9" s="176" t="s">
        <v>172</v>
      </c>
      <c r="AE9" s="67" t="s">
        <v>52</v>
      </c>
      <c r="AF9" s="67" t="s">
        <v>52</v>
      </c>
      <c r="AG9" s="67" t="s">
        <v>52</v>
      </c>
      <c r="AH9" s="67" t="s">
        <v>52</v>
      </c>
      <c r="AI9" s="67" t="s">
        <v>52</v>
      </c>
      <c r="AJ9" s="200" t="s">
        <v>6</v>
      </c>
      <c r="AK9" s="200" t="s">
        <v>6</v>
      </c>
      <c r="AL9">
        <f t="shared" si="0"/>
        <v>0</v>
      </c>
    </row>
    <row r="10" spans="1:38" x14ac:dyDescent="0.25">
      <c r="A10" s="3" t="s">
        <v>213</v>
      </c>
      <c r="B10" s="307">
        <v>348238</v>
      </c>
      <c r="C10" s="130" t="s">
        <v>246</v>
      </c>
      <c r="D10" s="159" t="s">
        <v>184</v>
      </c>
      <c r="E10" s="242" t="s">
        <v>26</v>
      </c>
      <c r="F10" s="67" t="s">
        <v>52</v>
      </c>
      <c r="G10" s="67" t="s">
        <v>52</v>
      </c>
      <c r="H10" s="200" t="s">
        <v>6</v>
      </c>
      <c r="I10" s="200" t="s">
        <v>6</v>
      </c>
      <c r="J10" s="176" t="s">
        <v>54</v>
      </c>
      <c r="K10" s="176" t="s">
        <v>54</v>
      </c>
      <c r="L10" s="176" t="s">
        <v>54</v>
      </c>
      <c r="M10" s="176" t="s">
        <v>54</v>
      </c>
      <c r="N10" s="176" t="s">
        <v>54</v>
      </c>
      <c r="O10" s="200" t="s">
        <v>6</v>
      </c>
      <c r="P10" s="200" t="s">
        <v>6</v>
      </c>
      <c r="Q10" s="67" t="s">
        <v>52</v>
      </c>
      <c r="R10" s="67" t="s">
        <v>52</v>
      </c>
      <c r="S10" s="67" t="s">
        <v>52</v>
      </c>
      <c r="T10" s="67" t="s">
        <v>52</v>
      </c>
      <c r="U10" s="67" t="s">
        <v>52</v>
      </c>
      <c r="V10" s="200" t="s">
        <v>6</v>
      </c>
      <c r="W10" s="200" t="s">
        <v>6</v>
      </c>
      <c r="X10" s="67" t="s">
        <v>52</v>
      </c>
      <c r="Y10" s="67" t="s">
        <v>52</v>
      </c>
      <c r="Z10" s="67" t="s">
        <v>52</v>
      </c>
      <c r="AA10" s="67" t="s">
        <v>52</v>
      </c>
      <c r="AB10" s="67" t="s">
        <v>52</v>
      </c>
      <c r="AC10" s="200" t="s">
        <v>6</v>
      </c>
      <c r="AD10" s="200" t="s">
        <v>6</v>
      </c>
      <c r="AE10" s="176" t="s">
        <v>54</v>
      </c>
      <c r="AF10" s="176" t="s">
        <v>54</v>
      </c>
      <c r="AG10" s="305" t="s">
        <v>31</v>
      </c>
      <c r="AH10" s="305" t="s">
        <v>31</v>
      </c>
      <c r="AI10" s="305" t="s">
        <v>31</v>
      </c>
      <c r="AJ10" s="200" t="s">
        <v>6</v>
      </c>
      <c r="AK10" s="200" t="s">
        <v>6</v>
      </c>
      <c r="AL10">
        <f t="shared" si="0"/>
        <v>3</v>
      </c>
    </row>
    <row r="11" spans="1:38" x14ac:dyDescent="0.25">
      <c r="A11" s="3"/>
      <c r="B11" s="57">
        <v>252816</v>
      </c>
      <c r="C11" s="159" t="s">
        <v>23</v>
      </c>
      <c r="D11" s="159" t="s">
        <v>184</v>
      </c>
      <c r="E11" s="242" t="s">
        <v>26</v>
      </c>
      <c r="F11" s="176" t="s">
        <v>54</v>
      </c>
      <c r="G11" s="176" t="s">
        <v>54</v>
      </c>
      <c r="H11" s="176" t="s">
        <v>172</v>
      </c>
      <c r="I11" s="200" t="s">
        <v>6</v>
      </c>
      <c r="J11" s="67" t="s">
        <v>52</v>
      </c>
      <c r="K11" s="67" t="s">
        <v>52</v>
      </c>
      <c r="L11" s="67" t="s">
        <v>52</v>
      </c>
      <c r="M11" s="67" t="s">
        <v>52</v>
      </c>
      <c r="N11" s="67" t="s">
        <v>52</v>
      </c>
      <c r="O11" s="200" t="s">
        <v>6</v>
      </c>
      <c r="P11" s="200" t="s">
        <v>6</v>
      </c>
      <c r="Q11" s="67" t="s">
        <v>52</v>
      </c>
      <c r="R11" s="67" t="s">
        <v>52</v>
      </c>
      <c r="S11" s="67" t="s">
        <v>52</v>
      </c>
      <c r="T11" s="67" t="s">
        <v>52</v>
      </c>
      <c r="U11" s="67" t="s">
        <v>52</v>
      </c>
      <c r="V11" s="200" t="s">
        <v>6</v>
      </c>
      <c r="W11" s="200" t="s">
        <v>6</v>
      </c>
      <c r="X11" s="67" t="s">
        <v>52</v>
      </c>
      <c r="Y11" s="67" t="s">
        <v>52</v>
      </c>
      <c r="Z11" s="67" t="s">
        <v>52</v>
      </c>
      <c r="AA11" s="67" t="s">
        <v>52</v>
      </c>
      <c r="AB11" s="67" t="s">
        <v>52</v>
      </c>
      <c r="AC11" s="200" t="s">
        <v>6</v>
      </c>
      <c r="AD11" s="200" t="s">
        <v>6</v>
      </c>
      <c r="AE11" s="69" t="s">
        <v>51</v>
      </c>
      <c r="AF11" s="69" t="s">
        <v>51</v>
      </c>
      <c r="AG11" s="305" t="s">
        <v>31</v>
      </c>
      <c r="AH11" s="305" t="s">
        <v>31</v>
      </c>
      <c r="AI11" s="305" t="s">
        <v>31</v>
      </c>
      <c r="AJ11" s="200" t="s">
        <v>6</v>
      </c>
      <c r="AK11" s="200" t="s">
        <v>6</v>
      </c>
      <c r="AL11">
        <f t="shared" si="0"/>
        <v>3</v>
      </c>
    </row>
    <row r="12" spans="1:38" ht="15" customHeight="1" x14ac:dyDescent="0.25">
      <c r="A12" s="3"/>
      <c r="B12" s="57">
        <v>242826</v>
      </c>
      <c r="C12" s="159" t="s">
        <v>37</v>
      </c>
      <c r="D12" s="159" t="s">
        <v>183</v>
      </c>
      <c r="E12" s="242" t="s">
        <v>26</v>
      </c>
      <c r="F12" s="67" t="s">
        <v>52</v>
      </c>
      <c r="G12" s="67" t="s">
        <v>52</v>
      </c>
      <c r="H12" s="200" t="s">
        <v>6</v>
      </c>
      <c r="I12" s="200" t="s">
        <v>6</v>
      </c>
      <c r="J12" s="176" t="s">
        <v>54</v>
      </c>
      <c r="K12" s="176" t="s">
        <v>54</v>
      </c>
      <c r="L12" s="176" t="s">
        <v>54</v>
      </c>
      <c r="M12" s="305" t="s">
        <v>31</v>
      </c>
      <c r="N12" s="176" t="s">
        <v>54</v>
      </c>
      <c r="O12" s="188" t="s">
        <v>54</v>
      </c>
      <c r="P12" s="200" t="s">
        <v>6</v>
      </c>
      <c r="Q12" s="176" t="s">
        <v>54</v>
      </c>
      <c r="R12" s="176" t="s">
        <v>54</v>
      </c>
      <c r="S12" s="176" t="s">
        <v>54</v>
      </c>
      <c r="T12" s="176" t="s">
        <v>54</v>
      </c>
      <c r="U12" s="305" t="s">
        <v>31</v>
      </c>
      <c r="V12" s="200" t="s">
        <v>6</v>
      </c>
      <c r="W12" s="200" t="s">
        <v>6</v>
      </c>
      <c r="X12" s="176" t="s">
        <v>54</v>
      </c>
      <c r="Y12" s="176" t="s">
        <v>54</v>
      </c>
      <c r="Z12" s="176" t="s">
        <v>54</v>
      </c>
      <c r="AA12" s="176" t="s">
        <v>54</v>
      </c>
      <c r="AB12" s="176" t="s">
        <v>54</v>
      </c>
      <c r="AC12" s="188" t="s">
        <v>54</v>
      </c>
      <c r="AD12" s="200" t="s">
        <v>6</v>
      </c>
      <c r="AE12" s="67" t="s">
        <v>52</v>
      </c>
      <c r="AF12" s="67" t="s">
        <v>52</v>
      </c>
      <c r="AG12" s="67" t="s">
        <v>52</v>
      </c>
      <c r="AH12" s="67" t="s">
        <v>52</v>
      </c>
      <c r="AI12" s="67" t="s">
        <v>52</v>
      </c>
      <c r="AJ12" s="200" t="s">
        <v>6</v>
      </c>
      <c r="AK12" s="200" t="s">
        <v>6</v>
      </c>
      <c r="AL12">
        <f t="shared" si="0"/>
        <v>2</v>
      </c>
    </row>
    <row r="13" spans="1:38" x14ac:dyDescent="0.25">
      <c r="A13" s="415" t="s">
        <v>182</v>
      </c>
      <c r="B13" s="57">
        <v>518531</v>
      </c>
      <c r="C13" s="159" t="s">
        <v>188</v>
      </c>
      <c r="D13" s="159" t="s">
        <v>184</v>
      </c>
      <c r="E13" s="242" t="s">
        <v>26</v>
      </c>
      <c r="F13" s="176" t="s">
        <v>54</v>
      </c>
      <c r="G13" s="176" t="s">
        <v>54</v>
      </c>
      <c r="H13" s="200" t="s">
        <v>6</v>
      </c>
      <c r="I13" s="200" t="s">
        <v>6</v>
      </c>
      <c r="J13" s="305" t="s">
        <v>31</v>
      </c>
      <c r="K13" s="305" t="s">
        <v>31</v>
      </c>
      <c r="L13" s="176" t="s">
        <v>54</v>
      </c>
      <c r="M13" s="176" t="s">
        <v>54</v>
      </c>
      <c r="N13" s="176" t="s">
        <v>54</v>
      </c>
      <c r="O13" s="200" t="s">
        <v>6</v>
      </c>
      <c r="P13" s="200" t="s">
        <v>6</v>
      </c>
      <c r="Q13" s="67" t="s">
        <v>52</v>
      </c>
      <c r="R13" s="67" t="s">
        <v>52</v>
      </c>
      <c r="S13" s="67" t="s">
        <v>52</v>
      </c>
      <c r="T13" s="67" t="s">
        <v>52</v>
      </c>
      <c r="U13" s="67" t="s">
        <v>52</v>
      </c>
      <c r="V13" s="200" t="s">
        <v>6</v>
      </c>
      <c r="W13" s="176" t="s">
        <v>172</v>
      </c>
      <c r="X13" s="67" t="s">
        <v>52</v>
      </c>
      <c r="Y13" s="67" t="s">
        <v>52</v>
      </c>
      <c r="Z13" s="67" t="s">
        <v>52</v>
      </c>
      <c r="AA13" s="67" t="s">
        <v>52</v>
      </c>
      <c r="AB13" s="67" t="s">
        <v>52</v>
      </c>
      <c r="AC13" s="200" t="s">
        <v>6</v>
      </c>
      <c r="AD13" s="188" t="s">
        <v>54</v>
      </c>
      <c r="AE13" s="67" t="s">
        <v>52</v>
      </c>
      <c r="AF13" s="67" t="s">
        <v>52</v>
      </c>
      <c r="AG13" s="67" t="s">
        <v>52</v>
      </c>
      <c r="AH13" s="67" t="s">
        <v>52</v>
      </c>
      <c r="AI13" s="67" t="s">
        <v>52</v>
      </c>
      <c r="AJ13" s="200" t="s">
        <v>6</v>
      </c>
      <c r="AK13" s="200" t="s">
        <v>6</v>
      </c>
      <c r="AL13">
        <f t="shared" si="0"/>
        <v>2</v>
      </c>
    </row>
    <row r="14" spans="1:38" x14ac:dyDescent="0.25">
      <c r="A14" s="416"/>
      <c r="B14" s="57">
        <v>497998</v>
      </c>
      <c r="C14" s="159" t="s">
        <v>165</v>
      </c>
      <c r="D14" s="159" t="s">
        <v>184</v>
      </c>
      <c r="E14" s="242" t="s">
        <v>26</v>
      </c>
      <c r="F14" s="67" t="s">
        <v>52</v>
      </c>
      <c r="G14" s="67" t="s">
        <v>52</v>
      </c>
      <c r="H14" s="200" t="s">
        <v>6</v>
      </c>
      <c r="I14" s="200" t="s">
        <v>6</v>
      </c>
      <c r="J14" s="67" t="s">
        <v>52</v>
      </c>
      <c r="K14" s="67" t="s">
        <v>52</v>
      </c>
      <c r="L14" s="67" t="s">
        <v>52</v>
      </c>
      <c r="M14" s="67" t="s">
        <v>52</v>
      </c>
      <c r="N14" s="67" t="s">
        <v>52</v>
      </c>
      <c r="O14" s="200" t="s">
        <v>6</v>
      </c>
      <c r="P14" s="200" t="s">
        <v>6</v>
      </c>
      <c r="Q14" s="176" t="s">
        <v>54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88" t="s">
        <v>54</v>
      </c>
      <c r="W14" s="200" t="s">
        <v>6</v>
      </c>
      <c r="X14" s="176" t="s">
        <v>54</v>
      </c>
      <c r="Y14" s="176" t="s">
        <v>54</v>
      </c>
      <c r="Z14" s="176" t="s">
        <v>54</v>
      </c>
      <c r="AA14" s="176" t="s">
        <v>54</v>
      </c>
      <c r="AB14" s="176" t="s">
        <v>54</v>
      </c>
      <c r="AC14" s="200" t="s">
        <v>6</v>
      </c>
      <c r="AD14" s="200" t="s">
        <v>6</v>
      </c>
      <c r="AE14" s="176" t="s">
        <v>54</v>
      </c>
      <c r="AF14" s="176" t="s">
        <v>54</v>
      </c>
      <c r="AG14" s="162" t="s">
        <v>36</v>
      </c>
      <c r="AH14" s="305" t="s">
        <v>31</v>
      </c>
      <c r="AI14" s="305" t="s">
        <v>31</v>
      </c>
      <c r="AJ14" s="200" t="s">
        <v>6</v>
      </c>
      <c r="AK14" s="200" t="s">
        <v>6</v>
      </c>
      <c r="AL14">
        <f t="shared" si="0"/>
        <v>2</v>
      </c>
    </row>
    <row r="15" spans="1:38" x14ac:dyDescent="0.25">
      <c r="A15" s="296"/>
      <c r="B15" s="57">
        <v>400623</v>
      </c>
      <c r="C15" s="130" t="s">
        <v>33</v>
      </c>
      <c r="D15" s="278" t="s">
        <v>183</v>
      </c>
      <c r="E15" s="242" t="s">
        <v>26</v>
      </c>
      <c r="F15" s="176" t="s">
        <v>54</v>
      </c>
      <c r="G15" s="176" t="s">
        <v>54</v>
      </c>
      <c r="H15" s="200" t="s">
        <v>6</v>
      </c>
      <c r="I15" s="176" t="s">
        <v>172</v>
      </c>
      <c r="J15" s="176" t="s">
        <v>54</v>
      </c>
      <c r="K15" s="176" t="s">
        <v>54</v>
      </c>
      <c r="L15" s="176" t="s">
        <v>54</v>
      </c>
      <c r="M15" s="176" t="s">
        <v>54</v>
      </c>
      <c r="N15" s="176" t="s">
        <v>54</v>
      </c>
      <c r="O15" s="188" t="s">
        <v>54</v>
      </c>
      <c r="P15" s="200" t="s">
        <v>6</v>
      </c>
      <c r="Q15" s="176" t="s">
        <v>54</v>
      </c>
      <c r="R15" s="176" t="s">
        <v>54</v>
      </c>
      <c r="S15" s="176" t="s">
        <v>54</v>
      </c>
      <c r="T15" s="176" t="s">
        <v>54</v>
      </c>
      <c r="U15" s="176" t="s">
        <v>54</v>
      </c>
      <c r="V15" s="200" t="s">
        <v>6</v>
      </c>
      <c r="W15" s="200" t="s">
        <v>6</v>
      </c>
      <c r="X15" s="176" t="s">
        <v>54</v>
      </c>
      <c r="Y15" s="176" t="s">
        <v>54</v>
      </c>
      <c r="Z15" s="176" t="s">
        <v>54</v>
      </c>
      <c r="AA15" s="176" t="s">
        <v>54</v>
      </c>
      <c r="AB15" s="162" t="s">
        <v>36</v>
      </c>
      <c r="AC15" s="188" t="s">
        <v>54</v>
      </c>
      <c r="AD15" s="200" t="s">
        <v>6</v>
      </c>
      <c r="AE15" s="162" t="s">
        <v>36</v>
      </c>
      <c r="AF15" s="162" t="s">
        <v>36</v>
      </c>
      <c r="AG15" s="162" t="s">
        <v>36</v>
      </c>
      <c r="AH15" s="176" t="s">
        <v>54</v>
      </c>
      <c r="AI15" s="176" t="s">
        <v>54</v>
      </c>
      <c r="AJ15" s="200" t="s">
        <v>6</v>
      </c>
      <c r="AK15" s="200" t="s">
        <v>6</v>
      </c>
      <c r="AL15">
        <f t="shared" si="0"/>
        <v>0</v>
      </c>
    </row>
    <row r="16" spans="1:38" x14ac:dyDescent="0.25">
      <c r="A16" s="478" t="s">
        <v>113</v>
      </c>
      <c r="B16" s="240">
        <v>491040</v>
      </c>
      <c r="C16" s="159" t="s">
        <v>169</v>
      </c>
      <c r="D16" s="159" t="s">
        <v>184</v>
      </c>
      <c r="E16" s="257" t="s">
        <v>25</v>
      </c>
      <c r="F16" s="67" t="s">
        <v>52</v>
      </c>
      <c r="G16" s="67" t="s">
        <v>52</v>
      </c>
      <c r="H16" s="200" t="s">
        <v>6</v>
      </c>
      <c r="I16" s="200" t="s">
        <v>6</v>
      </c>
      <c r="J16" s="67" t="s">
        <v>52</v>
      </c>
      <c r="K16" s="67" t="s">
        <v>52</v>
      </c>
      <c r="L16" s="67" t="s">
        <v>52</v>
      </c>
      <c r="M16" s="67" t="s">
        <v>52</v>
      </c>
      <c r="N16" s="67" t="s">
        <v>52</v>
      </c>
      <c r="O16" s="200" t="s">
        <v>6</v>
      </c>
      <c r="P16" s="200" t="s">
        <v>6</v>
      </c>
      <c r="Q16" s="309" t="s">
        <v>52</v>
      </c>
      <c r="R16" s="309" t="s">
        <v>52</v>
      </c>
      <c r="S16" s="302" t="s">
        <v>52</v>
      </c>
      <c r="T16" s="309" t="s">
        <v>52</v>
      </c>
      <c r="U16" s="309" t="s">
        <v>52</v>
      </c>
      <c r="V16" s="200" t="s">
        <v>6</v>
      </c>
      <c r="W16" s="200" t="s">
        <v>6</v>
      </c>
      <c r="X16" s="302" t="s">
        <v>52</v>
      </c>
      <c r="Y16" s="302" t="s">
        <v>52</v>
      </c>
      <c r="Z16" s="69" t="s">
        <v>51</v>
      </c>
      <c r="AA16" s="176" t="s">
        <v>54</v>
      </c>
      <c r="AB16" s="162" t="s">
        <v>36</v>
      </c>
      <c r="AC16" s="200" t="s">
        <v>6</v>
      </c>
      <c r="AD16" s="200" t="s">
        <v>6</v>
      </c>
      <c r="AE16" s="162" t="s">
        <v>36</v>
      </c>
      <c r="AF16" s="67" t="s">
        <v>52</v>
      </c>
      <c r="AG16" s="302" t="s">
        <v>52</v>
      </c>
      <c r="AH16" s="302" t="s">
        <v>52</v>
      </c>
      <c r="AI16" s="302" t="s">
        <v>52</v>
      </c>
      <c r="AJ16" s="200" t="s">
        <v>6</v>
      </c>
      <c r="AK16" s="200" t="s">
        <v>6</v>
      </c>
      <c r="AL16">
        <f t="shared" si="0"/>
        <v>0</v>
      </c>
    </row>
    <row r="17" spans="1:38" x14ac:dyDescent="0.25">
      <c r="A17" s="479"/>
      <c r="B17" s="240">
        <v>593900</v>
      </c>
      <c r="C17" s="159" t="s">
        <v>226</v>
      </c>
      <c r="D17" s="159" t="s">
        <v>183</v>
      </c>
      <c r="E17" s="257" t="s">
        <v>25</v>
      </c>
      <c r="F17" s="67" t="s">
        <v>52</v>
      </c>
      <c r="G17" s="67" t="s">
        <v>52</v>
      </c>
      <c r="H17" s="200" t="s">
        <v>6</v>
      </c>
      <c r="I17" s="200" t="s">
        <v>6</v>
      </c>
      <c r="J17" s="69" t="s">
        <v>51</v>
      </c>
      <c r="K17" s="69" t="s">
        <v>51</v>
      </c>
      <c r="L17" s="305" t="s">
        <v>31</v>
      </c>
      <c r="M17" s="69" t="s">
        <v>51</v>
      </c>
      <c r="N17" s="69" t="s">
        <v>51</v>
      </c>
      <c r="O17" s="200" t="s">
        <v>6</v>
      </c>
      <c r="P17" s="200" t="s">
        <v>6</v>
      </c>
      <c r="Q17" s="67" t="s">
        <v>52</v>
      </c>
      <c r="R17" s="67" t="s">
        <v>52</v>
      </c>
      <c r="S17" s="67" t="s">
        <v>52</v>
      </c>
      <c r="T17" s="67" t="s">
        <v>52</v>
      </c>
      <c r="U17" s="67" t="s">
        <v>52</v>
      </c>
      <c r="V17" s="200" t="s">
        <v>6</v>
      </c>
      <c r="W17" s="200" t="s">
        <v>6</v>
      </c>
      <c r="X17" s="67" t="s">
        <v>52</v>
      </c>
      <c r="Y17" s="67" t="s">
        <v>52</v>
      </c>
      <c r="Z17" s="67" t="s">
        <v>52</v>
      </c>
      <c r="AA17" s="67" t="s">
        <v>52</v>
      </c>
      <c r="AB17" s="67" t="s">
        <v>52</v>
      </c>
      <c r="AC17" s="200" t="s">
        <v>6</v>
      </c>
      <c r="AD17" s="200" t="s">
        <v>6</v>
      </c>
      <c r="AE17" s="67" t="s">
        <v>52</v>
      </c>
      <c r="AF17" s="305" t="s">
        <v>31</v>
      </c>
      <c r="AG17" s="67" t="s">
        <v>52</v>
      </c>
      <c r="AH17" s="67" t="s">
        <v>52</v>
      </c>
      <c r="AI17" s="67" t="s">
        <v>52</v>
      </c>
      <c r="AJ17" s="200" t="s">
        <v>6</v>
      </c>
      <c r="AK17" s="200" t="s">
        <v>6</v>
      </c>
      <c r="AL17">
        <f t="shared" si="0"/>
        <v>2</v>
      </c>
    </row>
    <row r="18" spans="1:38" x14ac:dyDescent="0.25">
      <c r="A18" s="480"/>
      <c r="B18" s="240">
        <v>483234</v>
      </c>
      <c r="C18" s="159" t="s">
        <v>241</v>
      </c>
      <c r="D18" s="278" t="s">
        <v>184</v>
      </c>
      <c r="E18" s="257" t="s">
        <v>25</v>
      </c>
      <c r="F18" s="309" t="s">
        <v>52</v>
      </c>
      <c r="G18" s="309" t="s">
        <v>52</v>
      </c>
      <c r="H18" s="200" t="s">
        <v>6</v>
      </c>
      <c r="I18" s="200" t="s">
        <v>6</v>
      </c>
      <c r="J18" s="67" t="s">
        <v>52</v>
      </c>
      <c r="K18" s="67" t="s">
        <v>52</v>
      </c>
      <c r="L18" s="67" t="s">
        <v>52</v>
      </c>
      <c r="M18" s="67" t="s">
        <v>52</v>
      </c>
      <c r="N18" s="67" t="s">
        <v>52</v>
      </c>
      <c r="O18" s="200" t="s">
        <v>6</v>
      </c>
      <c r="P18" s="200" t="s">
        <v>6</v>
      </c>
      <c r="Q18" s="67" t="s">
        <v>52</v>
      </c>
      <c r="R18" s="67" t="s">
        <v>52</v>
      </c>
      <c r="S18" s="67" t="s">
        <v>52</v>
      </c>
      <c r="T18" s="67" t="s">
        <v>52</v>
      </c>
      <c r="U18" s="67" t="s">
        <v>52</v>
      </c>
      <c r="V18" s="200" t="s">
        <v>6</v>
      </c>
      <c r="W18" s="200" t="s">
        <v>6</v>
      </c>
      <c r="X18" s="309" t="s">
        <v>52</v>
      </c>
      <c r="Y18" s="309" t="s">
        <v>52</v>
      </c>
      <c r="Z18" s="309" t="s">
        <v>52</v>
      </c>
      <c r="AA18" s="67" t="s">
        <v>52</v>
      </c>
      <c r="AB18" s="67" t="s">
        <v>52</v>
      </c>
      <c r="AC18" s="200" t="s">
        <v>6</v>
      </c>
      <c r="AD18" s="200" t="s">
        <v>6</v>
      </c>
      <c r="AE18" s="67" t="s">
        <v>52</v>
      </c>
      <c r="AF18" s="309" t="s">
        <v>52</v>
      </c>
      <c r="AG18" s="309" t="s">
        <v>52</v>
      </c>
      <c r="AH18" s="309" t="s">
        <v>52</v>
      </c>
      <c r="AI18" s="309" t="s">
        <v>52</v>
      </c>
      <c r="AJ18" s="200" t="s">
        <v>6</v>
      </c>
      <c r="AK18" s="200" t="s">
        <v>6</v>
      </c>
      <c r="AL18">
        <f t="shared" si="0"/>
        <v>0</v>
      </c>
    </row>
    <row r="19" spans="1:38" x14ac:dyDescent="0.25">
      <c r="A19" s="472" t="s">
        <v>112</v>
      </c>
      <c r="B19" s="240">
        <v>166058</v>
      </c>
      <c r="C19" s="57" t="s">
        <v>8</v>
      </c>
      <c r="D19" s="159" t="s">
        <v>184</v>
      </c>
      <c r="E19" s="257" t="s">
        <v>25</v>
      </c>
      <c r="F19" s="309" t="s">
        <v>52</v>
      </c>
      <c r="G19" s="309" t="s">
        <v>52</v>
      </c>
      <c r="H19" s="200" t="s">
        <v>6</v>
      </c>
      <c r="I19" s="200" t="s">
        <v>6</v>
      </c>
      <c r="J19" s="69" t="s">
        <v>51</v>
      </c>
      <c r="K19" s="69" t="s">
        <v>51</v>
      </c>
      <c r="L19" s="69" t="s">
        <v>51</v>
      </c>
      <c r="M19" s="69" t="s">
        <v>51</v>
      </c>
      <c r="N19" s="176" t="s">
        <v>54</v>
      </c>
      <c r="O19" s="200" t="s">
        <v>6</v>
      </c>
      <c r="P19" s="200" t="s">
        <v>6</v>
      </c>
      <c r="Q19" s="309" t="s">
        <v>52</v>
      </c>
      <c r="R19" s="69" t="s">
        <v>51</v>
      </c>
      <c r="S19" s="69" t="s">
        <v>51</v>
      </c>
      <c r="T19" s="69" t="s">
        <v>51</v>
      </c>
      <c r="U19" s="69" t="s">
        <v>51</v>
      </c>
      <c r="V19" s="200" t="s">
        <v>6</v>
      </c>
      <c r="W19" s="200" t="s">
        <v>6</v>
      </c>
      <c r="X19" s="302" t="s">
        <v>52</v>
      </c>
      <c r="Y19" s="302" t="s">
        <v>52</v>
      </c>
      <c r="Z19" s="302" t="s">
        <v>52</v>
      </c>
      <c r="AA19" s="302" t="s">
        <v>52</v>
      </c>
      <c r="AB19" s="302" t="s">
        <v>52</v>
      </c>
      <c r="AC19" s="200" t="s">
        <v>6</v>
      </c>
      <c r="AD19" s="200" t="s">
        <v>6</v>
      </c>
      <c r="AE19" s="305" t="s">
        <v>31</v>
      </c>
      <c r="AF19" s="302" t="s">
        <v>52</v>
      </c>
      <c r="AG19" s="302" t="s">
        <v>52</v>
      </c>
      <c r="AH19" s="302" t="s">
        <v>52</v>
      </c>
      <c r="AI19" s="302" t="s">
        <v>52</v>
      </c>
      <c r="AJ19" s="302" t="s">
        <v>52</v>
      </c>
      <c r="AK19" s="200" t="s">
        <v>6</v>
      </c>
      <c r="AL19">
        <f t="shared" si="0"/>
        <v>1</v>
      </c>
    </row>
    <row r="20" spans="1:38" x14ac:dyDescent="0.25">
      <c r="A20" s="473"/>
      <c r="B20" s="240">
        <v>451719</v>
      </c>
      <c r="C20" s="57" t="s">
        <v>240</v>
      </c>
      <c r="D20" s="159" t="s">
        <v>184</v>
      </c>
      <c r="E20" s="258" t="s">
        <v>25</v>
      </c>
      <c r="F20" s="67" t="s">
        <v>52</v>
      </c>
      <c r="G20" s="67" t="s">
        <v>52</v>
      </c>
      <c r="H20" s="200" t="s">
        <v>6</v>
      </c>
      <c r="I20" s="200" t="s">
        <v>6</v>
      </c>
      <c r="J20" s="67" t="s">
        <v>52</v>
      </c>
      <c r="K20" s="67" t="s">
        <v>52</v>
      </c>
      <c r="L20" s="67" t="s">
        <v>52</v>
      </c>
      <c r="M20" s="67" t="s">
        <v>52</v>
      </c>
      <c r="N20" s="67" t="s">
        <v>52</v>
      </c>
      <c r="O20" s="200" t="s">
        <v>6</v>
      </c>
      <c r="P20" s="200" t="s">
        <v>6</v>
      </c>
      <c r="Q20" s="67" t="s">
        <v>52</v>
      </c>
      <c r="R20" s="67" t="s">
        <v>52</v>
      </c>
      <c r="S20" s="67" t="s">
        <v>52</v>
      </c>
      <c r="T20" s="67" t="s">
        <v>52</v>
      </c>
      <c r="U20" s="67" t="s">
        <v>52</v>
      </c>
      <c r="V20" s="200" t="s">
        <v>6</v>
      </c>
      <c r="W20" s="200" t="s">
        <v>6</v>
      </c>
      <c r="X20" s="67" t="s">
        <v>52</v>
      </c>
      <c r="Y20" s="67" t="s">
        <v>52</v>
      </c>
      <c r="Z20" s="67" t="s">
        <v>52</v>
      </c>
      <c r="AA20" s="67" t="s">
        <v>52</v>
      </c>
      <c r="AB20" s="67" t="s">
        <v>52</v>
      </c>
      <c r="AC20" s="200" t="s">
        <v>6</v>
      </c>
      <c r="AD20" s="200" t="s">
        <v>6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162" t="s">
        <v>36</v>
      </c>
      <c r="AJ20" s="200" t="s">
        <v>6</v>
      </c>
      <c r="AK20" s="200" t="s">
        <v>6</v>
      </c>
      <c r="AL20">
        <f t="shared" si="0"/>
        <v>0</v>
      </c>
    </row>
    <row r="21" spans="1:38" x14ac:dyDescent="0.25">
      <c r="A21" s="474"/>
      <c r="B21" s="240">
        <v>449144</v>
      </c>
      <c r="C21" s="57" t="s">
        <v>224</v>
      </c>
      <c r="D21" s="159" t="s">
        <v>184</v>
      </c>
      <c r="E21" s="258" t="s">
        <v>25</v>
      </c>
      <c r="F21" s="67" t="s">
        <v>52</v>
      </c>
      <c r="G21" s="67" t="s">
        <v>52</v>
      </c>
      <c r="H21" s="200" t="s">
        <v>6</v>
      </c>
      <c r="I21" s="200" t="s">
        <v>6</v>
      </c>
      <c r="J21" s="305" t="s">
        <v>31</v>
      </c>
      <c r="K21" s="67" t="s">
        <v>52</v>
      </c>
      <c r="L21" s="67" t="s">
        <v>52</v>
      </c>
      <c r="M21" s="67" t="s">
        <v>52</v>
      </c>
      <c r="N21" s="67" t="s">
        <v>52</v>
      </c>
      <c r="O21" s="200" t="s">
        <v>6</v>
      </c>
      <c r="P21" s="200" t="s">
        <v>6</v>
      </c>
      <c r="Q21" s="67" t="s">
        <v>52</v>
      </c>
      <c r="R21" s="67" t="s">
        <v>52</v>
      </c>
      <c r="S21" s="67" t="s">
        <v>52</v>
      </c>
      <c r="T21" s="67" t="s">
        <v>52</v>
      </c>
      <c r="U21" s="67" t="s">
        <v>52</v>
      </c>
      <c r="V21" s="200" t="s">
        <v>6</v>
      </c>
      <c r="W21" s="200" t="s">
        <v>6</v>
      </c>
      <c r="X21" s="67" t="s">
        <v>52</v>
      </c>
      <c r="Y21" s="67" t="s">
        <v>52</v>
      </c>
      <c r="Z21" s="305" t="s">
        <v>31</v>
      </c>
      <c r="AA21" s="305" t="s">
        <v>31</v>
      </c>
      <c r="AB21" s="305" t="s">
        <v>31</v>
      </c>
      <c r="AC21" s="200" t="s">
        <v>6</v>
      </c>
      <c r="AD21" s="200" t="s">
        <v>6</v>
      </c>
      <c r="AE21" s="305" t="s">
        <v>31</v>
      </c>
      <c r="AF21" s="67" t="s">
        <v>52</v>
      </c>
      <c r="AG21" s="67" t="s">
        <v>52</v>
      </c>
      <c r="AH21" s="67" t="s">
        <v>52</v>
      </c>
      <c r="AI21" s="67" t="s">
        <v>52</v>
      </c>
      <c r="AJ21" s="200" t="s">
        <v>6</v>
      </c>
      <c r="AK21" s="200" t="s">
        <v>6</v>
      </c>
      <c r="AL21">
        <f t="shared" si="0"/>
        <v>5</v>
      </c>
    </row>
    <row r="22" spans="1:38" x14ac:dyDescent="0.25">
      <c r="A22" s="472" t="s">
        <v>111</v>
      </c>
      <c r="B22" s="240">
        <v>509724</v>
      </c>
      <c r="C22" s="57" t="s">
        <v>21</v>
      </c>
      <c r="D22" s="159" t="s">
        <v>184</v>
      </c>
      <c r="E22" s="257" t="s">
        <v>25</v>
      </c>
      <c r="F22" s="67" t="s">
        <v>52</v>
      </c>
      <c r="G22" s="67" t="s">
        <v>52</v>
      </c>
      <c r="H22" s="200" t="s">
        <v>6</v>
      </c>
      <c r="I22" s="200" t="s">
        <v>6</v>
      </c>
      <c r="J22" s="67" t="s">
        <v>52</v>
      </c>
      <c r="K22" s="67" t="s">
        <v>52</v>
      </c>
      <c r="L22" s="67" t="s">
        <v>52</v>
      </c>
      <c r="M22" s="67" t="s">
        <v>52</v>
      </c>
      <c r="N22" s="67" t="s">
        <v>52</v>
      </c>
      <c r="O22" s="200" t="s">
        <v>6</v>
      </c>
      <c r="P22" s="200" t="s">
        <v>6</v>
      </c>
      <c r="Q22" s="67" t="s">
        <v>52</v>
      </c>
      <c r="R22" s="67" t="s">
        <v>52</v>
      </c>
      <c r="S22" s="67" t="s">
        <v>52</v>
      </c>
      <c r="T22" s="67" t="s">
        <v>52</v>
      </c>
      <c r="U22" s="67" t="s">
        <v>52</v>
      </c>
      <c r="V22" s="200" t="s">
        <v>6</v>
      </c>
      <c r="W22" s="200" t="s">
        <v>6</v>
      </c>
      <c r="X22" s="67" t="s">
        <v>52</v>
      </c>
      <c r="Y22" s="67" t="s">
        <v>52</v>
      </c>
      <c r="Z22" s="67" t="s">
        <v>52</v>
      </c>
      <c r="AA22" s="67" t="s">
        <v>52</v>
      </c>
      <c r="AB22" s="67" t="s">
        <v>52</v>
      </c>
      <c r="AC22" s="200" t="s">
        <v>6</v>
      </c>
      <c r="AD22" s="200" t="s">
        <v>6</v>
      </c>
      <c r="AE22" s="69" t="s">
        <v>51</v>
      </c>
      <c r="AF22" s="69" t="s">
        <v>51</v>
      </c>
      <c r="AG22" s="69" t="s">
        <v>51</v>
      </c>
      <c r="AH22" s="69" t="s">
        <v>51</v>
      </c>
      <c r="AI22" s="69" t="s">
        <v>51</v>
      </c>
      <c r="AJ22" s="200" t="s">
        <v>6</v>
      </c>
      <c r="AK22" s="200" t="s">
        <v>6</v>
      </c>
      <c r="AL22">
        <f t="shared" si="0"/>
        <v>0</v>
      </c>
    </row>
    <row r="23" spans="1:38" x14ac:dyDescent="0.25">
      <c r="A23" s="473"/>
      <c r="B23" s="240">
        <v>302172</v>
      </c>
      <c r="C23" s="57" t="s">
        <v>157</v>
      </c>
      <c r="D23" s="159" t="s">
        <v>184</v>
      </c>
      <c r="E23" s="257" t="s">
        <v>25</v>
      </c>
      <c r="F23" s="67" t="s">
        <v>52</v>
      </c>
      <c r="G23" s="67" t="s">
        <v>52</v>
      </c>
      <c r="H23" s="200" t="s">
        <v>6</v>
      </c>
      <c r="I23" s="200" t="s">
        <v>6</v>
      </c>
      <c r="J23" s="67" t="s">
        <v>52</v>
      </c>
      <c r="K23" s="67" t="s">
        <v>52</v>
      </c>
      <c r="L23" s="67" t="s">
        <v>52</v>
      </c>
      <c r="M23" s="67" t="s">
        <v>52</v>
      </c>
      <c r="N23" s="67" t="s">
        <v>52</v>
      </c>
      <c r="O23" s="200" t="s">
        <v>6</v>
      </c>
      <c r="P23" s="200" t="s">
        <v>6</v>
      </c>
      <c r="Q23" s="305" t="s">
        <v>31</v>
      </c>
      <c r="R23" s="305" t="s">
        <v>31</v>
      </c>
      <c r="S23" s="305" t="s">
        <v>31</v>
      </c>
      <c r="T23" s="69" t="s">
        <v>51</v>
      </c>
      <c r="U23" s="69" t="s">
        <v>51</v>
      </c>
      <c r="V23" s="200" t="s">
        <v>6</v>
      </c>
      <c r="W23" s="200" t="s">
        <v>6</v>
      </c>
      <c r="X23" s="67" t="s">
        <v>52</v>
      </c>
      <c r="Y23" s="67" t="s">
        <v>52</v>
      </c>
      <c r="Z23" s="67" t="s">
        <v>52</v>
      </c>
      <c r="AA23" s="67" t="s">
        <v>52</v>
      </c>
      <c r="AB23" s="67" t="s">
        <v>52</v>
      </c>
      <c r="AC23" s="200" t="s">
        <v>6</v>
      </c>
      <c r="AD23" s="200" t="s">
        <v>6</v>
      </c>
      <c r="AE23" s="67" t="s">
        <v>52</v>
      </c>
      <c r="AF23" s="67" t="s">
        <v>52</v>
      </c>
      <c r="AG23" s="67" t="s">
        <v>52</v>
      </c>
      <c r="AH23" s="67" t="s">
        <v>52</v>
      </c>
      <c r="AI23" s="67" t="s">
        <v>52</v>
      </c>
      <c r="AJ23" s="200" t="s">
        <v>6</v>
      </c>
      <c r="AK23" s="200" t="s">
        <v>6</v>
      </c>
      <c r="AL23">
        <f t="shared" si="0"/>
        <v>3</v>
      </c>
    </row>
    <row r="24" spans="1:38" x14ac:dyDescent="0.25">
      <c r="A24" s="474"/>
      <c r="B24" s="240">
        <v>260250</v>
      </c>
      <c r="C24" s="57" t="s">
        <v>223</v>
      </c>
      <c r="D24" s="159" t="s">
        <v>184</v>
      </c>
      <c r="E24" s="257" t="s">
        <v>25</v>
      </c>
      <c r="F24" s="176" t="s">
        <v>54</v>
      </c>
      <c r="G24" s="176" t="s">
        <v>54</v>
      </c>
      <c r="H24" s="200" t="s">
        <v>6</v>
      </c>
      <c r="I24" s="200" t="s">
        <v>6</v>
      </c>
      <c r="J24" s="69" t="s">
        <v>51</v>
      </c>
      <c r="K24" s="176" t="s">
        <v>54</v>
      </c>
      <c r="L24" s="176" t="s">
        <v>54</v>
      </c>
      <c r="M24" s="176" t="s">
        <v>54</v>
      </c>
      <c r="N24" s="176" t="s">
        <v>54</v>
      </c>
      <c r="O24" s="176" t="s">
        <v>172</v>
      </c>
      <c r="P24" s="176" t="s">
        <v>172</v>
      </c>
      <c r="Q24" s="67" t="s">
        <v>52</v>
      </c>
      <c r="R24" s="67" t="s">
        <v>52</v>
      </c>
      <c r="S24" s="67" t="s">
        <v>52</v>
      </c>
      <c r="T24" s="67" t="s">
        <v>52</v>
      </c>
      <c r="U24" s="67" t="s">
        <v>52</v>
      </c>
      <c r="V24" s="200" t="s">
        <v>6</v>
      </c>
      <c r="W24" s="200" t="s">
        <v>6</v>
      </c>
      <c r="X24" s="69" t="s">
        <v>51</v>
      </c>
      <c r="Y24" s="176" t="s">
        <v>54</v>
      </c>
      <c r="Z24" s="176" t="s">
        <v>54</v>
      </c>
      <c r="AA24" s="176" t="s">
        <v>54</v>
      </c>
      <c r="AB24" s="176" t="s">
        <v>54</v>
      </c>
      <c r="AC24" s="176" t="s">
        <v>172</v>
      </c>
      <c r="AD24" s="200" t="s">
        <v>6</v>
      </c>
      <c r="AE24" s="67" t="s">
        <v>52</v>
      </c>
      <c r="AF24" s="67" t="s">
        <v>52</v>
      </c>
      <c r="AG24" s="67" t="s">
        <v>52</v>
      </c>
      <c r="AH24" s="67" t="s">
        <v>52</v>
      </c>
      <c r="AI24" s="67" t="s">
        <v>52</v>
      </c>
      <c r="AJ24" s="200" t="s">
        <v>6</v>
      </c>
      <c r="AK24" s="200" t="s">
        <v>6</v>
      </c>
      <c r="AL24">
        <f t="shared" si="0"/>
        <v>0</v>
      </c>
    </row>
    <row r="25" spans="1:38" x14ac:dyDescent="0.25">
      <c r="A25" s="478" t="s">
        <v>236</v>
      </c>
      <c r="B25" s="240">
        <v>245894</v>
      </c>
      <c r="C25" s="57" t="s">
        <v>104</v>
      </c>
      <c r="D25" s="159" t="s">
        <v>184</v>
      </c>
      <c r="E25" s="258" t="s">
        <v>25</v>
      </c>
      <c r="F25" s="176" t="s">
        <v>54</v>
      </c>
      <c r="G25" s="176" t="s">
        <v>54</v>
      </c>
      <c r="H25" s="200" t="s">
        <v>6</v>
      </c>
      <c r="I25" s="200" t="s">
        <v>6</v>
      </c>
      <c r="J25" s="67" t="s">
        <v>52</v>
      </c>
      <c r="K25" s="67" t="s">
        <v>52</v>
      </c>
      <c r="L25" s="67" t="s">
        <v>52</v>
      </c>
      <c r="M25" s="67" t="s">
        <v>52</v>
      </c>
      <c r="N25" s="67" t="s">
        <v>52</v>
      </c>
      <c r="O25" s="200" t="s">
        <v>6</v>
      </c>
      <c r="P25" s="200" t="s">
        <v>6</v>
      </c>
      <c r="Q25" s="67" t="s">
        <v>52</v>
      </c>
      <c r="R25" s="67" t="s">
        <v>52</v>
      </c>
      <c r="S25" s="67" t="s">
        <v>52</v>
      </c>
      <c r="T25" s="67" t="s">
        <v>52</v>
      </c>
      <c r="U25" s="67" t="s">
        <v>52</v>
      </c>
      <c r="V25" s="200" t="s">
        <v>6</v>
      </c>
      <c r="W25" s="200" t="s">
        <v>6</v>
      </c>
      <c r="X25" s="305" t="s">
        <v>31</v>
      </c>
      <c r="Y25" s="302" t="s">
        <v>52</v>
      </c>
      <c r="Z25" s="302" t="s">
        <v>52</v>
      </c>
      <c r="AA25" s="302" t="s">
        <v>52</v>
      </c>
      <c r="AB25" s="302" t="s">
        <v>52</v>
      </c>
      <c r="AC25" s="200" t="s">
        <v>6</v>
      </c>
      <c r="AD25" s="176" t="s">
        <v>172</v>
      </c>
      <c r="AE25" s="302" t="s">
        <v>52</v>
      </c>
      <c r="AF25" s="162" t="s">
        <v>36</v>
      </c>
      <c r="AG25" s="69" t="s">
        <v>51</v>
      </c>
      <c r="AH25" s="176" t="s">
        <v>54</v>
      </c>
      <c r="AI25" s="176" t="s">
        <v>54</v>
      </c>
      <c r="AJ25" s="200" t="s">
        <v>6</v>
      </c>
      <c r="AK25" s="200" t="s">
        <v>6</v>
      </c>
      <c r="AL25">
        <f t="shared" si="0"/>
        <v>1</v>
      </c>
    </row>
    <row r="26" spans="1:38" x14ac:dyDescent="0.25">
      <c r="A26" s="479"/>
      <c r="B26" s="240">
        <v>299285</v>
      </c>
      <c r="C26" s="159" t="s">
        <v>127</v>
      </c>
      <c r="D26" s="159" t="s">
        <v>184</v>
      </c>
      <c r="E26" s="257" t="s">
        <v>25</v>
      </c>
      <c r="F26" s="74" t="s">
        <v>52</v>
      </c>
      <c r="G26" s="74" t="s">
        <v>52</v>
      </c>
      <c r="H26" s="200" t="s">
        <v>6</v>
      </c>
      <c r="I26" s="200" t="s">
        <v>6</v>
      </c>
      <c r="J26" s="69" t="s">
        <v>51</v>
      </c>
      <c r="K26" s="69" t="s">
        <v>51</v>
      </c>
      <c r="L26" s="69" t="s">
        <v>51</v>
      </c>
      <c r="M26" s="69" t="s">
        <v>51</v>
      </c>
      <c r="N26" s="176" t="s">
        <v>54</v>
      </c>
      <c r="O26" s="200" t="s">
        <v>6</v>
      </c>
      <c r="P26" s="200" t="s">
        <v>6</v>
      </c>
      <c r="Q26" s="302" t="s">
        <v>52</v>
      </c>
      <c r="R26" s="305" t="s">
        <v>31</v>
      </c>
      <c r="S26" s="302" t="s">
        <v>52</v>
      </c>
      <c r="T26" s="305" t="s">
        <v>31</v>
      </c>
      <c r="U26" s="302" t="s">
        <v>52</v>
      </c>
      <c r="V26" s="200" t="s">
        <v>6</v>
      </c>
      <c r="W26" s="200" t="s">
        <v>6</v>
      </c>
      <c r="X26" s="309" t="s">
        <v>52</v>
      </c>
      <c r="Y26" s="69" t="s">
        <v>51</v>
      </c>
      <c r="Z26" s="69" t="s">
        <v>51</v>
      </c>
      <c r="AA26" s="176" t="s">
        <v>54</v>
      </c>
      <c r="AB26" s="176" t="s">
        <v>54</v>
      </c>
      <c r="AC26" s="200" t="s">
        <v>6</v>
      </c>
      <c r="AD26" s="200" t="s">
        <v>6</v>
      </c>
      <c r="AE26" s="67" t="s">
        <v>52</v>
      </c>
      <c r="AF26" s="67" t="s">
        <v>52</v>
      </c>
      <c r="AG26" s="67" t="s">
        <v>52</v>
      </c>
      <c r="AH26" s="67" t="s">
        <v>52</v>
      </c>
      <c r="AI26" s="67" t="s">
        <v>52</v>
      </c>
      <c r="AJ26" s="200" t="s">
        <v>6</v>
      </c>
      <c r="AK26" s="200" t="s">
        <v>6</v>
      </c>
      <c r="AL26">
        <f t="shared" si="0"/>
        <v>2</v>
      </c>
    </row>
    <row r="27" spans="1:38" x14ac:dyDescent="0.25">
      <c r="A27" s="480"/>
      <c r="B27" s="240">
        <v>612719</v>
      </c>
      <c r="C27" s="159" t="s">
        <v>227</v>
      </c>
      <c r="D27" s="159" t="s">
        <v>184</v>
      </c>
      <c r="E27" s="257" t="s">
        <v>25</v>
      </c>
      <c r="F27" s="67" t="s">
        <v>52</v>
      </c>
      <c r="G27" s="67" t="s">
        <v>52</v>
      </c>
      <c r="H27" s="200" t="s">
        <v>6</v>
      </c>
      <c r="I27" s="200" t="s">
        <v>6</v>
      </c>
      <c r="J27" s="302" t="s">
        <v>52</v>
      </c>
      <c r="K27" s="302" t="s">
        <v>52</v>
      </c>
      <c r="L27" s="302" t="s">
        <v>52</v>
      </c>
      <c r="M27" s="302" t="s">
        <v>52</v>
      </c>
      <c r="N27" s="302" t="s">
        <v>52</v>
      </c>
      <c r="O27" s="200" t="s">
        <v>6</v>
      </c>
      <c r="P27" s="200" t="s">
        <v>6</v>
      </c>
      <c r="Q27" s="69" t="s">
        <v>51</v>
      </c>
      <c r="R27" s="69" t="s">
        <v>51</v>
      </c>
      <c r="S27" s="69" t="s">
        <v>51</v>
      </c>
      <c r="T27" s="69" t="s">
        <v>51</v>
      </c>
      <c r="U27" s="69" t="s">
        <v>51</v>
      </c>
      <c r="V27" s="200" t="s">
        <v>6</v>
      </c>
      <c r="W27" s="200" t="s">
        <v>6</v>
      </c>
      <c r="X27" s="67" t="s">
        <v>52</v>
      </c>
      <c r="Y27" s="67" t="s">
        <v>52</v>
      </c>
      <c r="Z27" s="67" t="s">
        <v>52</v>
      </c>
      <c r="AA27" s="67" t="s">
        <v>52</v>
      </c>
      <c r="AB27" s="67" t="s">
        <v>52</v>
      </c>
      <c r="AC27" s="200" t="s">
        <v>6</v>
      </c>
      <c r="AD27" s="200" t="s">
        <v>6</v>
      </c>
      <c r="AE27" s="302" t="s">
        <v>52</v>
      </c>
      <c r="AF27" s="302" t="s">
        <v>52</v>
      </c>
      <c r="AG27" s="302" t="s">
        <v>52</v>
      </c>
      <c r="AH27" s="302" t="s">
        <v>52</v>
      </c>
      <c r="AI27" s="302" t="s">
        <v>52</v>
      </c>
      <c r="AJ27" s="200" t="s">
        <v>6</v>
      </c>
      <c r="AK27" s="200" t="s">
        <v>6</v>
      </c>
      <c r="AL27">
        <f t="shared" si="0"/>
        <v>0</v>
      </c>
    </row>
    <row r="28" spans="1:38" x14ac:dyDescent="0.25">
      <c r="A28" s="414" t="s">
        <v>237</v>
      </c>
      <c r="B28" s="174">
        <v>550659</v>
      </c>
      <c r="C28" s="174" t="s">
        <v>238</v>
      </c>
      <c r="D28" s="159" t="s">
        <v>184</v>
      </c>
      <c r="E28" s="257" t="s">
        <v>25</v>
      </c>
      <c r="F28" s="67" t="s">
        <v>52</v>
      </c>
      <c r="G28" s="67" t="s">
        <v>52</v>
      </c>
      <c r="H28" s="200" t="s">
        <v>6</v>
      </c>
      <c r="I28" s="200" t="s">
        <v>6</v>
      </c>
      <c r="J28" s="302" t="s">
        <v>52</v>
      </c>
      <c r="K28" s="302" t="s">
        <v>52</v>
      </c>
      <c r="L28" s="302" t="s">
        <v>52</v>
      </c>
      <c r="M28" s="302" t="s">
        <v>52</v>
      </c>
      <c r="N28" s="302" t="s">
        <v>52</v>
      </c>
      <c r="O28" s="200" t="s">
        <v>6</v>
      </c>
      <c r="P28" s="200" t="s">
        <v>6</v>
      </c>
      <c r="Q28" s="302" t="s">
        <v>52</v>
      </c>
      <c r="R28" s="302" t="s">
        <v>52</v>
      </c>
      <c r="S28" s="302" t="s">
        <v>52</v>
      </c>
      <c r="T28" s="302" t="s">
        <v>52</v>
      </c>
      <c r="U28" s="302" t="s">
        <v>52</v>
      </c>
      <c r="V28" s="200" t="s">
        <v>6</v>
      </c>
      <c r="W28" s="200" t="s">
        <v>6</v>
      </c>
      <c r="X28" s="69" t="s">
        <v>51</v>
      </c>
      <c r="Y28" s="69" t="s">
        <v>51</v>
      </c>
      <c r="Z28" s="69" t="s">
        <v>51</v>
      </c>
      <c r="AA28" s="69" t="s">
        <v>51</v>
      </c>
      <c r="AB28" s="69" t="s">
        <v>51</v>
      </c>
      <c r="AC28" s="200" t="s">
        <v>6</v>
      </c>
      <c r="AD28" s="200" t="s">
        <v>6</v>
      </c>
      <c r="AE28" s="305" t="s">
        <v>31</v>
      </c>
      <c r="AF28" s="309" t="s">
        <v>52</v>
      </c>
      <c r="AG28" s="309" t="s">
        <v>52</v>
      </c>
      <c r="AH28" s="309" t="s">
        <v>52</v>
      </c>
      <c r="AI28" s="309" t="s">
        <v>52</v>
      </c>
      <c r="AJ28" s="200" t="s">
        <v>6</v>
      </c>
      <c r="AK28" s="200" t="s">
        <v>6</v>
      </c>
      <c r="AL28">
        <f t="shared" si="0"/>
        <v>1</v>
      </c>
    </row>
    <row r="29" spans="1:38" x14ac:dyDescent="0.25">
      <c r="A29" s="414"/>
      <c r="B29" s="57">
        <v>496397</v>
      </c>
      <c r="C29" s="174" t="s">
        <v>228</v>
      </c>
      <c r="D29" s="278" t="s">
        <v>183</v>
      </c>
      <c r="E29" s="257" t="s">
        <v>25</v>
      </c>
      <c r="F29" s="67" t="s">
        <v>52</v>
      </c>
      <c r="G29" s="67" t="s">
        <v>52</v>
      </c>
      <c r="H29" s="200" t="s">
        <v>6</v>
      </c>
      <c r="I29" s="200" t="s">
        <v>6</v>
      </c>
      <c r="J29" s="67" t="s">
        <v>52</v>
      </c>
      <c r="K29" s="67" t="s">
        <v>52</v>
      </c>
      <c r="L29" s="67" t="s">
        <v>52</v>
      </c>
      <c r="M29" s="67" t="s">
        <v>52</v>
      </c>
      <c r="N29" s="67" t="s">
        <v>52</v>
      </c>
      <c r="O29" s="200" t="s">
        <v>6</v>
      </c>
      <c r="P29" s="200" t="s">
        <v>6</v>
      </c>
      <c r="Q29" s="305" t="s">
        <v>31</v>
      </c>
      <c r="R29" s="305" t="s">
        <v>31</v>
      </c>
      <c r="S29" s="67" t="s">
        <v>52</v>
      </c>
      <c r="T29" s="67" t="s">
        <v>52</v>
      </c>
      <c r="U29" s="67" t="s">
        <v>52</v>
      </c>
      <c r="V29" s="200" t="s">
        <v>6</v>
      </c>
      <c r="W29" s="200" t="s">
        <v>6</v>
      </c>
      <c r="X29" s="302" t="s">
        <v>52</v>
      </c>
      <c r="Y29" s="302" t="s">
        <v>52</v>
      </c>
      <c r="Z29" s="302" t="s">
        <v>52</v>
      </c>
      <c r="AA29" s="302" t="s">
        <v>52</v>
      </c>
      <c r="AB29" s="302" t="s">
        <v>52</v>
      </c>
      <c r="AC29" s="200" t="s">
        <v>6</v>
      </c>
      <c r="AD29" s="200" t="s">
        <v>6</v>
      </c>
      <c r="AE29" s="67" t="s">
        <v>52</v>
      </c>
      <c r="AF29" s="67" t="s">
        <v>52</v>
      </c>
      <c r="AG29" s="67" t="s">
        <v>52</v>
      </c>
      <c r="AH29" s="67" t="s">
        <v>52</v>
      </c>
      <c r="AI29" s="67" t="s">
        <v>52</v>
      </c>
      <c r="AJ29" s="200" t="s">
        <v>6</v>
      </c>
      <c r="AK29" s="200" t="s">
        <v>6</v>
      </c>
      <c r="AL29">
        <f t="shared" si="0"/>
        <v>2</v>
      </c>
    </row>
    <row r="30" spans="1:38" x14ac:dyDescent="0.25">
      <c r="A30" s="414"/>
      <c r="B30" s="57">
        <v>160105</v>
      </c>
      <c r="C30" s="297" t="s">
        <v>239</v>
      </c>
      <c r="D30" s="159" t="s">
        <v>184</v>
      </c>
      <c r="E30" s="257" t="s">
        <v>25</v>
      </c>
      <c r="F30" s="67" t="s">
        <v>52</v>
      </c>
      <c r="G30" s="305" t="s">
        <v>31</v>
      </c>
      <c r="H30" s="200" t="s">
        <v>6</v>
      </c>
      <c r="I30" s="200" t="s">
        <v>6</v>
      </c>
      <c r="J30" s="305" t="s">
        <v>31</v>
      </c>
      <c r="K30" s="67" t="s">
        <v>52</v>
      </c>
      <c r="L30" s="67" t="s">
        <v>52</v>
      </c>
      <c r="M30" s="67" t="s">
        <v>52</v>
      </c>
      <c r="N30" s="67" t="s">
        <v>52</v>
      </c>
      <c r="O30" s="200" t="s">
        <v>6</v>
      </c>
      <c r="P30" s="200" t="s">
        <v>6</v>
      </c>
      <c r="Q30" s="309" t="s">
        <v>52</v>
      </c>
      <c r="R30" s="305" t="s">
        <v>31</v>
      </c>
      <c r="S30" s="302" t="s">
        <v>52</v>
      </c>
      <c r="T30" s="309" t="s">
        <v>52</v>
      </c>
      <c r="U30" s="309" t="s">
        <v>52</v>
      </c>
      <c r="V30" s="200" t="s">
        <v>6</v>
      </c>
      <c r="W30" s="200" t="s">
        <v>6</v>
      </c>
      <c r="X30" s="67" t="s">
        <v>52</v>
      </c>
      <c r="Y30" s="67" t="s">
        <v>52</v>
      </c>
      <c r="Z30" s="67" t="s">
        <v>52</v>
      </c>
      <c r="AA30" s="67" t="s">
        <v>52</v>
      </c>
      <c r="AB30" s="67" t="s">
        <v>52</v>
      </c>
      <c r="AC30" s="200" t="s">
        <v>6</v>
      </c>
      <c r="AD30" s="200" t="s">
        <v>6</v>
      </c>
      <c r="AE30" s="305" t="s">
        <v>31</v>
      </c>
      <c r="AF30" s="67" t="s">
        <v>52</v>
      </c>
      <c r="AG30" s="69" t="s">
        <v>51</v>
      </c>
      <c r="AH30" s="305" t="s">
        <v>31</v>
      </c>
      <c r="AI30" s="305" t="s">
        <v>31</v>
      </c>
      <c r="AJ30" s="200" t="s">
        <v>6</v>
      </c>
      <c r="AK30" s="200" t="s">
        <v>6</v>
      </c>
      <c r="AL30">
        <f t="shared" si="0"/>
        <v>6</v>
      </c>
    </row>
    <row r="31" spans="1:38" x14ac:dyDescent="0.25">
      <c r="A31" s="306"/>
      <c r="B31" s="307">
        <v>493536</v>
      </c>
      <c r="C31" s="130" t="s">
        <v>247</v>
      </c>
      <c r="D31" s="159" t="s">
        <v>184</v>
      </c>
      <c r="E31" s="257" t="s">
        <v>25</v>
      </c>
      <c r="F31" s="309" t="s">
        <v>52</v>
      </c>
      <c r="G31" s="309" t="s">
        <v>52</v>
      </c>
      <c r="H31" s="200" t="s">
        <v>6</v>
      </c>
      <c r="I31" s="200" t="s">
        <v>6</v>
      </c>
      <c r="J31" s="305" t="s">
        <v>31</v>
      </c>
      <c r="K31" s="67" t="s">
        <v>52</v>
      </c>
      <c r="L31" s="67" t="s">
        <v>52</v>
      </c>
      <c r="M31" s="67" t="s">
        <v>52</v>
      </c>
      <c r="N31" s="67" t="s">
        <v>52</v>
      </c>
      <c r="O31" s="200" t="s">
        <v>6</v>
      </c>
      <c r="P31" s="200" t="s">
        <v>6</v>
      </c>
      <c r="Q31" s="67" t="s">
        <v>52</v>
      </c>
      <c r="R31" s="67" t="s">
        <v>52</v>
      </c>
      <c r="S31" s="67" t="s">
        <v>52</v>
      </c>
      <c r="T31" s="67" t="s">
        <v>52</v>
      </c>
      <c r="U31" s="67" t="s">
        <v>52</v>
      </c>
      <c r="V31" s="200" t="s">
        <v>6</v>
      </c>
      <c r="W31" s="200" t="s">
        <v>6</v>
      </c>
      <c r="X31" s="67" t="s">
        <v>52</v>
      </c>
      <c r="Y31" s="67" t="s">
        <v>52</v>
      </c>
      <c r="Z31" s="67" t="s">
        <v>52</v>
      </c>
      <c r="AA31" s="67" t="s">
        <v>52</v>
      </c>
      <c r="AB31" s="67" t="s">
        <v>52</v>
      </c>
      <c r="AC31" s="200" t="s">
        <v>6</v>
      </c>
      <c r="AD31" s="200" t="s">
        <v>6</v>
      </c>
      <c r="AE31" s="309" t="s">
        <v>52</v>
      </c>
      <c r="AF31" s="309" t="s">
        <v>52</v>
      </c>
      <c r="AG31" s="309" t="s">
        <v>52</v>
      </c>
      <c r="AH31" s="309" t="s">
        <v>52</v>
      </c>
      <c r="AI31" s="176" t="s">
        <v>54</v>
      </c>
      <c r="AJ31" s="200" t="s">
        <v>6</v>
      </c>
      <c r="AK31" s="200" t="s">
        <v>6</v>
      </c>
      <c r="AL31">
        <f t="shared" si="0"/>
        <v>1</v>
      </c>
    </row>
    <row r="32" spans="1:38" x14ac:dyDescent="0.25">
      <c r="A32" s="312"/>
      <c r="B32" s="57">
        <v>461154</v>
      </c>
      <c r="C32" s="130" t="s">
        <v>252</v>
      </c>
      <c r="D32" s="159" t="s">
        <v>184</v>
      </c>
      <c r="E32" s="257" t="s">
        <v>25</v>
      </c>
      <c r="F32" s="30"/>
      <c r="G32" s="30"/>
      <c r="H32" s="200" t="s">
        <v>6</v>
      </c>
      <c r="I32" s="200" t="s">
        <v>6</v>
      </c>
      <c r="J32" s="30"/>
      <c r="K32" s="30"/>
      <c r="L32" s="30"/>
      <c r="M32" s="69" t="s">
        <v>51</v>
      </c>
      <c r="N32" s="69" t="s">
        <v>51</v>
      </c>
      <c r="O32" s="200" t="s">
        <v>6</v>
      </c>
      <c r="P32" s="200" t="s">
        <v>6</v>
      </c>
      <c r="Q32" s="69" t="s">
        <v>51</v>
      </c>
      <c r="R32" s="69" t="s">
        <v>51</v>
      </c>
      <c r="S32" s="69" t="s">
        <v>51</v>
      </c>
      <c r="T32" s="69" t="s">
        <v>51</v>
      </c>
      <c r="U32" s="69" t="s">
        <v>51</v>
      </c>
      <c r="V32" s="200" t="s">
        <v>6</v>
      </c>
      <c r="W32" s="200" t="s">
        <v>6</v>
      </c>
      <c r="X32" s="69" t="s">
        <v>51</v>
      </c>
      <c r="Y32" s="69" t="s">
        <v>51</v>
      </c>
      <c r="Z32" s="69" t="s">
        <v>51</v>
      </c>
      <c r="AA32" s="69" t="s">
        <v>51</v>
      </c>
      <c r="AB32" s="69" t="s">
        <v>51</v>
      </c>
      <c r="AC32" s="200" t="s">
        <v>6</v>
      </c>
      <c r="AD32" s="200" t="s">
        <v>6</v>
      </c>
      <c r="AE32" s="305" t="s">
        <v>31</v>
      </c>
      <c r="AF32" s="69" t="s">
        <v>51</v>
      </c>
      <c r="AG32" s="69" t="s">
        <v>51</v>
      </c>
      <c r="AH32" s="69" t="s">
        <v>51</v>
      </c>
      <c r="AI32" s="69" t="s">
        <v>51</v>
      </c>
      <c r="AJ32" s="200" t="s">
        <v>6</v>
      </c>
      <c r="AK32" s="200" t="s">
        <v>6</v>
      </c>
      <c r="AL32">
        <f t="shared" si="0"/>
        <v>1</v>
      </c>
    </row>
    <row r="33" spans="1:38" x14ac:dyDescent="0.25">
      <c r="A33" s="30"/>
      <c r="B33" s="57">
        <v>340368</v>
      </c>
      <c r="C33" s="130" t="s">
        <v>254</v>
      </c>
      <c r="D33" s="159" t="s">
        <v>184</v>
      </c>
      <c r="E33" s="174"/>
      <c r="F33" s="30"/>
      <c r="G33" s="30"/>
      <c r="H33" s="200" t="s">
        <v>6</v>
      </c>
      <c r="I33" s="200" t="s">
        <v>6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200" t="s">
        <v>6</v>
      </c>
      <c r="W33" s="200" t="s">
        <v>6</v>
      </c>
      <c r="X33" s="30"/>
      <c r="Y33" s="30"/>
      <c r="Z33" s="30"/>
      <c r="AA33" s="69" t="s">
        <v>51</v>
      </c>
      <c r="AB33" s="69" t="s">
        <v>51</v>
      </c>
      <c r="AC33" s="200" t="s">
        <v>6</v>
      </c>
      <c r="AD33" s="200" t="s">
        <v>6</v>
      </c>
      <c r="AE33" s="305" t="s">
        <v>31</v>
      </c>
      <c r="AF33" s="69" t="s">
        <v>51</v>
      </c>
      <c r="AG33" s="69" t="s">
        <v>51</v>
      </c>
      <c r="AH33" s="69" t="s">
        <v>51</v>
      </c>
      <c r="AI33" s="69" t="s">
        <v>51</v>
      </c>
      <c r="AJ33" s="200" t="s">
        <v>6</v>
      </c>
      <c r="AK33" s="200" t="s">
        <v>6</v>
      </c>
      <c r="AL33">
        <f t="shared" si="0"/>
        <v>1</v>
      </c>
    </row>
    <row r="34" spans="1:38" x14ac:dyDescent="0.25">
      <c r="AL34">
        <f>SUM(AL3:AL33)</f>
        <v>43</v>
      </c>
    </row>
  </sheetData>
  <mergeCells count="11">
    <mergeCell ref="AJ1:AK1"/>
    <mergeCell ref="A19:A21"/>
    <mergeCell ref="A22:A24"/>
    <mergeCell ref="A25:A27"/>
    <mergeCell ref="A28:A30"/>
    <mergeCell ref="H1:I1"/>
    <mergeCell ref="O1:P1"/>
    <mergeCell ref="A13:A14"/>
    <mergeCell ref="A16:A18"/>
    <mergeCell ref="V1:W1"/>
    <mergeCell ref="AC1:AD1"/>
  </mergeCells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8"/>
  <sheetViews>
    <sheetView workbookViewId="0">
      <selection activeCell="C3" sqref="C3"/>
    </sheetView>
  </sheetViews>
  <sheetFormatPr defaultRowHeight="15" x14ac:dyDescent="0.25"/>
  <cols>
    <col min="2" max="2" width="31.140625" bestFit="1" customWidth="1"/>
    <col min="3" max="3" width="17.85546875" customWidth="1"/>
    <col min="4" max="4" width="12.140625" customWidth="1"/>
    <col min="6" max="6" width="11.28515625" bestFit="1" customWidth="1"/>
  </cols>
  <sheetData>
    <row r="1" spans="1:8" x14ac:dyDescent="0.25">
      <c r="A1" s="158" t="s">
        <v>128</v>
      </c>
      <c r="B1" s="158" t="s">
        <v>2</v>
      </c>
      <c r="C1" s="158" t="s">
        <v>209</v>
      </c>
    </row>
    <row r="2" spans="1:8" x14ac:dyDescent="0.25">
      <c r="A2" s="57">
        <v>354620</v>
      </c>
      <c r="B2" s="159" t="s">
        <v>105</v>
      </c>
      <c r="C2" s="57" t="s">
        <v>233</v>
      </c>
    </row>
    <row r="3" spans="1:8" x14ac:dyDescent="0.25">
      <c r="A3" s="79">
        <v>125480</v>
      </c>
      <c r="B3" s="159" t="s">
        <v>242</v>
      </c>
      <c r="C3" s="57" t="s">
        <v>244</v>
      </c>
      <c r="F3" t="s">
        <v>282</v>
      </c>
      <c r="G3">
        <v>24</v>
      </c>
      <c r="H3">
        <f>25/10</f>
        <v>2.5</v>
      </c>
    </row>
    <row r="4" spans="1:8" x14ac:dyDescent="0.25">
      <c r="A4" s="57">
        <v>503031</v>
      </c>
      <c r="B4" s="159" t="s">
        <v>101</v>
      </c>
      <c r="C4" s="57" t="s">
        <v>87</v>
      </c>
      <c r="F4" t="s">
        <v>283</v>
      </c>
      <c r="G4">
        <v>10</v>
      </c>
    </row>
    <row r="5" spans="1:8" x14ac:dyDescent="0.25">
      <c r="A5" s="57">
        <v>484327</v>
      </c>
      <c r="B5" s="159" t="s">
        <v>171</v>
      </c>
      <c r="C5" s="57" t="s">
        <v>233</v>
      </c>
    </row>
    <row r="6" spans="1:8" x14ac:dyDescent="0.25">
      <c r="A6" s="57">
        <v>379070</v>
      </c>
      <c r="B6" s="159" t="s">
        <v>123</v>
      </c>
      <c r="C6" s="57" t="s">
        <v>87</v>
      </c>
    </row>
    <row r="7" spans="1:8" x14ac:dyDescent="0.25">
      <c r="A7" s="57">
        <v>552406</v>
      </c>
      <c r="B7" s="159" t="s">
        <v>164</v>
      </c>
      <c r="C7" s="57" t="s">
        <v>87</v>
      </c>
    </row>
    <row r="8" spans="1:8" x14ac:dyDescent="0.25">
      <c r="A8" s="329">
        <v>348238</v>
      </c>
      <c r="B8" s="159" t="s">
        <v>246</v>
      </c>
      <c r="C8" s="57" t="s">
        <v>87</v>
      </c>
    </row>
    <row r="9" spans="1:8" x14ac:dyDescent="0.25">
      <c r="A9" s="57">
        <v>242826</v>
      </c>
      <c r="B9" s="159" t="s">
        <v>37</v>
      </c>
      <c r="C9" s="57" t="s">
        <v>87</v>
      </c>
    </row>
    <row r="10" spans="1:8" x14ac:dyDescent="0.25">
      <c r="A10" s="57">
        <v>518531</v>
      </c>
      <c r="B10" s="159" t="s">
        <v>188</v>
      </c>
      <c r="C10" s="57" t="s">
        <v>244</v>
      </c>
    </row>
    <row r="11" spans="1:8" x14ac:dyDescent="0.25">
      <c r="A11" s="57">
        <v>497998</v>
      </c>
      <c r="B11" s="159" t="s">
        <v>165</v>
      </c>
      <c r="C11" s="57" t="s">
        <v>87</v>
      </c>
    </row>
    <row r="12" spans="1:8" x14ac:dyDescent="0.25">
      <c r="A12" s="57">
        <v>491040</v>
      </c>
      <c r="B12" s="159" t="s">
        <v>169</v>
      </c>
      <c r="C12" s="57" t="s">
        <v>233</v>
      </c>
    </row>
    <row r="13" spans="1:8" x14ac:dyDescent="0.25">
      <c r="A13" s="57">
        <v>483234</v>
      </c>
      <c r="B13" s="159" t="s">
        <v>241</v>
      </c>
      <c r="C13" s="57" t="s">
        <v>233</v>
      </c>
    </row>
    <row r="14" spans="1:8" x14ac:dyDescent="0.25">
      <c r="A14" s="57">
        <v>593900</v>
      </c>
      <c r="B14" s="159" t="s">
        <v>226</v>
      </c>
      <c r="C14" s="57" t="s">
        <v>233</v>
      </c>
    </row>
    <row r="15" spans="1:8" x14ac:dyDescent="0.25">
      <c r="A15" s="57">
        <v>166058</v>
      </c>
      <c r="B15" s="57" t="s">
        <v>8</v>
      </c>
      <c r="C15" s="57" t="s">
        <v>259</v>
      </c>
    </row>
    <row r="16" spans="1:8" x14ac:dyDescent="0.25">
      <c r="A16" s="57">
        <v>451719</v>
      </c>
      <c r="B16" s="57" t="s">
        <v>240</v>
      </c>
      <c r="C16" s="57" t="s">
        <v>233</v>
      </c>
    </row>
    <row r="17" spans="1:3" x14ac:dyDescent="0.25">
      <c r="A17" s="57">
        <v>449144</v>
      </c>
      <c r="B17" s="57" t="s">
        <v>224</v>
      </c>
      <c r="C17" s="57" t="s">
        <v>233</v>
      </c>
    </row>
    <row r="18" spans="1:3" x14ac:dyDescent="0.25">
      <c r="A18" s="57">
        <v>509724</v>
      </c>
      <c r="B18" s="57" t="s">
        <v>21</v>
      </c>
      <c r="C18" s="57" t="s">
        <v>244</v>
      </c>
    </row>
    <row r="19" spans="1:3" x14ac:dyDescent="0.25">
      <c r="A19" s="57">
        <v>302172</v>
      </c>
      <c r="B19" s="57" t="s">
        <v>157</v>
      </c>
      <c r="C19" s="57" t="s">
        <v>87</v>
      </c>
    </row>
    <row r="20" spans="1:3" x14ac:dyDescent="0.25">
      <c r="A20" s="57">
        <v>260250</v>
      </c>
      <c r="B20" s="57" t="s">
        <v>223</v>
      </c>
      <c r="C20" s="57" t="s">
        <v>233</v>
      </c>
    </row>
    <row r="21" spans="1:3" x14ac:dyDescent="0.25">
      <c r="A21" s="57">
        <v>245894</v>
      </c>
      <c r="B21" s="57" t="s">
        <v>104</v>
      </c>
      <c r="C21" s="57" t="s">
        <v>87</v>
      </c>
    </row>
    <row r="22" spans="1:3" x14ac:dyDescent="0.25">
      <c r="A22" s="57">
        <v>299285</v>
      </c>
      <c r="B22" s="159" t="s">
        <v>127</v>
      </c>
      <c r="C22" s="57" t="s">
        <v>87</v>
      </c>
    </row>
    <row r="23" spans="1:3" x14ac:dyDescent="0.25">
      <c r="A23" s="57">
        <v>612719</v>
      </c>
      <c r="B23" s="159" t="s">
        <v>227</v>
      </c>
      <c r="C23" s="57" t="s">
        <v>233</v>
      </c>
    </row>
    <row r="24" spans="1:3" x14ac:dyDescent="0.25">
      <c r="A24" s="57">
        <v>461154</v>
      </c>
      <c r="B24" s="297" t="s">
        <v>252</v>
      </c>
      <c r="C24" s="57" t="s">
        <v>233</v>
      </c>
    </row>
    <row r="25" spans="1:3" x14ac:dyDescent="0.25">
      <c r="A25" s="57">
        <v>435786</v>
      </c>
      <c r="B25" s="297" t="s">
        <v>255</v>
      </c>
      <c r="C25" s="57" t="s">
        <v>233</v>
      </c>
    </row>
    <row r="26" spans="1:3" x14ac:dyDescent="0.25">
      <c r="A26" s="57">
        <v>550857</v>
      </c>
      <c r="B26" s="297" t="s">
        <v>256</v>
      </c>
      <c r="C26" s="57" t="s">
        <v>233</v>
      </c>
    </row>
    <row r="27" spans="1:3" x14ac:dyDescent="0.25">
      <c r="A27" s="57">
        <v>340368</v>
      </c>
      <c r="B27" s="297" t="s">
        <v>254</v>
      </c>
      <c r="C27" s="57" t="s">
        <v>233</v>
      </c>
    </row>
    <row r="28" spans="1:3" x14ac:dyDescent="0.25">
      <c r="A28" s="358">
        <v>123190</v>
      </c>
      <c r="B28" s="190" t="s">
        <v>151</v>
      </c>
      <c r="C28" s="191" t="s">
        <v>280</v>
      </c>
    </row>
    <row r="29" spans="1:3" x14ac:dyDescent="0.25">
      <c r="A29" s="359">
        <v>267786</v>
      </c>
      <c r="B29" s="259" t="s">
        <v>155</v>
      </c>
      <c r="C29" s="260" t="s">
        <v>244</v>
      </c>
    </row>
    <row r="30" spans="1:3" x14ac:dyDescent="0.25">
      <c r="A30" s="358">
        <v>272952</v>
      </c>
      <c r="B30" s="190" t="s">
        <v>153</v>
      </c>
      <c r="C30" s="191" t="s">
        <v>259</v>
      </c>
    </row>
    <row r="31" spans="1:3" x14ac:dyDescent="0.25">
      <c r="A31" s="358">
        <v>157691</v>
      </c>
      <c r="B31" s="190" t="s">
        <v>190</v>
      </c>
      <c r="C31" s="260" t="s">
        <v>244</v>
      </c>
    </row>
    <row r="32" spans="1:3" x14ac:dyDescent="0.25">
      <c r="A32" s="358">
        <v>172490</v>
      </c>
      <c r="B32" s="190" t="s">
        <v>152</v>
      </c>
      <c r="C32" s="191" t="s">
        <v>87</v>
      </c>
    </row>
    <row r="33" spans="1:8" x14ac:dyDescent="0.25">
      <c r="A33" s="358">
        <v>557179</v>
      </c>
      <c r="B33" s="190" t="s">
        <v>191</v>
      </c>
      <c r="C33" s="191" t="s">
        <v>87</v>
      </c>
    </row>
    <row r="34" spans="1:8" x14ac:dyDescent="0.25">
      <c r="A34" s="358">
        <v>438162</v>
      </c>
      <c r="B34" s="190" t="s">
        <v>149</v>
      </c>
      <c r="C34" s="191" t="s">
        <v>259</v>
      </c>
    </row>
    <row r="35" spans="1:8" x14ac:dyDescent="0.25">
      <c r="A35" s="358">
        <v>181803</v>
      </c>
      <c r="B35" s="190" t="s">
        <v>281</v>
      </c>
      <c r="C35" s="191" t="s">
        <v>244</v>
      </c>
    </row>
    <row r="36" spans="1:8" x14ac:dyDescent="0.25">
      <c r="A36" s="358">
        <v>252816</v>
      </c>
      <c r="B36" s="190" t="s">
        <v>271</v>
      </c>
      <c r="C36" s="191" t="s">
        <v>87</v>
      </c>
    </row>
    <row r="37" spans="1:8" ht="15.75" thickBot="1" x14ac:dyDescent="0.3">
      <c r="F37" s="360"/>
      <c r="H37" s="361"/>
    </row>
    <row r="38" spans="1:8" x14ac:dyDescent="0.25">
      <c r="F38" s="361"/>
      <c r="H38" s="361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AK33"/>
  <sheetViews>
    <sheetView zoomScaleNormal="100" workbookViewId="0">
      <pane xSplit="3" ySplit="2" topLeftCell="J15" activePane="bottomRight" state="frozen"/>
      <selection pane="topRight" activeCell="D1" sqref="D1"/>
      <selection pane="bottomLeft" activeCell="A3" sqref="A3"/>
      <selection pane="bottomRight" activeCell="C31" sqref="C29:C31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6" max="36" width="11.42578125" bestFit="1" customWidth="1"/>
    <col min="37" max="37" width="12.85546875" customWidth="1"/>
  </cols>
  <sheetData>
    <row r="1" spans="1:37" ht="15" customHeight="1" x14ac:dyDescent="0.25">
      <c r="F1" s="481" t="s">
        <v>235</v>
      </c>
      <c r="G1" s="481"/>
      <c r="M1" s="481" t="s">
        <v>235</v>
      </c>
      <c r="N1" s="481"/>
      <c r="R1" s="310" t="s">
        <v>257</v>
      </c>
      <c r="T1" s="481" t="s">
        <v>235</v>
      </c>
      <c r="U1" s="481"/>
      <c r="AA1" s="481" t="s">
        <v>235</v>
      </c>
      <c r="AB1" s="481"/>
      <c r="AH1" s="481" t="s">
        <v>170</v>
      </c>
      <c r="AI1" s="481"/>
    </row>
    <row r="2" spans="1:37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42917</v>
      </c>
      <c r="G2" s="243">
        <v>42918</v>
      </c>
      <c r="H2" s="243">
        <v>42919</v>
      </c>
      <c r="I2" s="243">
        <v>42920</v>
      </c>
      <c r="J2" s="243">
        <v>42921</v>
      </c>
      <c r="K2" s="243">
        <v>42922</v>
      </c>
      <c r="L2" s="243">
        <v>42923</v>
      </c>
      <c r="M2" s="243">
        <v>42924</v>
      </c>
      <c r="N2" s="243">
        <v>42925</v>
      </c>
      <c r="O2" s="243">
        <v>42926</v>
      </c>
      <c r="P2" s="243">
        <v>42927</v>
      </c>
      <c r="Q2" s="243">
        <v>42928</v>
      </c>
      <c r="R2" s="243">
        <v>42929</v>
      </c>
      <c r="S2" s="243">
        <v>42930</v>
      </c>
      <c r="T2" s="243">
        <v>42931</v>
      </c>
      <c r="U2" s="243">
        <v>42932</v>
      </c>
      <c r="V2" s="243">
        <v>42933</v>
      </c>
      <c r="W2" s="243">
        <v>42934</v>
      </c>
      <c r="X2" s="243">
        <v>42935</v>
      </c>
      <c r="Y2" s="243">
        <v>42936</v>
      </c>
      <c r="Z2" s="243">
        <v>42937</v>
      </c>
      <c r="AA2" s="243">
        <v>42938</v>
      </c>
      <c r="AB2" s="243">
        <v>42939</v>
      </c>
      <c r="AC2" s="243">
        <v>42940</v>
      </c>
      <c r="AD2" s="243">
        <v>42941</v>
      </c>
      <c r="AE2" s="243">
        <v>42942</v>
      </c>
      <c r="AF2" s="243">
        <v>42943</v>
      </c>
      <c r="AG2" s="243">
        <v>42944</v>
      </c>
      <c r="AH2" s="243">
        <v>42945</v>
      </c>
      <c r="AI2" s="243">
        <v>42946</v>
      </c>
      <c r="AJ2" s="243">
        <v>42947</v>
      </c>
      <c r="AK2" t="s">
        <v>248</v>
      </c>
    </row>
    <row r="3" spans="1:37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200" t="s">
        <v>6</v>
      </c>
      <c r="G3" s="200" t="s">
        <v>6</v>
      </c>
      <c r="H3" s="162" t="s">
        <v>36</v>
      </c>
      <c r="I3" s="176" t="s">
        <v>225</v>
      </c>
      <c r="J3" s="67" t="s">
        <v>52</v>
      </c>
      <c r="K3" s="67" t="s">
        <v>52</v>
      </c>
      <c r="L3" s="67" t="s">
        <v>52</v>
      </c>
      <c r="M3" s="200" t="s">
        <v>6</v>
      </c>
      <c r="N3" s="200" t="s">
        <v>6</v>
      </c>
      <c r="O3" s="67" t="s">
        <v>52</v>
      </c>
      <c r="P3" s="67" t="s">
        <v>52</v>
      </c>
      <c r="Q3" s="67" t="s">
        <v>52</v>
      </c>
      <c r="R3" s="67" t="s">
        <v>52</v>
      </c>
      <c r="S3" s="67" t="s">
        <v>52</v>
      </c>
      <c r="T3" s="200" t="s">
        <v>6</v>
      </c>
      <c r="U3" s="200" t="s">
        <v>6</v>
      </c>
      <c r="V3" s="67" t="s">
        <v>52</v>
      </c>
      <c r="W3" s="67" t="s">
        <v>52</v>
      </c>
      <c r="X3" s="67" t="s">
        <v>52</v>
      </c>
      <c r="Y3" s="67" t="s">
        <v>52</v>
      </c>
      <c r="Z3" s="67" t="s">
        <v>52</v>
      </c>
      <c r="AA3" s="200" t="s">
        <v>6</v>
      </c>
      <c r="AB3" s="176" t="s">
        <v>172</v>
      </c>
      <c r="AC3" s="67" t="s">
        <v>52</v>
      </c>
      <c r="AD3" s="67" t="s">
        <v>52</v>
      </c>
      <c r="AE3" s="69" t="s">
        <v>51</v>
      </c>
      <c r="AF3" s="176" t="s">
        <v>54</v>
      </c>
      <c r="AG3" s="176" t="s">
        <v>54</v>
      </c>
      <c r="AH3" s="200" t="s">
        <v>6</v>
      </c>
      <c r="AI3" s="200" t="s">
        <v>6</v>
      </c>
      <c r="AJ3" s="314" t="s">
        <v>31</v>
      </c>
      <c r="AK3">
        <f>COUNTIF(F3:AJ3,"Leave")</f>
        <v>1</v>
      </c>
    </row>
    <row r="4" spans="1:37" x14ac:dyDescent="0.25">
      <c r="A4" s="3"/>
      <c r="B4" s="79">
        <v>125480</v>
      </c>
      <c r="C4" s="159" t="s">
        <v>242</v>
      </c>
      <c r="D4" s="159" t="s">
        <v>184</v>
      </c>
      <c r="E4" s="242" t="s">
        <v>26</v>
      </c>
      <c r="F4" s="67" t="s">
        <v>52</v>
      </c>
      <c r="G4" s="176" t="s">
        <v>172</v>
      </c>
      <c r="H4" s="67" t="s">
        <v>52</v>
      </c>
      <c r="I4" s="176" t="s">
        <v>225</v>
      </c>
      <c r="J4" s="67" t="s">
        <v>52</v>
      </c>
      <c r="K4" s="67" t="s">
        <v>52</v>
      </c>
      <c r="L4" s="67" t="s">
        <v>52</v>
      </c>
      <c r="M4" s="200" t="s">
        <v>6</v>
      </c>
      <c r="N4" s="200" t="s">
        <v>6</v>
      </c>
      <c r="O4" s="200" t="s">
        <v>6</v>
      </c>
      <c r="P4" s="176" t="s">
        <v>54</v>
      </c>
      <c r="Q4" s="176" t="s">
        <v>54</v>
      </c>
      <c r="R4" s="176" t="s">
        <v>54</v>
      </c>
      <c r="S4" s="176" t="s">
        <v>54</v>
      </c>
      <c r="T4" s="200" t="s">
        <v>6</v>
      </c>
      <c r="U4" s="176" t="s">
        <v>172</v>
      </c>
      <c r="V4" s="200" t="s">
        <v>6</v>
      </c>
      <c r="W4" s="176" t="s">
        <v>54</v>
      </c>
      <c r="X4" s="176" t="s">
        <v>54</v>
      </c>
      <c r="Y4" s="176" t="s">
        <v>54</v>
      </c>
      <c r="Z4" s="67" t="s">
        <v>52</v>
      </c>
      <c r="AA4" s="200" t="s">
        <v>6</v>
      </c>
      <c r="AB4" s="200" t="s">
        <v>6</v>
      </c>
      <c r="AC4" s="67" t="s">
        <v>52</v>
      </c>
      <c r="AD4" s="67" t="s">
        <v>52</v>
      </c>
      <c r="AE4" s="67" t="s">
        <v>52</v>
      </c>
      <c r="AF4" s="67" t="s">
        <v>52</v>
      </c>
      <c r="AG4" s="67" t="s">
        <v>52</v>
      </c>
      <c r="AH4" s="200" t="s">
        <v>6</v>
      </c>
      <c r="AI4" s="200" t="s">
        <v>6</v>
      </c>
      <c r="AJ4" s="67" t="s">
        <v>52</v>
      </c>
      <c r="AK4">
        <f t="shared" ref="AK4:AK32" si="0">COUNTIF(F4:AJ4,"Leave")</f>
        <v>0</v>
      </c>
    </row>
    <row r="5" spans="1:37" x14ac:dyDescent="0.25">
      <c r="A5" s="3"/>
      <c r="B5" s="57">
        <v>503031</v>
      </c>
      <c r="C5" s="159" t="s">
        <v>101</v>
      </c>
      <c r="D5" s="159" t="s">
        <v>184</v>
      </c>
      <c r="E5" s="242" t="s">
        <v>26</v>
      </c>
      <c r="F5" s="188" t="s">
        <v>54</v>
      </c>
      <c r="G5" s="200" t="s">
        <v>6</v>
      </c>
      <c r="H5" s="176" t="s">
        <v>54</v>
      </c>
      <c r="I5" s="176" t="s">
        <v>225</v>
      </c>
      <c r="J5" s="176" t="s">
        <v>54</v>
      </c>
      <c r="K5" s="176" t="s">
        <v>54</v>
      </c>
      <c r="L5" s="176" t="s">
        <v>54</v>
      </c>
      <c r="M5" s="200" t="s">
        <v>6</v>
      </c>
      <c r="N5" s="200" t="s">
        <v>6</v>
      </c>
      <c r="O5" s="302" t="s">
        <v>52</v>
      </c>
      <c r="P5" s="302" t="s">
        <v>52</v>
      </c>
      <c r="Q5" s="162" t="s">
        <v>36</v>
      </c>
      <c r="R5" s="176" t="s">
        <v>54</v>
      </c>
      <c r="S5" s="302" t="s">
        <v>52</v>
      </c>
      <c r="T5" s="200" t="s">
        <v>6</v>
      </c>
      <c r="U5" s="200" t="s">
        <v>6</v>
      </c>
      <c r="V5" s="176" t="s">
        <v>54</v>
      </c>
      <c r="W5" s="176" t="s">
        <v>54</v>
      </c>
      <c r="X5" s="176" t="s">
        <v>54</v>
      </c>
      <c r="Y5" s="176" t="s">
        <v>54</v>
      </c>
      <c r="Z5" s="176" t="s">
        <v>54</v>
      </c>
      <c r="AA5" s="200" t="s">
        <v>6</v>
      </c>
      <c r="AB5" s="188" t="s">
        <v>54</v>
      </c>
      <c r="AC5" s="302" t="s">
        <v>52</v>
      </c>
      <c r="AD5" s="302" t="s">
        <v>52</v>
      </c>
      <c r="AE5" s="302" t="s">
        <v>52</v>
      </c>
      <c r="AF5" s="302" t="s">
        <v>52</v>
      </c>
      <c r="AG5" s="302" t="s">
        <v>52</v>
      </c>
      <c r="AH5" s="200" t="s">
        <v>6</v>
      </c>
      <c r="AI5" s="200" t="s">
        <v>6</v>
      </c>
      <c r="AJ5" s="162" t="s">
        <v>36</v>
      </c>
      <c r="AK5">
        <f t="shared" si="0"/>
        <v>0</v>
      </c>
    </row>
    <row r="6" spans="1:37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200" t="s">
        <v>6</v>
      </c>
      <c r="G6" s="200" t="s">
        <v>6</v>
      </c>
      <c r="H6" s="302" t="s">
        <v>52</v>
      </c>
      <c r="I6" s="176" t="s">
        <v>225</v>
      </c>
      <c r="J6" s="302" t="s">
        <v>52</v>
      </c>
      <c r="K6" s="302" t="s">
        <v>52</v>
      </c>
      <c r="L6" s="302" t="s">
        <v>52</v>
      </c>
      <c r="M6" s="200" t="s">
        <v>6</v>
      </c>
      <c r="N6" s="200" t="s">
        <v>6</v>
      </c>
      <c r="O6" s="176" t="s">
        <v>54</v>
      </c>
      <c r="P6" s="176" t="s">
        <v>54</v>
      </c>
      <c r="Q6" s="176" t="s">
        <v>54</v>
      </c>
      <c r="R6" s="176" t="s">
        <v>54</v>
      </c>
      <c r="S6" s="162" t="s">
        <v>36</v>
      </c>
      <c r="T6" s="200" t="s">
        <v>6</v>
      </c>
      <c r="U6" s="200" t="s">
        <v>6</v>
      </c>
      <c r="V6" s="302" t="s">
        <v>52</v>
      </c>
      <c r="W6" s="302" t="s">
        <v>52</v>
      </c>
      <c r="X6" s="302" t="s">
        <v>52</v>
      </c>
      <c r="Y6" s="302" t="s">
        <v>52</v>
      </c>
      <c r="Z6" s="302" t="s">
        <v>52</v>
      </c>
      <c r="AA6" s="200" t="s">
        <v>6</v>
      </c>
      <c r="AB6" s="200" t="s">
        <v>6</v>
      </c>
      <c r="AC6" s="162" t="s">
        <v>36</v>
      </c>
      <c r="AD6" s="314" t="s">
        <v>31</v>
      </c>
      <c r="AE6" s="314" t="s">
        <v>31</v>
      </c>
      <c r="AF6" s="176" t="s">
        <v>54</v>
      </c>
      <c r="AG6" s="314" t="s">
        <v>31</v>
      </c>
      <c r="AH6" s="200" t="s">
        <v>6</v>
      </c>
      <c r="AI6" s="200" t="s">
        <v>6</v>
      </c>
      <c r="AJ6" s="302" t="s">
        <v>52</v>
      </c>
      <c r="AK6">
        <f t="shared" si="0"/>
        <v>3</v>
      </c>
    </row>
    <row r="7" spans="1:37" x14ac:dyDescent="0.25">
      <c r="A7" s="3"/>
      <c r="B7" s="57">
        <v>379070</v>
      </c>
      <c r="C7" s="159" t="s">
        <v>123</v>
      </c>
      <c r="D7" s="159" t="s">
        <v>184</v>
      </c>
      <c r="E7" s="242" t="s">
        <v>26</v>
      </c>
      <c r="F7" s="200" t="s">
        <v>6</v>
      </c>
      <c r="G7" s="188" t="s">
        <v>54</v>
      </c>
      <c r="H7" s="67" t="s">
        <v>52</v>
      </c>
      <c r="I7" s="176" t="s">
        <v>225</v>
      </c>
      <c r="J7" s="67" t="s">
        <v>52</v>
      </c>
      <c r="K7" s="67" t="s">
        <v>52</v>
      </c>
      <c r="L7" s="67" t="s">
        <v>52</v>
      </c>
      <c r="M7" s="200" t="s">
        <v>6</v>
      </c>
      <c r="N7" s="200" t="s">
        <v>6</v>
      </c>
      <c r="O7" s="67" t="s">
        <v>52</v>
      </c>
      <c r="P7" s="67" t="s">
        <v>52</v>
      </c>
      <c r="Q7" s="69" t="s">
        <v>51</v>
      </c>
      <c r="R7" s="176" t="s">
        <v>54</v>
      </c>
      <c r="S7" s="67" t="s">
        <v>52</v>
      </c>
      <c r="T7" s="200" t="s">
        <v>6</v>
      </c>
      <c r="U7" s="200" t="s">
        <v>6</v>
      </c>
      <c r="V7" s="162" t="s">
        <v>36</v>
      </c>
      <c r="W7" s="176" t="s">
        <v>54</v>
      </c>
      <c r="X7" s="176" t="s">
        <v>54</v>
      </c>
      <c r="Y7" s="176" t="s">
        <v>54</v>
      </c>
      <c r="Z7" s="176" t="s">
        <v>54</v>
      </c>
      <c r="AA7" s="176" t="s">
        <v>172</v>
      </c>
      <c r="AB7" s="188" t="s">
        <v>54</v>
      </c>
      <c r="AC7" s="176" t="s">
        <v>54</v>
      </c>
      <c r="AD7" s="176" t="s">
        <v>54</v>
      </c>
      <c r="AE7" s="200" t="s">
        <v>6</v>
      </c>
      <c r="AF7" s="176" t="s">
        <v>54</v>
      </c>
      <c r="AG7" s="176" t="s">
        <v>54</v>
      </c>
      <c r="AH7" s="188" t="s">
        <v>54</v>
      </c>
      <c r="AI7" s="200" t="s">
        <v>6</v>
      </c>
      <c r="AJ7" s="67" t="s">
        <v>52</v>
      </c>
      <c r="AK7">
        <f t="shared" si="0"/>
        <v>0</v>
      </c>
    </row>
    <row r="8" spans="1:37" x14ac:dyDescent="0.25">
      <c r="A8" s="3" t="s">
        <v>213</v>
      </c>
      <c r="B8" s="57">
        <v>552406</v>
      </c>
      <c r="C8" s="159" t="s">
        <v>164</v>
      </c>
      <c r="D8" s="159" t="s">
        <v>184</v>
      </c>
      <c r="E8" s="242" t="s">
        <v>26</v>
      </c>
      <c r="F8" s="200" t="s">
        <v>6</v>
      </c>
      <c r="G8" s="200" t="s">
        <v>6</v>
      </c>
      <c r="H8" s="162" t="s">
        <v>36</v>
      </c>
      <c r="I8" s="176" t="s">
        <v>225</v>
      </c>
      <c r="J8" s="176" t="s">
        <v>54</v>
      </c>
      <c r="K8" s="176" t="s">
        <v>54</v>
      </c>
      <c r="L8" s="176" t="s">
        <v>54</v>
      </c>
      <c r="M8" s="188" t="s">
        <v>54</v>
      </c>
      <c r="N8" s="200" t="s">
        <v>6</v>
      </c>
      <c r="O8" s="176" t="s">
        <v>54</v>
      </c>
      <c r="P8" s="176" t="s">
        <v>54</v>
      </c>
      <c r="Q8" s="176" t="s">
        <v>54</v>
      </c>
      <c r="R8" s="176" t="s">
        <v>54</v>
      </c>
      <c r="S8" s="176" t="s">
        <v>54</v>
      </c>
      <c r="T8" s="200" t="s">
        <v>6</v>
      </c>
      <c r="U8" s="200" t="s">
        <v>6</v>
      </c>
      <c r="V8" s="67" t="s">
        <v>52</v>
      </c>
      <c r="W8" s="67" t="s">
        <v>52</v>
      </c>
      <c r="X8" s="67" t="s">
        <v>52</v>
      </c>
      <c r="Y8" s="67" t="s">
        <v>52</v>
      </c>
      <c r="Z8" s="67" t="s">
        <v>52</v>
      </c>
      <c r="AA8" s="200" t="s">
        <v>6</v>
      </c>
      <c r="AB8" s="200" t="s">
        <v>6</v>
      </c>
      <c r="AC8" s="67" t="s">
        <v>52</v>
      </c>
      <c r="AD8" s="67" t="s">
        <v>52</v>
      </c>
      <c r="AE8" s="67" t="s">
        <v>52</v>
      </c>
      <c r="AF8" s="67" t="s">
        <v>52</v>
      </c>
      <c r="AG8" s="67" t="s">
        <v>52</v>
      </c>
      <c r="AH8" s="200" t="s">
        <v>6</v>
      </c>
      <c r="AI8" s="188" t="s">
        <v>54</v>
      </c>
      <c r="AJ8" s="162" t="s">
        <v>36</v>
      </c>
      <c r="AK8">
        <f t="shared" si="0"/>
        <v>0</v>
      </c>
    </row>
    <row r="9" spans="1:37" x14ac:dyDescent="0.25">
      <c r="A9" s="3" t="s">
        <v>213</v>
      </c>
      <c r="B9" s="313">
        <v>348238</v>
      </c>
      <c r="C9" s="159" t="s">
        <v>246</v>
      </c>
      <c r="D9" s="159" t="s">
        <v>184</v>
      </c>
      <c r="E9" s="242" t="s">
        <v>26</v>
      </c>
      <c r="F9" s="200" t="s">
        <v>6</v>
      </c>
      <c r="G9" s="200" t="s">
        <v>6</v>
      </c>
      <c r="H9" s="67" t="s">
        <v>52</v>
      </c>
      <c r="I9" s="176" t="s">
        <v>225</v>
      </c>
      <c r="J9" s="67" t="s">
        <v>52</v>
      </c>
      <c r="K9" s="67" t="s">
        <v>52</v>
      </c>
      <c r="L9" s="67" t="s">
        <v>52</v>
      </c>
      <c r="M9" s="200" t="s">
        <v>6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200" t="s">
        <v>6</v>
      </c>
      <c r="W9" s="176" t="s">
        <v>54</v>
      </c>
      <c r="X9" s="176" t="s">
        <v>54</v>
      </c>
      <c r="Y9" s="176" t="s">
        <v>54</v>
      </c>
      <c r="Z9" s="176" t="s">
        <v>54</v>
      </c>
      <c r="AA9" s="188" t="s">
        <v>54</v>
      </c>
      <c r="AB9" s="200" t="s">
        <v>6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176" t="s">
        <v>54</v>
      </c>
      <c r="AH9" s="188" t="s">
        <v>54</v>
      </c>
      <c r="AI9" s="200" t="s">
        <v>6</v>
      </c>
      <c r="AJ9" s="67" t="s">
        <v>52</v>
      </c>
      <c r="AK9">
        <f t="shared" si="0"/>
        <v>0</v>
      </c>
    </row>
    <row r="10" spans="1:37" ht="15" customHeight="1" x14ac:dyDescent="0.25">
      <c r="A10" s="3"/>
      <c r="B10" s="57">
        <v>242826</v>
      </c>
      <c r="C10" s="159" t="s">
        <v>37</v>
      </c>
      <c r="D10" s="159" t="s">
        <v>183</v>
      </c>
      <c r="E10" s="242" t="s">
        <v>26</v>
      </c>
      <c r="F10" s="200" t="s">
        <v>6</v>
      </c>
      <c r="G10" s="200" t="s">
        <v>6</v>
      </c>
      <c r="H10" s="162" t="s">
        <v>36</v>
      </c>
      <c r="I10" s="176" t="s">
        <v>225</v>
      </c>
      <c r="J10" s="67" t="s">
        <v>52</v>
      </c>
      <c r="K10" s="67" t="s">
        <v>52</v>
      </c>
      <c r="L10" s="67" t="s">
        <v>52</v>
      </c>
      <c r="M10" s="200" t="s">
        <v>6</v>
      </c>
      <c r="N10" s="200" t="s">
        <v>6</v>
      </c>
      <c r="O10" s="162" t="s">
        <v>36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188" t="s">
        <v>54</v>
      </c>
      <c r="U10" s="200" t="s">
        <v>6</v>
      </c>
      <c r="V10" s="67" t="s">
        <v>52</v>
      </c>
      <c r="W10" s="67" t="s">
        <v>52</v>
      </c>
      <c r="X10" s="67" t="s">
        <v>52</v>
      </c>
      <c r="Y10" s="67" t="s">
        <v>52</v>
      </c>
      <c r="Z10" s="67" t="s">
        <v>52</v>
      </c>
      <c r="AA10" s="200" t="s">
        <v>6</v>
      </c>
      <c r="AB10" s="200" t="s">
        <v>6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200" t="s">
        <v>6</v>
      </c>
      <c r="AI10" s="200" t="s">
        <v>6</v>
      </c>
      <c r="AJ10" s="162" t="s">
        <v>36</v>
      </c>
      <c r="AK10">
        <f t="shared" si="0"/>
        <v>0</v>
      </c>
    </row>
    <row r="11" spans="1:37" x14ac:dyDescent="0.25">
      <c r="A11" s="415" t="s">
        <v>182</v>
      </c>
      <c r="B11" s="57">
        <v>518531</v>
      </c>
      <c r="C11" s="159" t="s">
        <v>188</v>
      </c>
      <c r="D11" s="159" t="s">
        <v>184</v>
      </c>
      <c r="E11" s="242" t="s">
        <v>26</v>
      </c>
      <c r="F11" s="176" t="s">
        <v>172</v>
      </c>
      <c r="G11" s="200" t="s">
        <v>6</v>
      </c>
      <c r="H11" s="162" t="s">
        <v>36</v>
      </c>
      <c r="I11" s="176" t="s">
        <v>225</v>
      </c>
      <c r="J11" s="176" t="s">
        <v>54</v>
      </c>
      <c r="K11" s="176" t="s">
        <v>54</v>
      </c>
      <c r="L11" s="176" t="s">
        <v>54</v>
      </c>
      <c r="M11" s="176" t="s">
        <v>172</v>
      </c>
      <c r="N11" s="200" t="s">
        <v>6</v>
      </c>
      <c r="O11" s="176" t="s">
        <v>54</v>
      </c>
      <c r="P11" s="176" t="s">
        <v>54</v>
      </c>
      <c r="Q11" s="176" t="s">
        <v>54</v>
      </c>
      <c r="R11" s="176" t="s">
        <v>54</v>
      </c>
      <c r="S11" s="176" t="s">
        <v>54</v>
      </c>
      <c r="T11" s="200" t="s">
        <v>6</v>
      </c>
      <c r="U11" s="188" t="s">
        <v>54</v>
      </c>
      <c r="V11" s="67" t="s">
        <v>52</v>
      </c>
      <c r="W11" s="67" t="s">
        <v>52</v>
      </c>
      <c r="X11" s="67" t="s">
        <v>52</v>
      </c>
      <c r="Y11" s="67" t="s">
        <v>52</v>
      </c>
      <c r="Z11" s="67" t="s">
        <v>52</v>
      </c>
      <c r="AA11" s="200" t="s">
        <v>6</v>
      </c>
      <c r="AB11" s="200" t="s">
        <v>6</v>
      </c>
      <c r="AC11" s="314" t="s">
        <v>31</v>
      </c>
      <c r="AD11" s="176" t="s">
        <v>54</v>
      </c>
      <c r="AE11" s="176" t="s">
        <v>54</v>
      </c>
      <c r="AF11" s="176" t="s">
        <v>54</v>
      </c>
      <c r="AG11" s="176" t="s">
        <v>54</v>
      </c>
      <c r="AH11" s="200" t="s">
        <v>6</v>
      </c>
      <c r="AI11" s="200" t="s">
        <v>6</v>
      </c>
      <c r="AJ11" s="176" t="s">
        <v>54</v>
      </c>
      <c r="AK11">
        <f t="shared" si="0"/>
        <v>1</v>
      </c>
    </row>
    <row r="12" spans="1:37" x14ac:dyDescent="0.25">
      <c r="A12" s="416"/>
      <c r="B12" s="57">
        <v>497998</v>
      </c>
      <c r="C12" s="159" t="s">
        <v>165</v>
      </c>
      <c r="D12" s="159" t="s">
        <v>184</v>
      </c>
      <c r="E12" s="242" t="s">
        <v>26</v>
      </c>
      <c r="F12" s="200" t="s">
        <v>6</v>
      </c>
      <c r="G12" s="200" t="s">
        <v>6</v>
      </c>
      <c r="H12" s="67" t="s">
        <v>52</v>
      </c>
      <c r="I12" s="176" t="s">
        <v>225</v>
      </c>
      <c r="J12" s="67" t="s">
        <v>52</v>
      </c>
      <c r="K12" s="67" t="s">
        <v>52</v>
      </c>
      <c r="L12" s="67" t="s">
        <v>52</v>
      </c>
      <c r="M12" s="200" t="s">
        <v>6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200" t="s">
        <v>6</v>
      </c>
      <c r="U12" s="200" t="s">
        <v>6</v>
      </c>
      <c r="V12" s="176" t="s">
        <v>54</v>
      </c>
      <c r="W12" s="176" t="s">
        <v>54</v>
      </c>
      <c r="X12" s="162" t="s">
        <v>36</v>
      </c>
      <c r="Y12" s="176" t="s">
        <v>54</v>
      </c>
      <c r="Z12" s="176" t="s">
        <v>54</v>
      </c>
      <c r="AA12" s="188" t="s">
        <v>54</v>
      </c>
      <c r="AB12" s="200" t="s">
        <v>6</v>
      </c>
      <c r="AC12" s="67" t="s">
        <v>52</v>
      </c>
      <c r="AD12" s="67" t="s">
        <v>52</v>
      </c>
      <c r="AE12" s="67" t="s">
        <v>52</v>
      </c>
      <c r="AF12" s="67" t="s">
        <v>52</v>
      </c>
      <c r="AG12" s="67" t="s">
        <v>52</v>
      </c>
      <c r="AH12" s="200" t="s">
        <v>6</v>
      </c>
      <c r="AI12" s="200" t="s">
        <v>6</v>
      </c>
      <c r="AJ12" s="67" t="s">
        <v>52</v>
      </c>
      <c r="AK12">
        <f t="shared" si="0"/>
        <v>0</v>
      </c>
    </row>
    <row r="13" spans="1:37" x14ac:dyDescent="0.25">
      <c r="A13" s="478" t="s">
        <v>113</v>
      </c>
      <c r="B13" s="240">
        <v>491040</v>
      </c>
      <c r="C13" s="159" t="s">
        <v>169</v>
      </c>
      <c r="D13" s="159" t="s">
        <v>184</v>
      </c>
      <c r="E13" s="257" t="s">
        <v>25</v>
      </c>
      <c r="F13" s="200" t="s">
        <v>6</v>
      </c>
      <c r="G13" s="200" t="s">
        <v>6</v>
      </c>
      <c r="H13" s="176" t="s">
        <v>54</v>
      </c>
      <c r="I13" s="176" t="s">
        <v>225</v>
      </c>
      <c r="J13" s="69" t="s">
        <v>51</v>
      </c>
      <c r="K13" s="69" t="s">
        <v>51</v>
      </c>
      <c r="L13" s="69" t="s">
        <v>51</v>
      </c>
      <c r="M13" s="200" t="s">
        <v>6</v>
      </c>
      <c r="N13" s="200" t="s">
        <v>6</v>
      </c>
      <c r="O13" s="69" t="s">
        <v>51</v>
      </c>
      <c r="P13" s="69" t="s">
        <v>51</v>
      </c>
      <c r="Q13" s="176" t="s">
        <v>54</v>
      </c>
      <c r="R13" s="176" t="s">
        <v>54</v>
      </c>
      <c r="S13" s="176" t="s">
        <v>54</v>
      </c>
      <c r="T13" s="200" t="s">
        <v>6</v>
      </c>
      <c r="U13" s="200" t="s">
        <v>6</v>
      </c>
      <c r="V13" s="302" t="s">
        <v>52</v>
      </c>
      <c r="W13" s="302" t="s">
        <v>52</v>
      </c>
      <c r="X13" s="302" t="s">
        <v>52</v>
      </c>
      <c r="Y13" s="302" t="s">
        <v>52</v>
      </c>
      <c r="Z13" s="302" t="s">
        <v>52</v>
      </c>
      <c r="AA13" s="200" t="s">
        <v>6</v>
      </c>
      <c r="AB13" s="200" t="s">
        <v>6</v>
      </c>
      <c r="AC13" s="67" t="s">
        <v>52</v>
      </c>
      <c r="AD13" s="67" t="s">
        <v>52</v>
      </c>
      <c r="AE13" s="67" t="s">
        <v>52</v>
      </c>
      <c r="AF13" s="67" t="s">
        <v>52</v>
      </c>
      <c r="AG13" s="314" t="s">
        <v>31</v>
      </c>
      <c r="AH13" s="200" t="s">
        <v>6</v>
      </c>
      <c r="AI13" s="200" t="s">
        <v>6</v>
      </c>
      <c r="AJ13" s="302" t="s">
        <v>52</v>
      </c>
      <c r="AK13">
        <f t="shared" si="0"/>
        <v>1</v>
      </c>
    </row>
    <row r="14" spans="1:37" x14ac:dyDescent="0.25">
      <c r="A14" s="479"/>
      <c r="B14" s="240">
        <v>483234</v>
      </c>
      <c r="C14" s="159" t="s">
        <v>241</v>
      </c>
      <c r="D14" s="278" t="s">
        <v>184</v>
      </c>
      <c r="E14" s="257" t="s">
        <v>25</v>
      </c>
      <c r="F14" s="200" t="s">
        <v>6</v>
      </c>
      <c r="G14" s="200" t="s">
        <v>6</v>
      </c>
      <c r="H14" s="67" t="s">
        <v>52</v>
      </c>
      <c r="I14" s="176" t="s">
        <v>225</v>
      </c>
      <c r="J14" s="67" t="s">
        <v>52</v>
      </c>
      <c r="K14" s="67" t="s">
        <v>52</v>
      </c>
      <c r="L14" s="67" t="s">
        <v>52</v>
      </c>
      <c r="M14" s="200" t="s">
        <v>6</v>
      </c>
      <c r="N14" s="200" t="s">
        <v>6</v>
      </c>
      <c r="O14" s="67" t="s">
        <v>52</v>
      </c>
      <c r="P14" s="67" t="s">
        <v>52</v>
      </c>
      <c r="Q14" s="67" t="s">
        <v>52</v>
      </c>
      <c r="R14" s="67" t="s">
        <v>52</v>
      </c>
      <c r="S14" s="67" t="s">
        <v>52</v>
      </c>
      <c r="T14" s="200" t="s">
        <v>6</v>
      </c>
      <c r="U14" s="200" t="s">
        <v>6</v>
      </c>
      <c r="V14" s="309" t="s">
        <v>52</v>
      </c>
      <c r="W14" s="309" t="s">
        <v>52</v>
      </c>
      <c r="X14" s="309" t="s">
        <v>52</v>
      </c>
      <c r="Y14" s="309" t="s">
        <v>52</v>
      </c>
      <c r="Z14" s="162" t="s">
        <v>249</v>
      </c>
      <c r="AA14" s="213" t="s">
        <v>6</v>
      </c>
      <c r="AB14" s="200" t="s">
        <v>6</v>
      </c>
      <c r="AC14" s="309" t="s">
        <v>52</v>
      </c>
      <c r="AD14" s="309" t="s">
        <v>52</v>
      </c>
      <c r="AE14" s="309" t="s">
        <v>52</v>
      </c>
      <c r="AF14" s="309" t="s">
        <v>52</v>
      </c>
      <c r="AG14" s="67" t="s">
        <v>52</v>
      </c>
      <c r="AH14" s="200" t="s">
        <v>6</v>
      </c>
      <c r="AI14" s="200" t="s">
        <v>6</v>
      </c>
      <c r="AJ14" s="67" t="s">
        <v>52</v>
      </c>
      <c r="AK14">
        <f t="shared" si="0"/>
        <v>0</v>
      </c>
    </row>
    <row r="15" spans="1:37" x14ac:dyDescent="0.25">
      <c r="A15" s="480"/>
      <c r="B15" s="240">
        <v>593900</v>
      </c>
      <c r="C15" s="159" t="s">
        <v>226</v>
      </c>
      <c r="D15" s="159" t="s">
        <v>183</v>
      </c>
      <c r="E15" s="257" t="s">
        <v>25</v>
      </c>
      <c r="F15" s="200" t="s">
        <v>6</v>
      </c>
      <c r="G15" s="200" t="s">
        <v>6</v>
      </c>
      <c r="H15" s="162" t="s">
        <v>36</v>
      </c>
      <c r="I15" s="176" t="s">
        <v>225</v>
      </c>
      <c r="J15" s="67" t="s">
        <v>52</v>
      </c>
      <c r="K15" s="67" t="s">
        <v>52</v>
      </c>
      <c r="L15" s="67" t="s">
        <v>52</v>
      </c>
      <c r="M15" s="200" t="s">
        <v>6</v>
      </c>
      <c r="N15" s="200" t="s">
        <v>6</v>
      </c>
      <c r="O15" s="67" t="s">
        <v>52</v>
      </c>
      <c r="P15" s="67" t="s">
        <v>52</v>
      </c>
      <c r="Q15" s="67" t="s">
        <v>52</v>
      </c>
      <c r="R15" s="67" t="s">
        <v>52</v>
      </c>
      <c r="S15" s="67" t="s">
        <v>52</v>
      </c>
      <c r="T15" s="200" t="s">
        <v>6</v>
      </c>
      <c r="U15" s="200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182" t="s">
        <v>51</v>
      </c>
      <c r="AD15" s="314" t="s">
        <v>31</v>
      </c>
      <c r="AE15" s="182" t="s">
        <v>51</v>
      </c>
      <c r="AF15" s="182" t="s">
        <v>51</v>
      </c>
      <c r="AG15" s="176" t="s">
        <v>54</v>
      </c>
      <c r="AH15" s="200" t="s">
        <v>6</v>
      </c>
      <c r="AI15" s="200" t="s">
        <v>6</v>
      </c>
      <c r="AJ15" s="182" t="s">
        <v>51</v>
      </c>
      <c r="AK15">
        <f t="shared" si="0"/>
        <v>1</v>
      </c>
    </row>
    <row r="16" spans="1:37" x14ac:dyDescent="0.25">
      <c r="A16" s="472" t="s">
        <v>112</v>
      </c>
      <c r="B16" s="240">
        <v>166058</v>
      </c>
      <c r="C16" s="57" t="s">
        <v>8</v>
      </c>
      <c r="D16" s="159" t="s">
        <v>184</v>
      </c>
      <c r="E16" s="257" t="s">
        <v>25</v>
      </c>
      <c r="F16" s="200" t="s">
        <v>6</v>
      </c>
      <c r="G16" s="200" t="s">
        <v>6</v>
      </c>
      <c r="H16" s="309" t="s">
        <v>52</v>
      </c>
      <c r="I16" s="176" t="s">
        <v>225</v>
      </c>
      <c r="J16" s="309" t="s">
        <v>52</v>
      </c>
      <c r="K16" s="309" t="s">
        <v>52</v>
      </c>
      <c r="L16" s="309" t="s">
        <v>52</v>
      </c>
      <c r="M16" s="200" t="s">
        <v>6</v>
      </c>
      <c r="N16" s="200" t="s">
        <v>6</v>
      </c>
      <c r="O16" s="69" t="s">
        <v>51</v>
      </c>
      <c r="P16" s="69" t="s">
        <v>51</v>
      </c>
      <c r="Q16" s="69" t="s">
        <v>51</v>
      </c>
      <c r="R16" s="176" t="s">
        <v>54</v>
      </c>
      <c r="S16" s="309" t="s">
        <v>52</v>
      </c>
      <c r="T16" s="200" t="s">
        <v>6</v>
      </c>
      <c r="U16" s="200" t="s">
        <v>6</v>
      </c>
      <c r="V16" s="302" t="s">
        <v>52</v>
      </c>
      <c r="W16" s="302" t="s">
        <v>52</v>
      </c>
      <c r="X16" s="302" t="s">
        <v>52</v>
      </c>
      <c r="Y16" s="302" t="s">
        <v>52</v>
      </c>
      <c r="Z16" s="302" t="s">
        <v>52</v>
      </c>
      <c r="AA16" s="200" t="s">
        <v>6</v>
      </c>
      <c r="AB16" s="200" t="s">
        <v>6</v>
      </c>
      <c r="AC16" s="302" t="s">
        <v>52</v>
      </c>
      <c r="AD16" s="302" t="s">
        <v>52</v>
      </c>
      <c r="AE16" s="302" t="s">
        <v>52</v>
      </c>
      <c r="AF16" s="302" t="s">
        <v>52</v>
      </c>
      <c r="AG16" s="302" t="s">
        <v>52</v>
      </c>
      <c r="AH16" s="200" t="s">
        <v>6</v>
      </c>
      <c r="AI16" s="200" t="s">
        <v>6</v>
      </c>
      <c r="AJ16" s="67" t="s">
        <v>52</v>
      </c>
      <c r="AK16">
        <f t="shared" si="0"/>
        <v>0</v>
      </c>
    </row>
    <row r="17" spans="1:37" x14ac:dyDescent="0.25">
      <c r="A17" s="473"/>
      <c r="B17" s="240">
        <v>451719</v>
      </c>
      <c r="C17" s="57" t="s">
        <v>240</v>
      </c>
      <c r="D17" s="159" t="s">
        <v>184</v>
      </c>
      <c r="E17" s="258" t="s">
        <v>25</v>
      </c>
      <c r="F17" s="200" t="s">
        <v>6</v>
      </c>
      <c r="G17" s="200" t="s">
        <v>6</v>
      </c>
      <c r="H17" s="67" t="s">
        <v>52</v>
      </c>
      <c r="I17" s="176" t="s">
        <v>225</v>
      </c>
      <c r="J17" s="67" t="s">
        <v>52</v>
      </c>
      <c r="K17" s="67" t="s">
        <v>52</v>
      </c>
      <c r="L17" s="67" t="s">
        <v>52</v>
      </c>
      <c r="M17" s="200" t="s">
        <v>6</v>
      </c>
      <c r="N17" s="200" t="s">
        <v>6</v>
      </c>
      <c r="O17" s="67" t="s">
        <v>52</v>
      </c>
      <c r="P17" s="67" t="s">
        <v>52</v>
      </c>
      <c r="Q17" s="67" t="s">
        <v>52</v>
      </c>
      <c r="R17" s="67" t="s">
        <v>52</v>
      </c>
      <c r="S17" s="67" t="s">
        <v>52</v>
      </c>
      <c r="T17" s="200" t="s">
        <v>6</v>
      </c>
      <c r="U17" s="200" t="s">
        <v>6</v>
      </c>
      <c r="V17" s="302" t="s">
        <v>52</v>
      </c>
      <c r="W17" s="302" t="s">
        <v>52</v>
      </c>
      <c r="X17" s="302" t="s">
        <v>52</v>
      </c>
      <c r="Y17" s="302" t="s">
        <v>52</v>
      </c>
      <c r="Z17" s="302" t="s">
        <v>52</v>
      </c>
      <c r="AA17" s="200" t="s">
        <v>6</v>
      </c>
      <c r="AB17" s="200" t="s">
        <v>6</v>
      </c>
      <c r="AC17" s="67" t="s">
        <v>52</v>
      </c>
      <c r="AD17" s="67" t="s">
        <v>52</v>
      </c>
      <c r="AE17" s="67" t="s">
        <v>52</v>
      </c>
      <c r="AF17" s="67" t="s">
        <v>52</v>
      </c>
      <c r="AG17" s="67" t="s">
        <v>52</v>
      </c>
      <c r="AH17" s="200" t="s">
        <v>6</v>
      </c>
      <c r="AI17" s="200" t="s">
        <v>6</v>
      </c>
      <c r="AJ17" s="67" t="s">
        <v>52</v>
      </c>
      <c r="AK17">
        <f t="shared" si="0"/>
        <v>0</v>
      </c>
    </row>
    <row r="18" spans="1:37" x14ac:dyDescent="0.25">
      <c r="A18" s="474"/>
      <c r="B18" s="240">
        <v>449144</v>
      </c>
      <c r="C18" s="57" t="s">
        <v>224</v>
      </c>
      <c r="D18" s="159" t="s">
        <v>184</v>
      </c>
      <c r="E18" s="258" t="s">
        <v>25</v>
      </c>
      <c r="F18" s="200" t="s">
        <v>6</v>
      </c>
      <c r="G18" s="200" t="s">
        <v>6</v>
      </c>
      <c r="H18" s="67" t="s">
        <v>52</v>
      </c>
      <c r="I18" s="176" t="s">
        <v>225</v>
      </c>
      <c r="J18" s="67" t="s">
        <v>52</v>
      </c>
      <c r="K18" s="67" t="s">
        <v>52</v>
      </c>
      <c r="L18" s="67" t="s">
        <v>52</v>
      </c>
      <c r="M18" s="200" t="s">
        <v>6</v>
      </c>
      <c r="N18" s="200" t="s">
        <v>6</v>
      </c>
      <c r="O18" s="67" t="s">
        <v>52</v>
      </c>
      <c r="P18" s="67" t="s">
        <v>52</v>
      </c>
      <c r="Q18" s="67" t="s">
        <v>52</v>
      </c>
      <c r="R18" s="67" t="s">
        <v>52</v>
      </c>
      <c r="S18" s="67" t="s">
        <v>52</v>
      </c>
      <c r="T18" s="200" t="s">
        <v>6</v>
      </c>
      <c r="U18" s="200" t="s">
        <v>6</v>
      </c>
      <c r="V18" s="67" t="s">
        <v>52</v>
      </c>
      <c r="W18" s="67" t="s">
        <v>52</v>
      </c>
      <c r="X18" s="67" t="s">
        <v>52</v>
      </c>
      <c r="Y18" s="67" t="s">
        <v>52</v>
      </c>
      <c r="Z18" s="67" t="s">
        <v>52</v>
      </c>
      <c r="AA18" s="200" t="s">
        <v>6</v>
      </c>
      <c r="AB18" s="200" t="s">
        <v>6</v>
      </c>
      <c r="AC18" s="302" t="s">
        <v>52</v>
      </c>
      <c r="AD18" s="302" t="s">
        <v>52</v>
      </c>
      <c r="AE18" s="67" t="s">
        <v>52</v>
      </c>
      <c r="AF18" s="302" t="s">
        <v>52</v>
      </c>
      <c r="AG18" s="182" t="s">
        <v>51</v>
      </c>
      <c r="AH18" s="200" t="s">
        <v>6</v>
      </c>
      <c r="AI18" s="200" t="s">
        <v>6</v>
      </c>
      <c r="AJ18" s="67" t="s">
        <v>52</v>
      </c>
      <c r="AK18">
        <f t="shared" si="0"/>
        <v>0</v>
      </c>
    </row>
    <row r="19" spans="1:37" x14ac:dyDescent="0.25">
      <c r="A19" s="472" t="s">
        <v>111</v>
      </c>
      <c r="B19" s="240">
        <v>509724</v>
      </c>
      <c r="C19" s="57" t="s">
        <v>21</v>
      </c>
      <c r="D19" s="159" t="s">
        <v>184</v>
      </c>
      <c r="E19" s="257" t="s">
        <v>25</v>
      </c>
      <c r="F19" s="200" t="s">
        <v>6</v>
      </c>
      <c r="G19" s="200" t="s">
        <v>6</v>
      </c>
      <c r="H19" s="67" t="s">
        <v>52</v>
      </c>
      <c r="I19" s="176" t="s">
        <v>225</v>
      </c>
      <c r="J19" s="67" t="s">
        <v>52</v>
      </c>
      <c r="K19" s="67" t="s">
        <v>52</v>
      </c>
      <c r="L19" s="67" t="s">
        <v>52</v>
      </c>
      <c r="M19" s="200" t="s">
        <v>6</v>
      </c>
      <c r="N19" s="200" t="s">
        <v>6</v>
      </c>
      <c r="O19" s="67" t="s">
        <v>52</v>
      </c>
      <c r="P19" s="67" t="s">
        <v>52</v>
      </c>
      <c r="Q19" s="67" t="s">
        <v>52</v>
      </c>
      <c r="R19" s="67" t="s">
        <v>52</v>
      </c>
      <c r="S19" s="67" t="s">
        <v>52</v>
      </c>
      <c r="T19" s="200" t="s">
        <v>6</v>
      </c>
      <c r="U19" s="200" t="s">
        <v>6</v>
      </c>
      <c r="V19" s="69" t="s">
        <v>51</v>
      </c>
      <c r="W19" s="69" t="s">
        <v>51</v>
      </c>
      <c r="X19" s="69" t="s">
        <v>51</v>
      </c>
      <c r="Y19" s="69" t="s">
        <v>51</v>
      </c>
      <c r="Z19" s="302" t="s">
        <v>52</v>
      </c>
      <c r="AA19" s="200" t="s">
        <v>6</v>
      </c>
      <c r="AB19" s="200" t="s">
        <v>6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200" t="s">
        <v>6</v>
      </c>
      <c r="AI19" s="200" t="s">
        <v>6</v>
      </c>
      <c r="AJ19" s="314" t="s">
        <v>31</v>
      </c>
      <c r="AK19">
        <f t="shared" si="0"/>
        <v>1</v>
      </c>
    </row>
    <row r="20" spans="1:37" x14ac:dyDescent="0.25">
      <c r="A20" s="473"/>
      <c r="B20" s="240">
        <v>302172</v>
      </c>
      <c r="C20" s="57" t="s">
        <v>157</v>
      </c>
      <c r="D20" s="159" t="s">
        <v>184</v>
      </c>
      <c r="E20" s="257" t="s">
        <v>25</v>
      </c>
      <c r="F20" s="200" t="s">
        <v>6</v>
      </c>
      <c r="G20" s="200" t="s">
        <v>6</v>
      </c>
      <c r="H20" s="67" t="s">
        <v>52</v>
      </c>
      <c r="I20" s="176" t="s">
        <v>225</v>
      </c>
      <c r="J20" s="69" t="s">
        <v>51</v>
      </c>
      <c r="K20" s="69" t="s">
        <v>51</v>
      </c>
      <c r="L20" s="162" t="s">
        <v>36</v>
      </c>
      <c r="M20" s="200" t="s">
        <v>6</v>
      </c>
      <c r="N20" s="200" t="s">
        <v>6</v>
      </c>
      <c r="O20" s="67" t="s">
        <v>52</v>
      </c>
      <c r="P20" s="67" t="s">
        <v>52</v>
      </c>
      <c r="Q20" s="67" t="s">
        <v>52</v>
      </c>
      <c r="R20" s="67" t="s">
        <v>52</v>
      </c>
      <c r="S20" s="67" t="s">
        <v>52</v>
      </c>
      <c r="T20" s="200" t="s">
        <v>6</v>
      </c>
      <c r="U20" s="200" t="s">
        <v>6</v>
      </c>
      <c r="V20" s="67" t="s">
        <v>52</v>
      </c>
      <c r="W20" s="67" t="s">
        <v>52</v>
      </c>
      <c r="X20" s="67" t="s">
        <v>52</v>
      </c>
      <c r="Y20" s="67" t="s">
        <v>52</v>
      </c>
      <c r="Z20" s="67" t="s">
        <v>52</v>
      </c>
      <c r="AA20" s="200" t="s">
        <v>6</v>
      </c>
      <c r="AB20" s="200" t="s">
        <v>6</v>
      </c>
      <c r="AC20" s="69" t="s">
        <v>51</v>
      </c>
      <c r="AD20" s="314" t="s">
        <v>31</v>
      </c>
      <c r="AE20" s="69" t="s">
        <v>51</v>
      </c>
      <c r="AF20" s="176" t="s">
        <v>54</v>
      </c>
      <c r="AG20" s="182" t="s">
        <v>51</v>
      </c>
      <c r="AH20" s="188" t="s">
        <v>54</v>
      </c>
      <c r="AI20" s="200" t="s">
        <v>6</v>
      </c>
      <c r="AJ20" s="67" t="s">
        <v>52</v>
      </c>
      <c r="AK20">
        <f t="shared" si="0"/>
        <v>1</v>
      </c>
    </row>
    <row r="21" spans="1:37" x14ac:dyDescent="0.25">
      <c r="A21" s="474"/>
      <c r="B21" s="240">
        <v>260250</v>
      </c>
      <c r="C21" s="57" t="s">
        <v>223</v>
      </c>
      <c r="D21" s="159" t="s">
        <v>184</v>
      </c>
      <c r="E21" s="257" t="s">
        <v>25</v>
      </c>
      <c r="F21" s="200" t="s">
        <v>6</v>
      </c>
      <c r="G21" s="200" t="s">
        <v>6</v>
      </c>
      <c r="H21" s="162" t="s">
        <v>36</v>
      </c>
      <c r="I21" s="176" t="s">
        <v>225</v>
      </c>
      <c r="J21" s="67" t="s">
        <v>52</v>
      </c>
      <c r="K21" s="67" t="s">
        <v>52</v>
      </c>
      <c r="L21" s="67" t="s">
        <v>52</v>
      </c>
      <c r="M21" s="200" t="s">
        <v>6</v>
      </c>
      <c r="N21" s="200" t="s">
        <v>6</v>
      </c>
      <c r="O21" s="69" t="s">
        <v>51</v>
      </c>
      <c r="P21" s="69" t="s">
        <v>51</v>
      </c>
      <c r="Q21" s="176" t="s">
        <v>54</v>
      </c>
      <c r="R21" s="176" t="s">
        <v>54</v>
      </c>
      <c r="S21" s="69" t="s">
        <v>51</v>
      </c>
      <c r="T21" s="200" t="s">
        <v>6</v>
      </c>
      <c r="U21" s="188" t="s">
        <v>54</v>
      </c>
      <c r="V21" s="67" t="s">
        <v>52</v>
      </c>
      <c r="W21" s="67" t="s">
        <v>52</v>
      </c>
      <c r="X21" s="67" t="s">
        <v>52</v>
      </c>
      <c r="Y21" s="67" t="s">
        <v>52</v>
      </c>
      <c r="Z21" s="67" t="s">
        <v>52</v>
      </c>
      <c r="AA21" s="200" t="s">
        <v>6</v>
      </c>
      <c r="AB21" s="200" t="s">
        <v>6</v>
      </c>
      <c r="AC21" s="67" t="s">
        <v>52</v>
      </c>
      <c r="AD21" s="302" t="s">
        <v>52</v>
      </c>
      <c r="AE21" s="302" t="s">
        <v>52</v>
      </c>
      <c r="AF21" s="67" t="s">
        <v>52</v>
      </c>
      <c r="AG21" s="67" t="s">
        <v>52</v>
      </c>
      <c r="AH21" s="200" t="s">
        <v>6</v>
      </c>
      <c r="AI21" s="200" t="s">
        <v>6</v>
      </c>
      <c r="AJ21" s="67" t="s">
        <v>52</v>
      </c>
      <c r="AK21">
        <f t="shared" si="0"/>
        <v>0</v>
      </c>
    </row>
    <row r="22" spans="1:37" x14ac:dyDescent="0.25">
      <c r="A22" s="478" t="s">
        <v>236</v>
      </c>
      <c r="B22" s="240">
        <v>245894</v>
      </c>
      <c r="C22" s="57" t="s">
        <v>104</v>
      </c>
      <c r="D22" s="159" t="s">
        <v>184</v>
      </c>
      <c r="E22" s="258" t="s">
        <v>25</v>
      </c>
      <c r="F22" s="200" t="s">
        <v>6</v>
      </c>
      <c r="G22" s="200" t="s">
        <v>6</v>
      </c>
      <c r="H22" s="67" t="s">
        <v>52</v>
      </c>
      <c r="I22" s="176" t="s">
        <v>225</v>
      </c>
      <c r="J22" s="67" t="s">
        <v>52</v>
      </c>
      <c r="K22" s="67" t="s">
        <v>52</v>
      </c>
      <c r="L22" s="67" t="s">
        <v>52</v>
      </c>
      <c r="M22" s="200" t="s">
        <v>6</v>
      </c>
      <c r="N22" s="200" t="s">
        <v>6</v>
      </c>
      <c r="O22" s="302" t="s">
        <v>52</v>
      </c>
      <c r="P22" s="302" t="s">
        <v>52</v>
      </c>
      <c r="Q22" s="302" t="s">
        <v>52</v>
      </c>
      <c r="R22" s="302" t="s">
        <v>52</v>
      </c>
      <c r="S22" s="302" t="s">
        <v>52</v>
      </c>
      <c r="T22" s="200" t="s">
        <v>6</v>
      </c>
      <c r="U22" s="200" t="s">
        <v>6</v>
      </c>
      <c r="V22" s="309" t="s">
        <v>52</v>
      </c>
      <c r="W22" s="309" t="s">
        <v>52</v>
      </c>
      <c r="X22" s="309" t="s">
        <v>52</v>
      </c>
      <c r="Y22" s="309" t="s">
        <v>52</v>
      </c>
      <c r="Z22" s="309" t="s">
        <v>52</v>
      </c>
      <c r="AA22" s="200" t="s">
        <v>6</v>
      </c>
      <c r="AB22" s="200" t="s">
        <v>6</v>
      </c>
      <c r="AC22" s="67" t="s">
        <v>52</v>
      </c>
      <c r="AD22" s="314" t="s">
        <v>31</v>
      </c>
      <c r="AE22" s="314" t="s">
        <v>31</v>
      </c>
      <c r="AF22" s="67" t="s">
        <v>52</v>
      </c>
      <c r="AG22" s="67" t="s">
        <v>52</v>
      </c>
      <c r="AH22" s="200" t="s">
        <v>6</v>
      </c>
      <c r="AI22" s="200" t="s">
        <v>6</v>
      </c>
      <c r="AJ22" s="302" t="s">
        <v>52</v>
      </c>
      <c r="AK22">
        <f t="shared" si="0"/>
        <v>2</v>
      </c>
    </row>
    <row r="23" spans="1:37" x14ac:dyDescent="0.25">
      <c r="A23" s="479"/>
      <c r="B23" s="240">
        <v>299285</v>
      </c>
      <c r="C23" s="159" t="s">
        <v>127</v>
      </c>
      <c r="D23" s="159" t="s">
        <v>184</v>
      </c>
      <c r="E23" s="257" t="s">
        <v>25</v>
      </c>
      <c r="F23" s="200" t="s">
        <v>6</v>
      </c>
      <c r="G23" s="200" t="s">
        <v>6</v>
      </c>
      <c r="H23" s="309" t="s">
        <v>52</v>
      </c>
      <c r="I23" s="176" t="s">
        <v>225</v>
      </c>
      <c r="J23" s="309" t="s">
        <v>52</v>
      </c>
      <c r="K23" s="309" t="s">
        <v>52</v>
      </c>
      <c r="L23" s="176" t="s">
        <v>54</v>
      </c>
      <c r="M23" s="200" t="s">
        <v>6</v>
      </c>
      <c r="N23" s="200" t="s">
        <v>6</v>
      </c>
      <c r="O23" s="69" t="s">
        <v>51</v>
      </c>
      <c r="P23" s="69" t="s">
        <v>51</v>
      </c>
      <c r="Q23" s="69" t="s">
        <v>51</v>
      </c>
      <c r="R23" s="176" t="s">
        <v>54</v>
      </c>
      <c r="S23" s="176" t="s">
        <v>54</v>
      </c>
      <c r="T23" s="200" t="s">
        <v>6</v>
      </c>
      <c r="U23" s="200" t="s">
        <v>6</v>
      </c>
      <c r="V23" s="67" t="s">
        <v>52</v>
      </c>
      <c r="W23" s="67" t="s">
        <v>52</v>
      </c>
      <c r="X23" s="67" t="s">
        <v>52</v>
      </c>
      <c r="Y23" s="67" t="s">
        <v>52</v>
      </c>
      <c r="Z23" s="67" t="s">
        <v>52</v>
      </c>
      <c r="AA23" s="200" t="s">
        <v>6</v>
      </c>
      <c r="AB23" s="200" t="s">
        <v>6</v>
      </c>
      <c r="AC23" s="69" t="s">
        <v>51</v>
      </c>
      <c r="AD23" s="176" t="s">
        <v>54</v>
      </c>
      <c r="AE23" s="314" t="s">
        <v>31</v>
      </c>
      <c r="AF23" s="314" t="s">
        <v>31</v>
      </c>
      <c r="AG23" s="314" t="s">
        <v>31</v>
      </c>
      <c r="AH23" s="200" t="s">
        <v>6</v>
      </c>
      <c r="AI23" s="200" t="s">
        <v>6</v>
      </c>
      <c r="AJ23" s="67" t="s">
        <v>52</v>
      </c>
      <c r="AK23">
        <f t="shared" si="0"/>
        <v>3</v>
      </c>
    </row>
    <row r="24" spans="1:37" x14ac:dyDescent="0.25">
      <c r="A24" s="480"/>
      <c r="B24" s="240">
        <v>612719</v>
      </c>
      <c r="C24" s="159" t="s">
        <v>227</v>
      </c>
      <c r="D24" s="159" t="s">
        <v>184</v>
      </c>
      <c r="E24" s="257" t="s">
        <v>25</v>
      </c>
      <c r="F24" s="200" t="s">
        <v>6</v>
      </c>
      <c r="G24" s="200" t="s">
        <v>6</v>
      </c>
      <c r="H24" s="162" t="s">
        <v>36</v>
      </c>
      <c r="I24" s="176" t="s">
        <v>225</v>
      </c>
      <c r="J24" s="302" t="s">
        <v>52</v>
      </c>
      <c r="K24" s="302" t="s">
        <v>52</v>
      </c>
      <c r="L24" s="302" t="s">
        <v>52</v>
      </c>
      <c r="M24" s="200" t="s">
        <v>6</v>
      </c>
      <c r="N24" s="200" t="s">
        <v>6</v>
      </c>
      <c r="O24" s="67" t="s">
        <v>52</v>
      </c>
      <c r="P24" s="67" t="s">
        <v>52</v>
      </c>
      <c r="Q24" s="67" t="s">
        <v>52</v>
      </c>
      <c r="R24" s="67" t="s">
        <v>52</v>
      </c>
      <c r="S24" s="67" t="s">
        <v>52</v>
      </c>
      <c r="T24" s="200" t="s">
        <v>6</v>
      </c>
      <c r="U24" s="200" t="s">
        <v>6</v>
      </c>
      <c r="V24" s="302" t="s">
        <v>52</v>
      </c>
      <c r="W24" s="302" t="s">
        <v>52</v>
      </c>
      <c r="X24" s="302" t="s">
        <v>52</v>
      </c>
      <c r="Y24" s="302" t="s">
        <v>52</v>
      </c>
      <c r="Z24" s="302" t="s">
        <v>52</v>
      </c>
      <c r="AA24" s="200" t="s">
        <v>6</v>
      </c>
      <c r="AB24" s="200" t="s">
        <v>6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67" t="s">
        <v>52</v>
      </c>
      <c r="AH24" s="200" t="s">
        <v>6</v>
      </c>
      <c r="AI24" s="200" t="s">
        <v>6</v>
      </c>
      <c r="AJ24" s="309" t="s">
        <v>52</v>
      </c>
      <c r="AK24">
        <f t="shared" si="0"/>
        <v>0</v>
      </c>
    </row>
    <row r="25" spans="1:37" x14ac:dyDescent="0.25">
      <c r="A25" s="319" t="s">
        <v>237</v>
      </c>
      <c r="B25" s="174">
        <v>550659</v>
      </c>
      <c r="C25" s="174" t="s">
        <v>238</v>
      </c>
      <c r="D25" s="159" t="s">
        <v>184</v>
      </c>
      <c r="E25" s="257" t="s">
        <v>25</v>
      </c>
      <c r="F25" s="200" t="s">
        <v>6</v>
      </c>
      <c r="G25" s="200" t="s">
        <v>6</v>
      </c>
      <c r="H25" s="305" t="s">
        <v>31</v>
      </c>
      <c r="I25" s="176" t="s">
        <v>225</v>
      </c>
      <c r="J25" s="176" t="s">
        <v>54</v>
      </c>
      <c r="K25" s="67" t="s">
        <v>52</v>
      </c>
      <c r="L25" s="67" t="s">
        <v>52</v>
      </c>
      <c r="M25" s="200" t="s">
        <v>6</v>
      </c>
      <c r="N25" s="200" t="s">
        <v>6</v>
      </c>
      <c r="O25" s="67" t="s">
        <v>52</v>
      </c>
      <c r="P25" s="67" t="s">
        <v>52</v>
      </c>
      <c r="Q25" s="67" t="s">
        <v>52</v>
      </c>
      <c r="R25" s="67" t="s">
        <v>52</v>
      </c>
      <c r="S25" s="67" t="s">
        <v>52</v>
      </c>
      <c r="T25" s="200" t="s">
        <v>6</v>
      </c>
      <c r="U25" s="200" t="s">
        <v>6</v>
      </c>
      <c r="V25" s="302" t="s">
        <v>52</v>
      </c>
      <c r="W25" s="302" t="s">
        <v>52</v>
      </c>
      <c r="X25" s="302" t="s">
        <v>52</v>
      </c>
      <c r="Y25" s="302" t="s">
        <v>52</v>
      </c>
      <c r="Z25" s="302" t="s">
        <v>52</v>
      </c>
      <c r="AA25" s="200" t="s">
        <v>6</v>
      </c>
      <c r="AB25" s="200" t="s">
        <v>6</v>
      </c>
      <c r="AC25" s="302" t="s">
        <v>52</v>
      </c>
      <c r="AD25" s="302" t="s">
        <v>52</v>
      </c>
      <c r="AE25" s="302" t="s">
        <v>52</v>
      </c>
      <c r="AF25" s="302" t="s">
        <v>52</v>
      </c>
      <c r="AG25" s="314" t="s">
        <v>31</v>
      </c>
      <c r="AH25" s="200" t="s">
        <v>6</v>
      </c>
      <c r="AI25" s="200" t="s">
        <v>6</v>
      </c>
      <c r="AJ25" s="309" t="s">
        <v>52</v>
      </c>
      <c r="AK25">
        <f t="shared" si="0"/>
        <v>2</v>
      </c>
    </row>
    <row r="26" spans="1:37" x14ac:dyDescent="0.25">
      <c r="A26" s="320"/>
      <c r="B26" s="57">
        <v>160105</v>
      </c>
      <c r="C26" s="297" t="s">
        <v>239</v>
      </c>
      <c r="D26" s="159" t="s">
        <v>184</v>
      </c>
      <c r="E26" s="257" t="s">
        <v>25</v>
      </c>
      <c r="F26" s="200" t="s">
        <v>6</v>
      </c>
      <c r="G26" s="200" t="s">
        <v>6</v>
      </c>
      <c r="H26" s="69" t="s">
        <v>51</v>
      </c>
      <c r="I26" s="176" t="s">
        <v>225</v>
      </c>
      <c r="J26" s="302" t="s">
        <v>52</v>
      </c>
      <c r="K26" s="302" t="s">
        <v>52</v>
      </c>
      <c r="L26" s="302" t="s">
        <v>52</v>
      </c>
      <c r="M26" s="200" t="s">
        <v>6</v>
      </c>
      <c r="N26" s="200" t="s">
        <v>6</v>
      </c>
      <c r="O26" s="302" t="s">
        <v>52</v>
      </c>
      <c r="P26" s="305" t="s">
        <v>31</v>
      </c>
      <c r="Q26" s="302" t="s">
        <v>52</v>
      </c>
      <c r="R26" s="302" t="s">
        <v>52</v>
      </c>
      <c r="S26" s="302" t="s">
        <v>52</v>
      </c>
      <c r="T26" s="200" t="s">
        <v>6</v>
      </c>
      <c r="U26" s="200" t="s">
        <v>6</v>
      </c>
      <c r="V26" s="302" t="s">
        <v>52</v>
      </c>
      <c r="W26" s="302" t="s">
        <v>52</v>
      </c>
      <c r="X26" s="67" t="s">
        <v>52</v>
      </c>
      <c r="Y26" s="67" t="s">
        <v>52</v>
      </c>
      <c r="Z26" s="305" t="s">
        <v>31</v>
      </c>
      <c r="AA26" s="200" t="s">
        <v>6</v>
      </c>
      <c r="AB26" s="200" t="s">
        <v>6</v>
      </c>
      <c r="AC26" s="314" t="s">
        <v>31</v>
      </c>
      <c r="AD26" s="69" t="s">
        <v>51</v>
      </c>
      <c r="AE26" s="69" t="s">
        <v>51</v>
      </c>
      <c r="AF26" s="69" t="s">
        <v>51</v>
      </c>
      <c r="AG26" s="314" t="s">
        <v>31</v>
      </c>
      <c r="AH26" s="200" t="s">
        <v>6</v>
      </c>
      <c r="AI26" s="200" t="s">
        <v>6</v>
      </c>
      <c r="AJ26" s="67" t="s">
        <v>52</v>
      </c>
      <c r="AK26">
        <f t="shared" si="0"/>
        <v>4</v>
      </c>
    </row>
    <row r="27" spans="1:37" x14ac:dyDescent="0.25">
      <c r="A27" s="320"/>
      <c r="B27" s="57">
        <v>496397</v>
      </c>
      <c r="C27" s="174" t="s">
        <v>228</v>
      </c>
      <c r="D27" s="278" t="s">
        <v>183</v>
      </c>
      <c r="E27" s="257" t="s">
        <v>25</v>
      </c>
      <c r="F27" s="200" t="s">
        <v>6</v>
      </c>
      <c r="G27" s="200" t="s">
        <v>6</v>
      </c>
      <c r="H27" s="67" t="s">
        <v>52</v>
      </c>
      <c r="I27" s="176" t="s">
        <v>225</v>
      </c>
      <c r="J27" s="67" t="s">
        <v>52</v>
      </c>
      <c r="K27" s="69" t="s">
        <v>51</v>
      </c>
      <c r="L27" s="69" t="s">
        <v>51</v>
      </c>
      <c r="M27" s="200" t="s">
        <v>6</v>
      </c>
      <c r="N27" s="200" t="s">
        <v>6</v>
      </c>
      <c r="O27" s="162" t="s">
        <v>36</v>
      </c>
      <c r="P27" s="176" t="s">
        <v>54</v>
      </c>
      <c r="Q27" s="176" t="s">
        <v>54</v>
      </c>
      <c r="R27" s="176" t="s">
        <v>54</v>
      </c>
      <c r="S27" s="176" t="s">
        <v>54</v>
      </c>
      <c r="T27" s="200" t="s">
        <v>6</v>
      </c>
      <c r="U27" s="200" t="s">
        <v>6</v>
      </c>
      <c r="V27" s="184"/>
      <c r="W27" s="184"/>
      <c r="X27" s="184"/>
      <c r="Y27" s="184"/>
      <c r="Z27" s="184"/>
      <c r="AA27" s="200" t="s">
        <v>6</v>
      </c>
      <c r="AB27" s="200" t="s">
        <v>6</v>
      </c>
      <c r="AC27" s="184"/>
      <c r="AD27" s="184"/>
      <c r="AE27" s="173"/>
      <c r="AF27" s="184"/>
      <c r="AG27" s="184"/>
      <c r="AH27" s="200" t="s">
        <v>6</v>
      </c>
      <c r="AI27" s="200" t="s">
        <v>6</v>
      </c>
      <c r="AJ27" s="184"/>
      <c r="AK27">
        <f t="shared" si="0"/>
        <v>0</v>
      </c>
    </row>
    <row r="28" spans="1:37" ht="15" hidden="1" customHeight="1" x14ac:dyDescent="0.25">
      <c r="A28" s="320"/>
      <c r="B28" s="79">
        <v>435786</v>
      </c>
      <c r="C28" s="130" t="s">
        <v>255</v>
      </c>
      <c r="D28" s="159" t="s">
        <v>184</v>
      </c>
      <c r="E28" s="257" t="s">
        <v>25</v>
      </c>
      <c r="F28" s="200" t="s">
        <v>6</v>
      </c>
      <c r="G28" s="200" t="s">
        <v>6</v>
      </c>
      <c r="H28" s="30"/>
      <c r="I28" s="30"/>
      <c r="J28" s="30"/>
      <c r="K28" s="30"/>
      <c r="L28" s="30"/>
      <c r="M28" s="200" t="s">
        <v>6</v>
      </c>
      <c r="N28" s="200" t="s">
        <v>6</v>
      </c>
      <c r="O28" s="30"/>
      <c r="P28" s="30"/>
      <c r="Q28" s="30"/>
      <c r="R28" s="30"/>
      <c r="S28" s="30"/>
      <c r="T28" s="200" t="s">
        <v>6</v>
      </c>
      <c r="U28" s="200" t="s">
        <v>6</v>
      </c>
      <c r="V28" s="30"/>
      <c r="W28" s="30"/>
      <c r="X28" s="30"/>
      <c r="Y28" s="30"/>
      <c r="Z28" s="30"/>
      <c r="AA28" s="200" t="s">
        <v>6</v>
      </c>
      <c r="AB28" s="200" t="s">
        <v>6</v>
      </c>
      <c r="AC28" s="30"/>
      <c r="AD28" s="30"/>
      <c r="AE28" s="30"/>
      <c r="AF28" s="30"/>
      <c r="AG28" s="30"/>
      <c r="AH28" s="200" t="s">
        <v>6</v>
      </c>
      <c r="AI28" s="200" t="s">
        <v>6</v>
      </c>
      <c r="AJ28" s="30"/>
      <c r="AK28">
        <f t="shared" si="0"/>
        <v>0</v>
      </c>
    </row>
    <row r="29" spans="1:37" x14ac:dyDescent="0.25">
      <c r="A29" s="320"/>
      <c r="B29" s="57">
        <v>461154</v>
      </c>
      <c r="C29" s="130" t="s">
        <v>252</v>
      </c>
      <c r="D29" s="159" t="s">
        <v>184</v>
      </c>
      <c r="E29" s="257" t="s">
        <v>25</v>
      </c>
      <c r="F29" s="200" t="s">
        <v>6</v>
      </c>
      <c r="G29" s="200" t="s">
        <v>6</v>
      </c>
      <c r="H29" s="67" t="s">
        <v>52</v>
      </c>
      <c r="I29" s="176" t="s">
        <v>225</v>
      </c>
      <c r="J29" s="67" t="s">
        <v>52</v>
      </c>
      <c r="K29" s="67" t="s">
        <v>52</v>
      </c>
      <c r="L29" s="67" t="s">
        <v>52</v>
      </c>
      <c r="M29" s="200" t="s">
        <v>6</v>
      </c>
      <c r="N29" s="200" t="s">
        <v>6</v>
      </c>
      <c r="O29" s="67" t="s">
        <v>52</v>
      </c>
      <c r="P29" s="67" t="s">
        <v>52</v>
      </c>
      <c r="Q29" s="67" t="s">
        <v>52</v>
      </c>
      <c r="R29" s="314" t="s">
        <v>31</v>
      </c>
      <c r="S29" s="314" t="s">
        <v>31</v>
      </c>
      <c r="T29" s="200" t="s">
        <v>6</v>
      </c>
      <c r="U29" s="200" t="s">
        <v>6</v>
      </c>
      <c r="V29" s="314" t="s">
        <v>31</v>
      </c>
      <c r="W29" s="314" t="s">
        <v>31</v>
      </c>
      <c r="X29" s="314" t="s">
        <v>31</v>
      </c>
      <c r="Y29" s="314" t="s">
        <v>31</v>
      </c>
      <c r="Z29" s="67" t="s">
        <v>52</v>
      </c>
      <c r="AA29" s="200" t="s">
        <v>6</v>
      </c>
      <c r="AB29" s="200" t="s">
        <v>6</v>
      </c>
      <c r="AC29" s="67" t="s">
        <v>52</v>
      </c>
      <c r="AD29" s="67" t="s">
        <v>52</v>
      </c>
      <c r="AE29" s="67" t="s">
        <v>52</v>
      </c>
      <c r="AF29" s="67" t="s">
        <v>52</v>
      </c>
      <c r="AG29" s="67" t="s">
        <v>52</v>
      </c>
      <c r="AH29" s="200" t="s">
        <v>6</v>
      </c>
      <c r="AI29" s="200" t="s">
        <v>6</v>
      </c>
      <c r="AJ29" s="67" t="s">
        <v>52</v>
      </c>
      <c r="AK29">
        <f t="shared" si="0"/>
        <v>6</v>
      </c>
    </row>
    <row r="30" spans="1:37" x14ac:dyDescent="0.25">
      <c r="A30" s="321"/>
      <c r="B30" s="57">
        <v>435786</v>
      </c>
      <c r="C30" s="130" t="s">
        <v>255</v>
      </c>
      <c r="D30" s="159" t="s">
        <v>184</v>
      </c>
      <c r="E30" s="257" t="s">
        <v>25</v>
      </c>
      <c r="F30" s="200" t="s">
        <v>6</v>
      </c>
      <c r="G30" s="200" t="s">
        <v>6</v>
      </c>
      <c r="H30" s="69" t="s">
        <v>51</v>
      </c>
      <c r="I30" s="176" t="s">
        <v>225</v>
      </c>
      <c r="J30" s="69" t="s">
        <v>51</v>
      </c>
      <c r="K30" s="305" t="s">
        <v>31</v>
      </c>
      <c r="L30" s="69" t="s">
        <v>51</v>
      </c>
      <c r="M30" s="200" t="s">
        <v>6</v>
      </c>
      <c r="N30" s="200" t="s">
        <v>6</v>
      </c>
      <c r="O30" s="69" t="s">
        <v>51</v>
      </c>
      <c r="P30" s="69" t="s">
        <v>51</v>
      </c>
      <c r="Q30" s="69" t="s">
        <v>51</v>
      </c>
      <c r="R30" s="69" t="s">
        <v>51</v>
      </c>
      <c r="S30" s="69" t="s">
        <v>51</v>
      </c>
      <c r="T30" s="200" t="s">
        <v>6</v>
      </c>
      <c r="U30" s="200" t="s">
        <v>6</v>
      </c>
      <c r="V30" s="309" t="s">
        <v>52</v>
      </c>
      <c r="W30" s="309" t="s">
        <v>52</v>
      </c>
      <c r="X30" s="309" t="s">
        <v>52</v>
      </c>
      <c r="Y30" s="309" t="s">
        <v>52</v>
      </c>
      <c r="Z30" s="309" t="s">
        <v>52</v>
      </c>
      <c r="AA30" s="200" t="s">
        <v>6</v>
      </c>
      <c r="AB30" s="200" t="s">
        <v>6</v>
      </c>
      <c r="AC30" s="309" t="s">
        <v>52</v>
      </c>
      <c r="AD30" s="309" t="s">
        <v>52</v>
      </c>
      <c r="AE30" s="309" t="s">
        <v>52</v>
      </c>
      <c r="AF30" s="309" t="s">
        <v>52</v>
      </c>
      <c r="AG30" s="309" t="s">
        <v>52</v>
      </c>
      <c r="AH30" s="200" t="s">
        <v>6</v>
      </c>
      <c r="AI30" s="200" t="s">
        <v>6</v>
      </c>
      <c r="AJ30" s="302" t="s">
        <v>52</v>
      </c>
      <c r="AK30">
        <f t="shared" si="0"/>
        <v>1</v>
      </c>
    </row>
    <row r="31" spans="1:37" x14ac:dyDescent="0.25">
      <c r="A31" s="30"/>
      <c r="B31" s="57">
        <v>550857</v>
      </c>
      <c r="C31" s="130" t="s">
        <v>256</v>
      </c>
      <c r="D31" s="159" t="s">
        <v>184</v>
      </c>
      <c r="E31" s="257" t="s">
        <v>25</v>
      </c>
      <c r="F31" s="200" t="s">
        <v>6</v>
      </c>
      <c r="G31" s="200" t="s">
        <v>6</v>
      </c>
      <c r="H31" s="69" t="s">
        <v>51</v>
      </c>
      <c r="I31" s="176" t="s">
        <v>225</v>
      </c>
      <c r="J31" s="69" t="s">
        <v>51</v>
      </c>
      <c r="K31" s="69" t="s">
        <v>51</v>
      </c>
      <c r="L31" s="69" t="s">
        <v>51</v>
      </c>
      <c r="M31" s="200" t="s">
        <v>6</v>
      </c>
      <c r="N31" s="200" t="s">
        <v>6</v>
      </c>
      <c r="O31" s="69" t="s">
        <v>51</v>
      </c>
      <c r="P31" s="69" t="s">
        <v>51</v>
      </c>
      <c r="Q31" s="69" t="s">
        <v>51</v>
      </c>
      <c r="R31" s="69" t="s">
        <v>51</v>
      </c>
      <c r="S31" s="69" t="s">
        <v>51</v>
      </c>
      <c r="T31" s="200" t="s">
        <v>6</v>
      </c>
      <c r="U31" s="200" t="s">
        <v>6</v>
      </c>
      <c r="V31" s="69" t="s">
        <v>51</v>
      </c>
      <c r="W31" s="69" t="s">
        <v>51</v>
      </c>
      <c r="X31" s="69" t="s">
        <v>51</v>
      </c>
      <c r="Y31" s="69" t="s">
        <v>51</v>
      </c>
      <c r="Z31" s="69" t="s">
        <v>51</v>
      </c>
      <c r="AA31" s="200" t="s">
        <v>6</v>
      </c>
      <c r="AB31" s="200" t="s">
        <v>6</v>
      </c>
      <c r="AC31" s="309" t="s">
        <v>52</v>
      </c>
      <c r="AD31" s="309" t="s">
        <v>52</v>
      </c>
      <c r="AE31" s="309" t="s">
        <v>52</v>
      </c>
      <c r="AF31" s="309" t="s">
        <v>52</v>
      </c>
      <c r="AG31" s="302" t="s">
        <v>52</v>
      </c>
      <c r="AH31" s="200" t="s">
        <v>6</v>
      </c>
      <c r="AI31" s="200" t="s">
        <v>6</v>
      </c>
      <c r="AJ31" s="69" t="s">
        <v>51</v>
      </c>
      <c r="AK31">
        <f t="shared" si="0"/>
        <v>0</v>
      </c>
    </row>
    <row r="32" spans="1:37" x14ac:dyDescent="0.25">
      <c r="A32" s="30"/>
      <c r="B32" s="57">
        <v>340368</v>
      </c>
      <c r="C32" s="130" t="s">
        <v>254</v>
      </c>
      <c r="D32" s="159" t="s">
        <v>184</v>
      </c>
      <c r="E32" s="174"/>
      <c r="F32" s="200" t="s">
        <v>6</v>
      </c>
      <c r="G32" s="200" t="s">
        <v>6</v>
      </c>
      <c r="H32" s="69" t="s">
        <v>51</v>
      </c>
      <c r="I32" s="176" t="s">
        <v>225</v>
      </c>
      <c r="J32" s="69" t="s">
        <v>51</v>
      </c>
      <c r="K32" s="69" t="s">
        <v>51</v>
      </c>
      <c r="L32" s="69" t="s">
        <v>51</v>
      </c>
      <c r="M32" s="200" t="s">
        <v>6</v>
      </c>
      <c r="N32" s="200" t="s">
        <v>6</v>
      </c>
      <c r="O32" s="302" t="s">
        <v>52</v>
      </c>
      <c r="P32" s="302" t="s">
        <v>52</v>
      </c>
      <c r="Q32" s="302" t="s">
        <v>52</v>
      </c>
      <c r="R32" s="302" t="s">
        <v>52</v>
      </c>
      <c r="S32" s="302" t="s">
        <v>52</v>
      </c>
      <c r="T32" s="200" t="s">
        <v>6</v>
      </c>
      <c r="U32" s="200" t="s">
        <v>6</v>
      </c>
      <c r="V32" s="302" t="s">
        <v>52</v>
      </c>
      <c r="W32" s="302" t="s">
        <v>52</v>
      </c>
      <c r="X32" s="302" t="s">
        <v>52</v>
      </c>
      <c r="Y32" s="302" t="s">
        <v>52</v>
      </c>
      <c r="Z32" s="302" t="s">
        <v>52</v>
      </c>
      <c r="AA32" s="200" t="s">
        <v>6</v>
      </c>
      <c r="AB32" s="200" t="s">
        <v>6</v>
      </c>
      <c r="AC32" s="176" t="s">
        <v>54</v>
      </c>
      <c r="AD32" s="176" t="s">
        <v>54</v>
      </c>
      <c r="AE32" s="176" t="s">
        <v>54</v>
      </c>
      <c r="AF32" s="176" t="s">
        <v>54</v>
      </c>
      <c r="AG32" s="176" t="s">
        <v>54</v>
      </c>
      <c r="AH32" s="188" t="s">
        <v>54</v>
      </c>
      <c r="AI32" s="200" t="s">
        <v>6</v>
      </c>
      <c r="AJ32" s="162" t="s">
        <v>36</v>
      </c>
      <c r="AK32">
        <f t="shared" si="0"/>
        <v>0</v>
      </c>
    </row>
    <row r="33" spans="37:37" x14ac:dyDescent="0.25">
      <c r="AK33">
        <f>SUM(AK3:AK32)</f>
        <v>27</v>
      </c>
    </row>
  </sheetData>
  <mergeCells count="10">
    <mergeCell ref="AH1:AI1"/>
    <mergeCell ref="A13:A15"/>
    <mergeCell ref="A16:A18"/>
    <mergeCell ref="A19:A21"/>
    <mergeCell ref="A22:A24"/>
    <mergeCell ref="AA1:AB1"/>
    <mergeCell ref="F1:G1"/>
    <mergeCell ref="A11:A12"/>
    <mergeCell ref="M1:N1"/>
    <mergeCell ref="T1:U1"/>
  </mergeCells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M31"/>
  <sheetViews>
    <sheetView zoomScaleNormal="100" workbookViewId="0">
      <pane xSplit="3" ySplit="2" topLeftCell="AH15" activePane="bottomRight" state="frozen"/>
      <selection pane="topRight" activeCell="D1" sqref="D1"/>
      <selection pane="bottomLeft" activeCell="A3" sqref="A3"/>
      <selection pane="bottomRight" activeCell="C28" sqref="C28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6" max="36" width="11.42578125" bestFit="1" customWidth="1"/>
    <col min="38" max="38" width="8.7109375" customWidth="1"/>
    <col min="39" max="39" width="16.140625" bestFit="1" customWidth="1"/>
  </cols>
  <sheetData>
    <row r="1" spans="1:39" ht="15" customHeight="1" x14ac:dyDescent="0.25">
      <c r="J1" s="481" t="s">
        <v>235</v>
      </c>
      <c r="K1" s="481"/>
      <c r="Q1" s="481" t="s">
        <v>235</v>
      </c>
      <c r="R1" s="481"/>
      <c r="V1" s="317" t="s">
        <v>257</v>
      </c>
      <c r="X1" s="481" t="s">
        <v>235</v>
      </c>
      <c r="Y1" s="481"/>
      <c r="AE1" s="481" t="s">
        <v>170</v>
      </c>
      <c r="AF1" s="481"/>
      <c r="AK1" t="s">
        <v>248</v>
      </c>
      <c r="AL1" t="s">
        <v>261</v>
      </c>
      <c r="AM1" t="s">
        <v>260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42948</v>
      </c>
      <c r="G2" s="243">
        <v>42949</v>
      </c>
      <c r="H2" s="243">
        <v>42950</v>
      </c>
      <c r="I2" s="243">
        <v>42951</v>
      </c>
      <c r="J2" s="243">
        <v>42952</v>
      </c>
      <c r="K2" s="243">
        <v>42953</v>
      </c>
      <c r="L2" s="243">
        <v>42954</v>
      </c>
      <c r="M2" s="243">
        <v>42955</v>
      </c>
      <c r="N2" s="243">
        <v>42956</v>
      </c>
      <c r="O2" s="243">
        <v>42957</v>
      </c>
      <c r="P2" s="243">
        <v>42958</v>
      </c>
      <c r="Q2" s="243">
        <v>42959</v>
      </c>
      <c r="R2" s="243">
        <v>42960</v>
      </c>
      <c r="S2" s="243">
        <v>42961</v>
      </c>
      <c r="T2" s="243">
        <v>42962</v>
      </c>
      <c r="U2" s="243">
        <v>42963</v>
      </c>
      <c r="V2" s="243">
        <v>42964</v>
      </c>
      <c r="W2" s="243">
        <v>42965</v>
      </c>
      <c r="X2" s="243">
        <v>42966</v>
      </c>
      <c r="Y2" s="243">
        <v>42967</v>
      </c>
      <c r="Z2" s="243">
        <v>42968</v>
      </c>
      <c r="AA2" s="243">
        <v>42969</v>
      </c>
      <c r="AB2" s="243">
        <v>42970</v>
      </c>
      <c r="AC2" s="243">
        <v>42971</v>
      </c>
      <c r="AD2" s="243">
        <v>42972</v>
      </c>
      <c r="AE2" s="243">
        <v>42973</v>
      </c>
      <c r="AF2" s="243">
        <v>42974</v>
      </c>
      <c r="AG2" s="243">
        <v>42975</v>
      </c>
      <c r="AH2" s="243">
        <v>42976</v>
      </c>
      <c r="AI2" s="243">
        <v>42977</v>
      </c>
      <c r="AJ2" s="243">
        <v>42978</v>
      </c>
    </row>
    <row r="3" spans="1:39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314" t="s">
        <v>31</v>
      </c>
      <c r="G3" s="314" t="s">
        <v>31</v>
      </c>
      <c r="H3" s="314" t="s">
        <v>31</v>
      </c>
      <c r="I3" s="314" t="s">
        <v>31</v>
      </c>
      <c r="J3" s="200" t="s">
        <v>6</v>
      </c>
      <c r="K3" s="200" t="s">
        <v>6</v>
      </c>
      <c r="L3" s="314" t="s">
        <v>31</v>
      </c>
      <c r="M3" s="314" t="s">
        <v>31</v>
      </c>
      <c r="N3" s="314" t="s">
        <v>31</v>
      </c>
      <c r="O3" s="314" t="s">
        <v>31</v>
      </c>
      <c r="P3" s="314" t="s">
        <v>31</v>
      </c>
      <c r="Q3" s="200" t="s">
        <v>6</v>
      </c>
      <c r="R3" s="200" t="s">
        <v>6</v>
      </c>
      <c r="S3" s="67" t="s">
        <v>52</v>
      </c>
      <c r="T3" s="67" t="s">
        <v>52</v>
      </c>
      <c r="U3" s="67" t="s">
        <v>52</v>
      </c>
      <c r="V3" s="67" t="s">
        <v>52</v>
      </c>
      <c r="W3" s="67" t="s">
        <v>52</v>
      </c>
      <c r="X3" s="200" t="s">
        <v>6</v>
      </c>
      <c r="Y3" s="200" t="s">
        <v>6</v>
      </c>
      <c r="Z3" s="67" t="s">
        <v>52</v>
      </c>
      <c r="AA3" s="67" t="s">
        <v>52</v>
      </c>
      <c r="AB3" s="67" t="s">
        <v>52</v>
      </c>
      <c r="AC3" s="67" t="s">
        <v>52</v>
      </c>
      <c r="AD3" s="67" t="s">
        <v>52</v>
      </c>
      <c r="AE3" s="200" t="s">
        <v>6</v>
      </c>
      <c r="AF3" s="188" t="s">
        <v>54</v>
      </c>
      <c r="AG3" s="67" t="s">
        <v>52</v>
      </c>
      <c r="AH3" s="67" t="s">
        <v>52</v>
      </c>
      <c r="AI3" s="67" t="s">
        <v>52</v>
      </c>
      <c r="AJ3" s="67" t="s">
        <v>52</v>
      </c>
      <c r="AK3">
        <f>COUNTIF(F3:AJ3,"Leave")</f>
        <v>9</v>
      </c>
      <c r="AL3">
        <f>COUNTIF(F3:AJ3,"US NS")+COUNTIF(F3:AJ3,"US DS")+COUNTIF(F3:AJ3,"US EM")</f>
        <v>15</v>
      </c>
      <c r="AM3">
        <f>AL3*9</f>
        <v>135</v>
      </c>
    </row>
    <row r="4" spans="1:39" x14ac:dyDescent="0.25">
      <c r="A4" s="3"/>
      <c r="B4" s="79">
        <v>125480</v>
      </c>
      <c r="C4" s="159" t="s">
        <v>242</v>
      </c>
      <c r="D4" s="159" t="s">
        <v>184</v>
      </c>
      <c r="E4" s="242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200" t="s">
        <v>6</v>
      </c>
      <c r="K4" s="200" t="s">
        <v>6</v>
      </c>
      <c r="L4" s="67" t="s">
        <v>52</v>
      </c>
      <c r="M4" s="67" t="s">
        <v>52</v>
      </c>
      <c r="N4" s="67" t="s">
        <v>52</v>
      </c>
      <c r="O4" s="67" t="s">
        <v>52</v>
      </c>
      <c r="P4" s="67" t="s">
        <v>52</v>
      </c>
      <c r="Q4" s="200" t="s">
        <v>6</v>
      </c>
      <c r="R4" s="200" t="s">
        <v>6</v>
      </c>
      <c r="S4" s="67" t="s">
        <v>52</v>
      </c>
      <c r="T4" s="200" t="s">
        <v>6</v>
      </c>
      <c r="U4" s="176" t="s">
        <v>54</v>
      </c>
      <c r="V4" s="176" t="s">
        <v>54</v>
      </c>
      <c r="W4" s="176" t="s">
        <v>54</v>
      </c>
      <c r="X4" s="188" t="s">
        <v>54</v>
      </c>
      <c r="Y4" s="200" t="s">
        <v>6</v>
      </c>
      <c r="Z4" s="200" t="s">
        <v>6</v>
      </c>
      <c r="AA4" s="176" t="s">
        <v>54</v>
      </c>
      <c r="AB4" s="176" t="s">
        <v>54</v>
      </c>
      <c r="AC4" s="176" t="s">
        <v>54</v>
      </c>
      <c r="AD4" s="176" t="s">
        <v>54</v>
      </c>
      <c r="AE4" s="188" t="s">
        <v>54</v>
      </c>
      <c r="AF4" s="200" t="s">
        <v>6</v>
      </c>
      <c r="AG4" s="162" t="s">
        <v>36</v>
      </c>
      <c r="AH4" s="176" t="s">
        <v>54</v>
      </c>
      <c r="AI4" s="176" t="s">
        <v>54</v>
      </c>
      <c r="AJ4" s="314" t="s">
        <v>31</v>
      </c>
      <c r="AK4">
        <f t="shared" ref="AK4:AK30" si="0">COUNTIF(F4:AJ4,"Leave")</f>
        <v>1</v>
      </c>
      <c r="AL4">
        <f t="shared" ref="AL4:AL30" si="1">COUNTIF(F4:AJ4,"US NS")+COUNTIF(F4:AJ4,"US DS")+COUNTIF(F4:AJ4,"US EM")</f>
        <v>21</v>
      </c>
      <c r="AM4">
        <f t="shared" ref="AM4:AM27" si="2">AL4*9</f>
        <v>189</v>
      </c>
    </row>
    <row r="5" spans="1:39" x14ac:dyDescent="0.25">
      <c r="A5" s="3"/>
      <c r="B5" s="57">
        <v>503031</v>
      </c>
      <c r="C5" s="159" t="s">
        <v>101</v>
      </c>
      <c r="D5" s="159" t="s">
        <v>184</v>
      </c>
      <c r="E5" s="242" t="s">
        <v>26</v>
      </c>
      <c r="F5" s="176" t="s">
        <v>54</v>
      </c>
      <c r="G5" s="176" t="s">
        <v>54</v>
      </c>
      <c r="H5" s="176" t="s">
        <v>54</v>
      </c>
      <c r="I5" s="176" t="s">
        <v>54</v>
      </c>
      <c r="J5" s="200" t="s">
        <v>6</v>
      </c>
      <c r="K5" s="200" t="s">
        <v>6</v>
      </c>
      <c r="L5" s="176" t="s">
        <v>54</v>
      </c>
      <c r="M5" s="176" t="s">
        <v>54</v>
      </c>
      <c r="N5" s="176" t="s">
        <v>54</v>
      </c>
      <c r="O5" s="176" t="s">
        <v>54</v>
      </c>
      <c r="P5" s="314" t="s">
        <v>31</v>
      </c>
      <c r="Q5" s="200" t="s">
        <v>6</v>
      </c>
      <c r="R5" s="200" t="s">
        <v>6</v>
      </c>
      <c r="S5" s="302" t="s">
        <v>52</v>
      </c>
      <c r="T5" s="302" t="s">
        <v>52</v>
      </c>
      <c r="U5" s="314" t="s">
        <v>31</v>
      </c>
      <c r="V5" s="176" t="s">
        <v>54</v>
      </c>
      <c r="W5" s="302" t="s">
        <v>52</v>
      </c>
      <c r="X5" s="200" t="s">
        <v>6</v>
      </c>
      <c r="Y5" s="176" t="s">
        <v>172</v>
      </c>
      <c r="Z5" s="302" t="s">
        <v>52</v>
      </c>
      <c r="AA5" s="302" t="s">
        <v>52</v>
      </c>
      <c r="AB5" s="302" t="s">
        <v>52</v>
      </c>
      <c r="AC5" s="302" t="s">
        <v>52</v>
      </c>
      <c r="AD5" s="302" t="s">
        <v>52</v>
      </c>
      <c r="AE5" s="200" t="s">
        <v>6</v>
      </c>
      <c r="AF5" s="200" t="s">
        <v>6</v>
      </c>
      <c r="AG5" s="162" t="s">
        <v>36</v>
      </c>
      <c r="AH5" s="176" t="s">
        <v>54</v>
      </c>
      <c r="AI5" s="176" t="s">
        <v>54</v>
      </c>
      <c r="AJ5" s="176" t="s">
        <v>54</v>
      </c>
      <c r="AK5">
        <f t="shared" si="0"/>
        <v>2</v>
      </c>
      <c r="AL5">
        <f t="shared" si="1"/>
        <v>20</v>
      </c>
      <c r="AM5">
        <f t="shared" si="2"/>
        <v>180</v>
      </c>
    </row>
    <row r="6" spans="1:39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302" t="s">
        <v>52</v>
      </c>
      <c r="G6" s="302" t="s">
        <v>52</v>
      </c>
      <c r="H6" s="302" t="s">
        <v>52</v>
      </c>
      <c r="I6" s="302" t="s">
        <v>52</v>
      </c>
      <c r="J6" s="200" t="s">
        <v>6</v>
      </c>
      <c r="K6" s="200" t="s">
        <v>6</v>
      </c>
      <c r="L6" s="302" t="s">
        <v>52</v>
      </c>
      <c r="M6" s="302" t="s">
        <v>52</v>
      </c>
      <c r="N6" s="302" t="s">
        <v>52</v>
      </c>
      <c r="O6" s="302" t="s">
        <v>52</v>
      </c>
      <c r="P6" s="302" t="s">
        <v>52</v>
      </c>
      <c r="Q6" s="200" t="s">
        <v>6</v>
      </c>
      <c r="R6" s="188" t="s">
        <v>54</v>
      </c>
      <c r="S6" s="200" t="s">
        <v>6</v>
      </c>
      <c r="T6" s="176" t="s">
        <v>54</v>
      </c>
      <c r="U6" s="176" t="s">
        <v>54</v>
      </c>
      <c r="V6" s="176" t="s">
        <v>54</v>
      </c>
      <c r="W6" s="176" t="s">
        <v>54</v>
      </c>
      <c r="X6" s="200" t="s">
        <v>6</v>
      </c>
      <c r="Y6" s="200" t="s">
        <v>6</v>
      </c>
      <c r="Z6" s="200" t="s">
        <v>6</v>
      </c>
      <c r="AA6" s="176" t="s">
        <v>54</v>
      </c>
      <c r="AB6" s="176" t="s">
        <v>54</v>
      </c>
      <c r="AC6" s="176" t="s">
        <v>54</v>
      </c>
      <c r="AD6" s="176" t="s">
        <v>54</v>
      </c>
      <c r="AE6" s="188" t="s">
        <v>54</v>
      </c>
      <c r="AF6" s="200" t="s">
        <v>6</v>
      </c>
      <c r="AG6" s="302" t="s">
        <v>52</v>
      </c>
      <c r="AH6" s="302" t="s">
        <v>52</v>
      </c>
      <c r="AI6" s="302" t="s">
        <v>52</v>
      </c>
      <c r="AJ6" s="302" t="s">
        <v>52</v>
      </c>
      <c r="AK6">
        <f t="shared" si="0"/>
        <v>0</v>
      </c>
      <c r="AL6">
        <f t="shared" si="1"/>
        <v>23</v>
      </c>
      <c r="AM6">
        <f t="shared" si="2"/>
        <v>207</v>
      </c>
    </row>
    <row r="7" spans="1:39" x14ac:dyDescent="0.25">
      <c r="A7" s="3"/>
      <c r="B7" s="57">
        <v>379070</v>
      </c>
      <c r="C7" s="159" t="s">
        <v>123</v>
      </c>
      <c r="D7" s="159" t="s">
        <v>184</v>
      </c>
      <c r="E7" s="242" t="s">
        <v>26</v>
      </c>
      <c r="F7" s="67" t="s">
        <v>52</v>
      </c>
      <c r="G7" s="67" t="s">
        <v>52</v>
      </c>
      <c r="H7" s="67" t="s">
        <v>52</v>
      </c>
      <c r="I7" s="67" t="s">
        <v>52</v>
      </c>
      <c r="J7" s="200" t="s">
        <v>6</v>
      </c>
      <c r="K7" s="176" t="s">
        <v>172</v>
      </c>
      <c r="L7" s="67" t="s">
        <v>52</v>
      </c>
      <c r="M7" s="67" t="s">
        <v>52</v>
      </c>
      <c r="N7" s="67" t="s">
        <v>52</v>
      </c>
      <c r="O7" s="67" t="s">
        <v>52</v>
      </c>
      <c r="P7" s="67" t="s">
        <v>52</v>
      </c>
      <c r="Q7" s="200" t="s">
        <v>6</v>
      </c>
      <c r="R7" s="200" t="s">
        <v>6</v>
      </c>
      <c r="S7" s="200" t="s">
        <v>6</v>
      </c>
      <c r="T7" s="176" t="s">
        <v>54</v>
      </c>
      <c r="U7" s="176" t="s">
        <v>54</v>
      </c>
      <c r="V7" s="176" t="s">
        <v>54</v>
      </c>
      <c r="W7" s="176" t="s">
        <v>54</v>
      </c>
      <c r="X7" s="188" t="s">
        <v>54</v>
      </c>
      <c r="Y7" s="200" t="s">
        <v>6</v>
      </c>
      <c r="Z7" s="176" t="s">
        <v>54</v>
      </c>
      <c r="AA7" s="176" t="s">
        <v>54</v>
      </c>
      <c r="AB7" s="176" t="s">
        <v>54</v>
      </c>
      <c r="AC7" s="176" t="s">
        <v>54</v>
      </c>
      <c r="AD7" s="314" t="s">
        <v>31</v>
      </c>
      <c r="AE7" s="200" t="s">
        <v>6</v>
      </c>
      <c r="AF7" s="176" t="s">
        <v>172</v>
      </c>
      <c r="AG7" s="67" t="s">
        <v>52</v>
      </c>
      <c r="AH7" s="67" t="s">
        <v>52</v>
      </c>
      <c r="AI7" s="67" t="s">
        <v>52</v>
      </c>
      <c r="AJ7" s="67" t="s">
        <v>52</v>
      </c>
      <c r="AK7">
        <f t="shared" si="0"/>
        <v>1</v>
      </c>
      <c r="AL7">
        <f t="shared" si="1"/>
        <v>22</v>
      </c>
      <c r="AM7">
        <f t="shared" si="2"/>
        <v>198</v>
      </c>
    </row>
    <row r="8" spans="1:39" x14ac:dyDescent="0.25">
      <c r="A8" s="3" t="s">
        <v>213</v>
      </c>
      <c r="B8" s="57">
        <v>552406</v>
      </c>
      <c r="C8" s="159" t="s">
        <v>164</v>
      </c>
      <c r="D8" s="159" t="s">
        <v>184</v>
      </c>
      <c r="E8" s="242" t="s">
        <v>26</v>
      </c>
      <c r="F8" s="176" t="s">
        <v>54</v>
      </c>
      <c r="G8" s="176" t="s">
        <v>54</v>
      </c>
      <c r="H8" s="176" t="s">
        <v>54</v>
      </c>
      <c r="I8" s="176" t="s">
        <v>54</v>
      </c>
      <c r="J8" s="188" t="s">
        <v>54</v>
      </c>
      <c r="K8" s="200" t="s">
        <v>6</v>
      </c>
      <c r="L8" s="200" t="s">
        <v>6</v>
      </c>
      <c r="M8" s="176" t="s">
        <v>54</v>
      </c>
      <c r="N8" s="176" t="s">
        <v>54</v>
      </c>
      <c r="O8" s="176" t="s">
        <v>54</v>
      </c>
      <c r="P8" s="176" t="s">
        <v>54</v>
      </c>
      <c r="Q8" s="188" t="s">
        <v>54</v>
      </c>
      <c r="R8" s="200" t="s">
        <v>6</v>
      </c>
      <c r="S8" s="67" t="s">
        <v>52</v>
      </c>
      <c r="T8" s="67" t="s">
        <v>52</v>
      </c>
      <c r="U8" s="67" t="s">
        <v>52</v>
      </c>
      <c r="V8" s="67" t="s">
        <v>52</v>
      </c>
      <c r="W8" s="67" t="s">
        <v>52</v>
      </c>
      <c r="X8" s="200" t="s">
        <v>6</v>
      </c>
      <c r="Y8" s="200" t="s">
        <v>6</v>
      </c>
      <c r="Z8" s="67" t="s">
        <v>52</v>
      </c>
      <c r="AA8" s="67" t="s">
        <v>52</v>
      </c>
      <c r="AB8" s="67" t="s">
        <v>52</v>
      </c>
      <c r="AC8" s="67" t="s">
        <v>52</v>
      </c>
      <c r="AD8" s="314" t="s">
        <v>31</v>
      </c>
      <c r="AE8" s="200" t="s">
        <v>6</v>
      </c>
      <c r="AF8" s="200" t="s">
        <v>6</v>
      </c>
      <c r="AG8" s="176" t="s">
        <v>54</v>
      </c>
      <c r="AH8" s="176" t="s">
        <v>54</v>
      </c>
      <c r="AI8" s="176" t="s">
        <v>54</v>
      </c>
      <c r="AJ8" s="176" t="s">
        <v>54</v>
      </c>
      <c r="AK8">
        <f t="shared" si="0"/>
        <v>1</v>
      </c>
      <c r="AL8">
        <f t="shared" si="1"/>
        <v>23</v>
      </c>
      <c r="AM8">
        <f t="shared" si="2"/>
        <v>207</v>
      </c>
    </row>
    <row r="9" spans="1:39" x14ac:dyDescent="0.25">
      <c r="A9" s="3" t="s">
        <v>213</v>
      </c>
      <c r="B9" s="315">
        <v>348238</v>
      </c>
      <c r="C9" s="159" t="s">
        <v>246</v>
      </c>
      <c r="D9" s="159" t="s">
        <v>184</v>
      </c>
      <c r="E9" s="242" t="s">
        <v>26</v>
      </c>
      <c r="F9" s="67" t="s">
        <v>52</v>
      </c>
      <c r="G9" s="67" t="s">
        <v>52</v>
      </c>
      <c r="H9" s="67" t="s">
        <v>52</v>
      </c>
      <c r="I9" s="67" t="s">
        <v>52</v>
      </c>
      <c r="J9" s="200" t="s">
        <v>6</v>
      </c>
      <c r="K9" s="200" t="s">
        <v>6</v>
      </c>
      <c r="L9" s="67" t="s">
        <v>52</v>
      </c>
      <c r="M9" s="67" t="s">
        <v>52</v>
      </c>
      <c r="N9" s="67" t="s">
        <v>52</v>
      </c>
      <c r="O9" s="67" t="s">
        <v>52</v>
      </c>
      <c r="P9" s="314" t="s">
        <v>31</v>
      </c>
      <c r="Q9" s="200" t="s">
        <v>6</v>
      </c>
      <c r="R9" s="200" t="s">
        <v>6</v>
      </c>
      <c r="S9" s="67" t="s">
        <v>52</v>
      </c>
      <c r="T9" s="67" t="s">
        <v>52</v>
      </c>
      <c r="U9" s="69" t="s">
        <v>51</v>
      </c>
      <c r="V9" s="176" t="s">
        <v>54</v>
      </c>
      <c r="W9" s="67" t="s">
        <v>52</v>
      </c>
      <c r="X9" s="200" t="s">
        <v>6</v>
      </c>
      <c r="Y9" s="200" t="s">
        <v>6</v>
      </c>
      <c r="Z9" s="200" t="s">
        <v>6</v>
      </c>
      <c r="AA9" s="176" t="s">
        <v>54</v>
      </c>
      <c r="AB9" s="176" t="s">
        <v>54</v>
      </c>
      <c r="AC9" s="176" t="s">
        <v>54</v>
      </c>
      <c r="AD9" s="176" t="s">
        <v>54</v>
      </c>
      <c r="AE9" s="188" t="s">
        <v>54</v>
      </c>
      <c r="AF9" s="200" t="s">
        <v>6</v>
      </c>
      <c r="AG9" s="67" t="s">
        <v>52</v>
      </c>
      <c r="AH9" s="67" t="s">
        <v>52</v>
      </c>
      <c r="AI9" s="67" t="s">
        <v>52</v>
      </c>
      <c r="AJ9" s="67" t="s">
        <v>52</v>
      </c>
      <c r="AK9">
        <f t="shared" si="0"/>
        <v>1</v>
      </c>
      <c r="AL9">
        <f t="shared" si="1"/>
        <v>22</v>
      </c>
      <c r="AM9">
        <f t="shared" si="2"/>
        <v>198</v>
      </c>
    </row>
    <row r="10" spans="1:39" ht="15" customHeight="1" x14ac:dyDescent="0.25">
      <c r="A10" s="3"/>
      <c r="B10" s="57">
        <v>242826</v>
      </c>
      <c r="C10" s="159" t="s">
        <v>37</v>
      </c>
      <c r="D10" s="159" t="s">
        <v>183</v>
      </c>
      <c r="E10" s="242" t="s">
        <v>26</v>
      </c>
      <c r="F10" s="176" t="s">
        <v>54</v>
      </c>
      <c r="G10" s="176" t="s">
        <v>54</v>
      </c>
      <c r="H10" s="176" t="s">
        <v>54</v>
      </c>
      <c r="I10" s="176" t="s">
        <v>54</v>
      </c>
      <c r="J10" s="200" t="s">
        <v>6</v>
      </c>
      <c r="K10" s="188" t="s">
        <v>54</v>
      </c>
      <c r="L10" s="162" t="s">
        <v>36</v>
      </c>
      <c r="M10" s="176" t="s">
        <v>54</v>
      </c>
      <c r="N10" s="176" t="s">
        <v>54</v>
      </c>
      <c r="O10" s="176" t="s">
        <v>54</v>
      </c>
      <c r="P10" s="176" t="s">
        <v>54</v>
      </c>
      <c r="Q10" s="200" t="s">
        <v>6</v>
      </c>
      <c r="R10" s="200" t="s">
        <v>6</v>
      </c>
      <c r="S10" s="200" t="s">
        <v>6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188" t="s">
        <v>54</v>
      </c>
      <c r="Y10" s="200" t="s">
        <v>6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200" t="s">
        <v>6</v>
      </c>
      <c r="AF10" s="200" t="s">
        <v>6</v>
      </c>
      <c r="AG10" s="200" t="s">
        <v>6</v>
      </c>
      <c r="AH10" s="176" t="s">
        <v>54</v>
      </c>
      <c r="AI10" s="176" t="s">
        <v>54</v>
      </c>
      <c r="AJ10" s="176" t="s">
        <v>54</v>
      </c>
      <c r="AK10">
        <f t="shared" si="0"/>
        <v>0</v>
      </c>
      <c r="AL10">
        <f t="shared" si="1"/>
        <v>22</v>
      </c>
      <c r="AM10">
        <f t="shared" si="2"/>
        <v>198</v>
      </c>
    </row>
    <row r="11" spans="1:39" x14ac:dyDescent="0.25">
      <c r="A11" s="415" t="s">
        <v>182</v>
      </c>
      <c r="B11" s="57">
        <v>518531</v>
      </c>
      <c r="C11" s="159" t="s">
        <v>188</v>
      </c>
      <c r="D11" s="159" t="s">
        <v>184</v>
      </c>
      <c r="E11" s="242" t="s">
        <v>26</v>
      </c>
      <c r="F11" s="176" t="s">
        <v>54</v>
      </c>
      <c r="G11" s="176" t="s">
        <v>54</v>
      </c>
      <c r="H11" s="314" t="s">
        <v>31</v>
      </c>
      <c r="I11" s="314" t="s">
        <v>31</v>
      </c>
      <c r="J11" s="200" t="s">
        <v>6</v>
      </c>
      <c r="K11" s="200" t="s">
        <v>6</v>
      </c>
      <c r="L11" s="67" t="s">
        <v>52</v>
      </c>
      <c r="M11" s="67" t="s">
        <v>52</v>
      </c>
      <c r="N11" s="67" t="s">
        <v>52</v>
      </c>
      <c r="O11" s="67" t="s">
        <v>52</v>
      </c>
      <c r="P11" s="314" t="s">
        <v>31</v>
      </c>
      <c r="Q11" s="200" t="s">
        <v>6</v>
      </c>
      <c r="R11" s="200" t="s">
        <v>6</v>
      </c>
      <c r="S11" s="176" t="s">
        <v>54</v>
      </c>
      <c r="T11" s="176" t="s">
        <v>54</v>
      </c>
      <c r="U11" s="176" t="s">
        <v>54</v>
      </c>
      <c r="V11" s="176" t="s">
        <v>54</v>
      </c>
      <c r="W11" s="67" t="s">
        <v>52</v>
      </c>
      <c r="X11" s="200" t="s">
        <v>6</v>
      </c>
      <c r="Y11" s="188" t="s">
        <v>54</v>
      </c>
      <c r="Z11" s="67" t="s">
        <v>52</v>
      </c>
      <c r="AA11" s="67" t="s">
        <v>52</v>
      </c>
      <c r="AB11" s="67" t="s">
        <v>52</v>
      </c>
      <c r="AC11" s="67" t="s">
        <v>52</v>
      </c>
      <c r="AD11" s="176" t="s">
        <v>54</v>
      </c>
      <c r="AE11" s="200" t="s">
        <v>6</v>
      </c>
      <c r="AF11" s="200" t="s">
        <v>6</v>
      </c>
      <c r="AG11" s="162" t="s">
        <v>36</v>
      </c>
      <c r="AH11" s="176" t="s">
        <v>54</v>
      </c>
      <c r="AI11" s="176" t="s">
        <v>54</v>
      </c>
      <c r="AJ11" s="176" t="s">
        <v>54</v>
      </c>
      <c r="AK11">
        <f t="shared" si="0"/>
        <v>3</v>
      </c>
      <c r="AL11">
        <v>19</v>
      </c>
      <c r="AM11">
        <v>180</v>
      </c>
    </row>
    <row r="12" spans="1:39" x14ac:dyDescent="0.25">
      <c r="A12" s="416"/>
      <c r="B12" s="57">
        <v>497998</v>
      </c>
      <c r="C12" s="159" t="s">
        <v>165</v>
      </c>
      <c r="D12" s="159" t="s">
        <v>184</v>
      </c>
      <c r="E12" s="242" t="s">
        <v>26</v>
      </c>
      <c r="F12" s="67" t="s">
        <v>52</v>
      </c>
      <c r="G12" s="67" t="s">
        <v>52</v>
      </c>
      <c r="H12" s="67" t="s">
        <v>52</v>
      </c>
      <c r="I12" s="67" t="s">
        <v>52</v>
      </c>
      <c r="J12" s="200" t="s">
        <v>6</v>
      </c>
      <c r="K12" s="200" t="s">
        <v>6</v>
      </c>
      <c r="L12" s="176" t="s">
        <v>54</v>
      </c>
      <c r="M12" s="176" t="s">
        <v>54</v>
      </c>
      <c r="N12" s="67" t="s">
        <v>52</v>
      </c>
      <c r="O12" s="67" t="s">
        <v>52</v>
      </c>
      <c r="P12" s="67" t="s">
        <v>52</v>
      </c>
      <c r="Q12" s="200" t="s">
        <v>6</v>
      </c>
      <c r="R12" s="200" t="s">
        <v>6</v>
      </c>
      <c r="S12" s="67" t="s">
        <v>52</v>
      </c>
      <c r="T12" s="67" t="s">
        <v>52</v>
      </c>
      <c r="U12" s="67" t="s">
        <v>52</v>
      </c>
      <c r="V12" s="314" t="s">
        <v>31</v>
      </c>
      <c r="W12" s="314" t="s">
        <v>31</v>
      </c>
      <c r="X12" s="200" t="s">
        <v>6</v>
      </c>
      <c r="Y12" s="200" t="s">
        <v>6</v>
      </c>
      <c r="Z12" s="314" t="s">
        <v>31</v>
      </c>
      <c r="AA12" s="314" t="s">
        <v>31</v>
      </c>
      <c r="AB12" s="314" t="s">
        <v>31</v>
      </c>
      <c r="AC12" s="176" t="s">
        <v>54</v>
      </c>
      <c r="AD12" s="67" t="s">
        <v>52</v>
      </c>
      <c r="AE12" s="200" t="s">
        <v>6</v>
      </c>
      <c r="AF12" s="200" t="s">
        <v>6</v>
      </c>
      <c r="AG12" s="67" t="s">
        <v>52</v>
      </c>
      <c r="AH12" s="67" t="s">
        <v>52</v>
      </c>
      <c r="AI12" s="67" t="s">
        <v>52</v>
      </c>
      <c r="AJ12" s="67" t="s">
        <v>52</v>
      </c>
      <c r="AK12">
        <f t="shared" si="0"/>
        <v>5</v>
      </c>
      <c r="AL12">
        <f t="shared" si="1"/>
        <v>18</v>
      </c>
      <c r="AM12">
        <f t="shared" si="2"/>
        <v>162</v>
      </c>
    </row>
    <row r="13" spans="1:39" x14ac:dyDescent="0.25">
      <c r="A13" s="478" t="s">
        <v>113</v>
      </c>
      <c r="B13" s="240">
        <v>491040</v>
      </c>
      <c r="C13" s="159" t="s">
        <v>169</v>
      </c>
      <c r="D13" s="159" t="s">
        <v>184</v>
      </c>
      <c r="E13" s="257" t="s">
        <v>25</v>
      </c>
      <c r="F13" s="302" t="s">
        <v>52</v>
      </c>
      <c r="G13" s="302" t="s">
        <v>52</v>
      </c>
      <c r="H13" s="302" t="s">
        <v>52</v>
      </c>
      <c r="I13" s="302" t="s">
        <v>52</v>
      </c>
      <c r="J13" s="200" t="s">
        <v>6</v>
      </c>
      <c r="K13" s="200" t="s">
        <v>6</v>
      </c>
      <c r="L13" s="69" t="s">
        <v>51</v>
      </c>
      <c r="M13" s="69" t="s">
        <v>51</v>
      </c>
      <c r="N13" s="69" t="s">
        <v>51</v>
      </c>
      <c r="O13" s="176" t="s">
        <v>54</v>
      </c>
      <c r="P13" s="176" t="s">
        <v>54</v>
      </c>
      <c r="Q13" s="200" t="s">
        <v>6</v>
      </c>
      <c r="R13" s="200" t="s">
        <v>6</v>
      </c>
      <c r="S13" s="69" t="s">
        <v>51</v>
      </c>
      <c r="T13" s="314" t="s">
        <v>31</v>
      </c>
      <c r="U13" s="176" t="s">
        <v>54</v>
      </c>
      <c r="V13" s="176" t="s">
        <v>54</v>
      </c>
      <c r="W13" s="176" t="s">
        <v>54</v>
      </c>
      <c r="X13" s="200" t="s">
        <v>6</v>
      </c>
      <c r="Y13" s="200" t="s">
        <v>6</v>
      </c>
      <c r="Z13" s="302" t="s">
        <v>52</v>
      </c>
      <c r="AA13" s="302" t="s">
        <v>52</v>
      </c>
      <c r="AB13" s="302" t="s">
        <v>52</v>
      </c>
      <c r="AC13" s="302" t="s">
        <v>52</v>
      </c>
      <c r="AD13" s="309" t="s">
        <v>52</v>
      </c>
      <c r="AE13" s="200" t="s">
        <v>6</v>
      </c>
      <c r="AF13" s="200" t="s">
        <v>6</v>
      </c>
      <c r="AG13" s="67" t="s">
        <v>52</v>
      </c>
      <c r="AH13" s="67" t="s">
        <v>52</v>
      </c>
      <c r="AI13" s="67" t="s">
        <v>52</v>
      </c>
      <c r="AJ13" s="67" t="s">
        <v>52</v>
      </c>
      <c r="AK13">
        <f t="shared" si="0"/>
        <v>1</v>
      </c>
      <c r="AL13">
        <f t="shared" si="1"/>
        <v>22</v>
      </c>
      <c r="AM13">
        <f t="shared" si="2"/>
        <v>198</v>
      </c>
    </row>
    <row r="14" spans="1:39" x14ac:dyDescent="0.25">
      <c r="A14" s="479"/>
      <c r="B14" s="240">
        <v>483234</v>
      </c>
      <c r="C14" s="159" t="s">
        <v>241</v>
      </c>
      <c r="D14" s="278" t="s">
        <v>184</v>
      </c>
      <c r="E14" s="257" t="s">
        <v>25</v>
      </c>
      <c r="F14" s="67" t="s">
        <v>52</v>
      </c>
      <c r="G14" s="67" t="s">
        <v>52</v>
      </c>
      <c r="H14" s="67" t="s">
        <v>52</v>
      </c>
      <c r="I14" s="67" t="s">
        <v>52</v>
      </c>
      <c r="J14" s="200" t="s">
        <v>6</v>
      </c>
      <c r="K14" s="200" t="s">
        <v>6</v>
      </c>
      <c r="L14" s="302" t="s">
        <v>52</v>
      </c>
      <c r="M14" s="302" t="s">
        <v>52</v>
      </c>
      <c r="N14" s="302" t="s">
        <v>52</v>
      </c>
      <c r="O14" s="302" t="s">
        <v>52</v>
      </c>
      <c r="P14" s="302" t="s">
        <v>52</v>
      </c>
      <c r="Q14" s="200" t="s">
        <v>6</v>
      </c>
      <c r="R14" s="200" t="s">
        <v>6</v>
      </c>
      <c r="S14" s="67" t="s">
        <v>52</v>
      </c>
      <c r="T14" s="67" t="s">
        <v>52</v>
      </c>
      <c r="U14" s="67" t="s">
        <v>52</v>
      </c>
      <c r="V14" s="67" t="s">
        <v>52</v>
      </c>
      <c r="W14" s="67" t="s">
        <v>52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176" t="s">
        <v>54</v>
      </c>
      <c r="AD14" s="314" t="s">
        <v>31</v>
      </c>
      <c r="AE14" s="200" t="s">
        <v>6</v>
      </c>
      <c r="AF14" s="200" t="s">
        <v>6</v>
      </c>
      <c r="AG14" s="67" t="s">
        <v>52</v>
      </c>
      <c r="AH14" s="67" t="s">
        <v>52</v>
      </c>
      <c r="AI14" s="67" t="s">
        <v>52</v>
      </c>
      <c r="AJ14" s="305" t="s">
        <v>31</v>
      </c>
      <c r="AK14">
        <f t="shared" si="0"/>
        <v>2</v>
      </c>
      <c r="AL14">
        <f t="shared" si="1"/>
        <v>21</v>
      </c>
      <c r="AM14">
        <f t="shared" si="2"/>
        <v>189</v>
      </c>
    </row>
    <row r="15" spans="1:39" x14ac:dyDescent="0.25">
      <c r="A15" s="480"/>
      <c r="B15" s="240">
        <v>593900</v>
      </c>
      <c r="C15" s="159" t="s">
        <v>226</v>
      </c>
      <c r="D15" s="159" t="s">
        <v>183</v>
      </c>
      <c r="E15" s="257" t="s">
        <v>25</v>
      </c>
      <c r="F15" s="176" t="s">
        <v>54</v>
      </c>
      <c r="G15" s="176" t="s">
        <v>54</v>
      </c>
      <c r="H15" s="176" t="s">
        <v>54</v>
      </c>
      <c r="I15" s="176" t="s">
        <v>54</v>
      </c>
      <c r="J15" s="200" t="s">
        <v>6</v>
      </c>
      <c r="K15" s="200" t="s">
        <v>6</v>
      </c>
      <c r="L15" s="67" t="s">
        <v>52</v>
      </c>
      <c r="M15" s="67" t="s">
        <v>52</v>
      </c>
      <c r="N15" s="67" t="s">
        <v>52</v>
      </c>
      <c r="O15" s="67" t="s">
        <v>52</v>
      </c>
      <c r="P15" s="67" t="s">
        <v>52</v>
      </c>
      <c r="Q15" s="200" t="s">
        <v>6</v>
      </c>
      <c r="R15" s="200" t="s">
        <v>6</v>
      </c>
      <c r="S15" s="67" t="s">
        <v>52</v>
      </c>
      <c r="T15" s="67" t="s">
        <v>52</v>
      </c>
      <c r="U15" s="67" t="s">
        <v>52</v>
      </c>
      <c r="V15" s="67" t="s">
        <v>52</v>
      </c>
      <c r="W15" s="67" t="s">
        <v>52</v>
      </c>
      <c r="X15" s="200" t="s">
        <v>6</v>
      </c>
      <c r="Y15" s="200" t="s">
        <v>6</v>
      </c>
      <c r="Z15" s="67" t="s">
        <v>52</v>
      </c>
      <c r="AA15" s="67" t="s">
        <v>52</v>
      </c>
      <c r="AB15" s="67" t="s">
        <v>52</v>
      </c>
      <c r="AC15" s="67" t="s">
        <v>52</v>
      </c>
      <c r="AD15" s="67" t="s">
        <v>52</v>
      </c>
      <c r="AE15" s="200" t="s">
        <v>6</v>
      </c>
      <c r="AF15" s="200" t="s">
        <v>6</v>
      </c>
      <c r="AG15" s="69" t="s">
        <v>51</v>
      </c>
      <c r="AH15" s="176" t="s">
        <v>54</v>
      </c>
      <c r="AI15" s="176" t="s">
        <v>54</v>
      </c>
      <c r="AJ15" s="176" t="s">
        <v>54</v>
      </c>
      <c r="AK15">
        <f t="shared" si="0"/>
        <v>0</v>
      </c>
      <c r="AL15">
        <f t="shared" si="1"/>
        <v>23</v>
      </c>
      <c r="AM15">
        <f t="shared" si="2"/>
        <v>207</v>
      </c>
    </row>
    <row r="16" spans="1:39" x14ac:dyDescent="0.25">
      <c r="A16" s="472" t="s">
        <v>112</v>
      </c>
      <c r="B16" s="240">
        <v>166058</v>
      </c>
      <c r="C16" s="57" t="s">
        <v>8</v>
      </c>
      <c r="D16" s="159" t="s">
        <v>184</v>
      </c>
      <c r="E16" s="257" t="s">
        <v>25</v>
      </c>
      <c r="F16" s="302" t="s">
        <v>52</v>
      </c>
      <c r="G16" s="302" t="s">
        <v>52</v>
      </c>
      <c r="H16" s="302" t="s">
        <v>52</v>
      </c>
      <c r="I16" s="302" t="s">
        <v>52</v>
      </c>
      <c r="J16" s="200" t="s">
        <v>6</v>
      </c>
      <c r="K16" s="200" t="s">
        <v>6</v>
      </c>
      <c r="L16" s="302" t="s">
        <v>52</v>
      </c>
      <c r="M16" s="302" t="s">
        <v>52</v>
      </c>
      <c r="N16" s="302" t="s">
        <v>52</v>
      </c>
      <c r="O16" s="302" t="s">
        <v>52</v>
      </c>
      <c r="P16" s="302" t="s">
        <v>52</v>
      </c>
      <c r="Q16" s="200" t="s">
        <v>6</v>
      </c>
      <c r="R16" s="200" t="s">
        <v>6</v>
      </c>
      <c r="S16" s="69" t="s">
        <v>51</v>
      </c>
      <c r="T16" s="314" t="s">
        <v>31</v>
      </c>
      <c r="U16" s="69" t="s">
        <v>51</v>
      </c>
      <c r="V16" s="176" t="s">
        <v>54</v>
      </c>
      <c r="W16" s="302" t="s">
        <v>52</v>
      </c>
      <c r="X16" s="200" t="s">
        <v>6</v>
      </c>
      <c r="Y16" s="200" t="s">
        <v>6</v>
      </c>
      <c r="Z16" s="302" t="s">
        <v>52</v>
      </c>
      <c r="AA16" s="302" t="s">
        <v>52</v>
      </c>
      <c r="AB16" s="302" t="s">
        <v>52</v>
      </c>
      <c r="AC16" s="302" t="s">
        <v>52</v>
      </c>
      <c r="AD16" s="314" t="s">
        <v>31</v>
      </c>
      <c r="AE16" s="200" t="s">
        <v>6</v>
      </c>
      <c r="AF16" s="200" t="s">
        <v>6</v>
      </c>
      <c r="AG16" s="309" t="s">
        <v>52</v>
      </c>
      <c r="AH16" s="69" t="s">
        <v>51</v>
      </c>
      <c r="AI16" s="69" t="s">
        <v>51</v>
      </c>
      <c r="AJ16" s="69" t="s">
        <v>51</v>
      </c>
      <c r="AK16">
        <f t="shared" si="0"/>
        <v>2</v>
      </c>
      <c r="AL16">
        <f t="shared" si="1"/>
        <v>21</v>
      </c>
      <c r="AM16">
        <f t="shared" si="2"/>
        <v>189</v>
      </c>
    </row>
    <row r="17" spans="1:39" x14ac:dyDescent="0.25">
      <c r="A17" s="473"/>
      <c r="B17" s="240">
        <v>451719</v>
      </c>
      <c r="C17" s="57" t="s">
        <v>240</v>
      </c>
      <c r="D17" s="159" t="s">
        <v>184</v>
      </c>
      <c r="E17" s="258" t="s">
        <v>25</v>
      </c>
      <c r="F17" s="302" t="s">
        <v>52</v>
      </c>
      <c r="G17" s="302" t="s">
        <v>52</v>
      </c>
      <c r="H17" s="314" t="s">
        <v>31</v>
      </c>
      <c r="I17" s="314" t="s">
        <v>31</v>
      </c>
      <c r="J17" s="200" t="s">
        <v>6</v>
      </c>
      <c r="K17" s="200" t="s">
        <v>6</v>
      </c>
      <c r="L17" s="67" t="s">
        <v>52</v>
      </c>
      <c r="M17" s="67" t="s">
        <v>52</v>
      </c>
      <c r="N17" s="67" t="s">
        <v>52</v>
      </c>
      <c r="O17" s="67" t="s">
        <v>52</v>
      </c>
      <c r="P17" s="67" t="s">
        <v>52</v>
      </c>
      <c r="Q17" s="200" t="s">
        <v>6</v>
      </c>
      <c r="R17" s="200" t="s">
        <v>6</v>
      </c>
      <c r="S17" s="67" t="s">
        <v>52</v>
      </c>
      <c r="T17" s="67" t="s">
        <v>52</v>
      </c>
      <c r="U17" s="67" t="s">
        <v>52</v>
      </c>
      <c r="V17" s="67" t="s">
        <v>52</v>
      </c>
      <c r="W17" s="162" t="s">
        <v>36</v>
      </c>
      <c r="X17" s="200" t="s">
        <v>6</v>
      </c>
      <c r="Y17" s="200" t="s">
        <v>6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200" t="s">
        <v>6</v>
      </c>
      <c r="AF17" s="200" t="s">
        <v>6</v>
      </c>
      <c r="AG17" s="302" t="s">
        <v>52</v>
      </c>
      <c r="AH17" s="302" t="s">
        <v>52</v>
      </c>
      <c r="AI17" s="302" t="s">
        <v>52</v>
      </c>
      <c r="AJ17" s="302" t="s">
        <v>52</v>
      </c>
      <c r="AK17">
        <f t="shared" si="0"/>
        <v>2</v>
      </c>
      <c r="AL17">
        <f t="shared" si="1"/>
        <v>20</v>
      </c>
      <c r="AM17">
        <f t="shared" si="2"/>
        <v>180</v>
      </c>
    </row>
    <row r="18" spans="1:39" x14ac:dyDescent="0.25">
      <c r="A18" s="474"/>
      <c r="B18" s="240">
        <v>449144</v>
      </c>
      <c r="C18" s="57" t="s">
        <v>224</v>
      </c>
      <c r="D18" s="159" t="s">
        <v>184</v>
      </c>
      <c r="E18" s="258" t="s">
        <v>25</v>
      </c>
      <c r="F18" s="67" t="s">
        <v>52</v>
      </c>
      <c r="G18" s="67" t="s">
        <v>52</v>
      </c>
      <c r="H18" s="67" t="s">
        <v>52</v>
      </c>
      <c r="I18" s="67" t="s">
        <v>52</v>
      </c>
      <c r="J18" s="200" t="s">
        <v>6</v>
      </c>
      <c r="K18" s="200" t="s">
        <v>6</v>
      </c>
      <c r="L18" s="302" t="s">
        <v>52</v>
      </c>
      <c r="M18" s="302" t="s">
        <v>52</v>
      </c>
      <c r="N18" s="302" t="s">
        <v>52</v>
      </c>
      <c r="O18" s="302" t="s">
        <v>52</v>
      </c>
      <c r="P18" s="302" t="s">
        <v>52</v>
      </c>
      <c r="Q18" s="200" t="s">
        <v>6</v>
      </c>
      <c r="R18" s="200" t="s">
        <v>6</v>
      </c>
      <c r="S18" s="67" t="s">
        <v>52</v>
      </c>
      <c r="T18" s="67" t="s">
        <v>52</v>
      </c>
      <c r="U18" s="67" t="s">
        <v>52</v>
      </c>
      <c r="V18" s="67" t="s">
        <v>52</v>
      </c>
      <c r="W18" s="67" t="s">
        <v>52</v>
      </c>
      <c r="X18" s="200" t="s">
        <v>6</v>
      </c>
      <c r="Y18" s="200" t="s">
        <v>6</v>
      </c>
      <c r="Z18" s="69" t="s">
        <v>51</v>
      </c>
      <c r="AA18" s="176" t="s">
        <v>54</v>
      </c>
      <c r="AB18" s="176" t="s">
        <v>54</v>
      </c>
      <c r="AC18" s="176" t="s">
        <v>54</v>
      </c>
      <c r="AD18" s="69" t="s">
        <v>51</v>
      </c>
      <c r="AE18" s="200" t="s">
        <v>6</v>
      </c>
      <c r="AF18" s="200" t="s">
        <v>6</v>
      </c>
      <c r="AG18" s="67" t="s">
        <v>52</v>
      </c>
      <c r="AH18" s="67" t="s">
        <v>52</v>
      </c>
      <c r="AI18" s="67" t="s">
        <v>52</v>
      </c>
      <c r="AJ18" s="67" t="s">
        <v>52</v>
      </c>
      <c r="AK18">
        <f t="shared" si="0"/>
        <v>0</v>
      </c>
      <c r="AL18">
        <f t="shared" si="1"/>
        <v>23</v>
      </c>
      <c r="AM18">
        <f t="shared" si="2"/>
        <v>207</v>
      </c>
    </row>
    <row r="19" spans="1:39" x14ac:dyDescent="0.25">
      <c r="A19" s="472" t="s">
        <v>111</v>
      </c>
      <c r="B19" s="240">
        <v>509724</v>
      </c>
      <c r="C19" s="57" t="s">
        <v>21</v>
      </c>
      <c r="D19" s="159" t="s">
        <v>184</v>
      </c>
      <c r="E19" s="257" t="s">
        <v>25</v>
      </c>
      <c r="F19" s="69" t="s">
        <v>51</v>
      </c>
      <c r="G19" s="69" t="s">
        <v>51</v>
      </c>
      <c r="H19" s="69" t="s">
        <v>51</v>
      </c>
      <c r="I19" s="69" t="s">
        <v>51</v>
      </c>
      <c r="J19" s="200" t="s">
        <v>6</v>
      </c>
      <c r="K19" s="200" t="s">
        <v>6</v>
      </c>
      <c r="L19" s="67" t="s">
        <v>52</v>
      </c>
      <c r="M19" s="67" t="s">
        <v>52</v>
      </c>
      <c r="N19" s="67" t="s">
        <v>52</v>
      </c>
      <c r="O19" s="67" t="s">
        <v>52</v>
      </c>
      <c r="P19" s="67" t="s">
        <v>52</v>
      </c>
      <c r="Q19" s="200" t="s">
        <v>6</v>
      </c>
      <c r="R19" s="200" t="s">
        <v>6</v>
      </c>
      <c r="S19" s="67" t="s">
        <v>52</v>
      </c>
      <c r="T19" s="67" t="s">
        <v>52</v>
      </c>
      <c r="U19" s="67" t="s">
        <v>52</v>
      </c>
      <c r="V19" s="67" t="s">
        <v>52</v>
      </c>
      <c r="W19" s="67" t="s">
        <v>52</v>
      </c>
      <c r="X19" s="200" t="s">
        <v>6</v>
      </c>
      <c r="Y19" s="200" t="s">
        <v>6</v>
      </c>
      <c r="Z19" s="67" t="s">
        <v>52</v>
      </c>
      <c r="AA19" s="67" t="s">
        <v>52</v>
      </c>
      <c r="AB19" s="67" t="s">
        <v>52</v>
      </c>
      <c r="AC19" s="67" t="s">
        <v>52</v>
      </c>
      <c r="AD19" s="67" t="s">
        <v>52</v>
      </c>
      <c r="AE19" s="200" t="s">
        <v>6</v>
      </c>
      <c r="AF19" s="200" t="s">
        <v>6</v>
      </c>
      <c r="AG19" s="162" t="s">
        <v>36</v>
      </c>
      <c r="AH19" s="67" t="s">
        <v>52</v>
      </c>
      <c r="AI19" s="67" t="s">
        <v>52</v>
      </c>
      <c r="AJ19" s="67" t="s">
        <v>52</v>
      </c>
      <c r="AK19">
        <f t="shared" si="0"/>
        <v>0</v>
      </c>
      <c r="AL19">
        <f t="shared" si="1"/>
        <v>22</v>
      </c>
      <c r="AM19">
        <f t="shared" si="2"/>
        <v>198</v>
      </c>
    </row>
    <row r="20" spans="1:39" x14ac:dyDescent="0.25">
      <c r="A20" s="473"/>
      <c r="B20" s="240">
        <v>302172</v>
      </c>
      <c r="C20" s="57" t="s">
        <v>157</v>
      </c>
      <c r="D20" s="159" t="s">
        <v>184</v>
      </c>
      <c r="E20" s="257" t="s">
        <v>25</v>
      </c>
      <c r="F20" s="67" t="s">
        <v>52</v>
      </c>
      <c r="G20" s="67" t="s">
        <v>52</v>
      </c>
      <c r="H20" s="67" t="s">
        <v>52</v>
      </c>
      <c r="I20" s="67" t="s">
        <v>52</v>
      </c>
      <c r="J20" s="200" t="s">
        <v>6</v>
      </c>
      <c r="K20" s="200" t="s">
        <v>6</v>
      </c>
      <c r="L20" s="67" t="s">
        <v>52</v>
      </c>
      <c r="M20" s="67" t="s">
        <v>52</v>
      </c>
      <c r="N20" s="67" t="s">
        <v>52</v>
      </c>
      <c r="O20" s="67" t="s">
        <v>52</v>
      </c>
      <c r="P20" s="314" t="s">
        <v>31</v>
      </c>
      <c r="Q20" s="200" t="s">
        <v>6</v>
      </c>
      <c r="R20" s="200" t="s">
        <v>6</v>
      </c>
      <c r="S20" s="309" t="s">
        <v>52</v>
      </c>
      <c r="T20" s="69" t="s">
        <v>51</v>
      </c>
      <c r="U20" s="69" t="s">
        <v>51</v>
      </c>
      <c r="V20" s="176" t="s">
        <v>54</v>
      </c>
      <c r="W20" s="69" t="s">
        <v>51</v>
      </c>
      <c r="X20" s="200" t="s">
        <v>6</v>
      </c>
      <c r="Y20" s="200" t="s">
        <v>6</v>
      </c>
      <c r="Z20" s="69" t="s">
        <v>51</v>
      </c>
      <c r="AA20" s="69" t="s">
        <v>51</v>
      </c>
      <c r="AB20" s="69" t="s">
        <v>51</v>
      </c>
      <c r="AC20" s="69" t="s">
        <v>51</v>
      </c>
      <c r="AD20" s="314" t="s">
        <v>31</v>
      </c>
      <c r="AE20" s="200" t="s">
        <v>6</v>
      </c>
      <c r="AF20" s="200" t="s">
        <v>6</v>
      </c>
      <c r="AG20" s="67" t="s">
        <v>52</v>
      </c>
      <c r="AH20" s="67" t="s">
        <v>52</v>
      </c>
      <c r="AI20" s="67" t="s">
        <v>52</v>
      </c>
      <c r="AJ20" s="67" t="s">
        <v>52</v>
      </c>
      <c r="AK20">
        <f t="shared" si="0"/>
        <v>2</v>
      </c>
      <c r="AL20">
        <f t="shared" si="1"/>
        <v>21</v>
      </c>
      <c r="AM20">
        <f t="shared" si="2"/>
        <v>189</v>
      </c>
    </row>
    <row r="21" spans="1:39" x14ac:dyDescent="0.25">
      <c r="A21" s="474"/>
      <c r="B21" s="240">
        <v>260250</v>
      </c>
      <c r="C21" s="57" t="s">
        <v>223</v>
      </c>
      <c r="D21" s="159" t="s">
        <v>184</v>
      </c>
      <c r="E21" s="257" t="s">
        <v>25</v>
      </c>
      <c r="F21" s="67" t="s">
        <v>52</v>
      </c>
      <c r="G21" s="67" t="s">
        <v>52</v>
      </c>
      <c r="H21" s="67" t="s">
        <v>52</v>
      </c>
      <c r="I21" s="67" t="s">
        <v>52</v>
      </c>
      <c r="J21" s="200" t="s">
        <v>6</v>
      </c>
      <c r="K21" s="200" t="s">
        <v>6</v>
      </c>
      <c r="L21" s="314" t="s">
        <v>31</v>
      </c>
      <c r="M21" s="314" t="s">
        <v>31</v>
      </c>
      <c r="N21" s="314" t="s">
        <v>31</v>
      </c>
      <c r="O21" s="314" t="s">
        <v>31</v>
      </c>
      <c r="P21" s="67" t="s">
        <v>52</v>
      </c>
      <c r="Q21" s="200" t="s">
        <v>6</v>
      </c>
      <c r="R21" s="200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200" t="s">
        <v>6</v>
      </c>
      <c r="Y21" s="200" t="s">
        <v>6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67" t="s">
        <v>52</v>
      </c>
      <c r="AE21" s="200" t="s">
        <v>6</v>
      </c>
      <c r="AF21" s="200" t="s">
        <v>6</v>
      </c>
      <c r="AG21" s="67" t="s">
        <v>52</v>
      </c>
      <c r="AH21" s="69" t="s">
        <v>51</v>
      </c>
      <c r="AI21" s="305" t="s">
        <v>31</v>
      </c>
      <c r="AJ21" s="162" t="s">
        <v>36</v>
      </c>
      <c r="AK21">
        <f t="shared" si="0"/>
        <v>5</v>
      </c>
      <c r="AL21">
        <f t="shared" si="1"/>
        <v>17</v>
      </c>
      <c r="AM21">
        <f t="shared" si="2"/>
        <v>153</v>
      </c>
    </row>
    <row r="22" spans="1:39" x14ac:dyDescent="0.25">
      <c r="A22" s="478" t="s">
        <v>236</v>
      </c>
      <c r="B22" s="240">
        <v>245894</v>
      </c>
      <c r="C22" s="57" t="s">
        <v>104</v>
      </c>
      <c r="D22" s="159" t="s">
        <v>184</v>
      </c>
      <c r="E22" s="258" t="s">
        <v>25</v>
      </c>
      <c r="F22" s="67" t="s">
        <v>52</v>
      </c>
      <c r="G22" s="302" t="s">
        <v>52</v>
      </c>
      <c r="H22" s="302" t="s">
        <v>52</v>
      </c>
      <c r="I22" s="302" t="s">
        <v>52</v>
      </c>
      <c r="J22" s="200" t="s">
        <v>6</v>
      </c>
      <c r="K22" s="200" t="s">
        <v>6</v>
      </c>
      <c r="L22" s="302" t="s">
        <v>52</v>
      </c>
      <c r="M22" s="302" t="s">
        <v>52</v>
      </c>
      <c r="N22" s="314" t="s">
        <v>31</v>
      </c>
      <c r="O22" s="302" t="s">
        <v>52</v>
      </c>
      <c r="P22" s="302" t="s">
        <v>52</v>
      </c>
      <c r="Q22" s="200" t="s">
        <v>6</v>
      </c>
      <c r="R22" s="188" t="s">
        <v>54</v>
      </c>
      <c r="S22" s="162" t="s">
        <v>36</v>
      </c>
      <c r="T22" s="69" t="s">
        <v>51</v>
      </c>
      <c r="U22" s="69" t="s">
        <v>51</v>
      </c>
      <c r="V22" s="176" t="s">
        <v>54</v>
      </c>
      <c r="W22" s="176" t="s">
        <v>54</v>
      </c>
      <c r="X22" s="200" t="s">
        <v>6</v>
      </c>
      <c r="Y22" s="200" t="s">
        <v>6</v>
      </c>
      <c r="Z22" s="67" t="s">
        <v>52</v>
      </c>
      <c r="AA22" s="67" t="s">
        <v>52</v>
      </c>
      <c r="AB22" s="67" t="s">
        <v>52</v>
      </c>
      <c r="AC22" s="67" t="s">
        <v>52</v>
      </c>
      <c r="AD22" s="67" t="s">
        <v>52</v>
      </c>
      <c r="AE22" s="200" t="s">
        <v>6</v>
      </c>
      <c r="AF22" s="200" t="s">
        <v>6</v>
      </c>
      <c r="AG22" s="67" t="s">
        <v>52</v>
      </c>
      <c r="AH22" s="67" t="s">
        <v>52</v>
      </c>
      <c r="AI22" s="67" t="s">
        <v>52</v>
      </c>
      <c r="AJ22" s="67" t="s">
        <v>52</v>
      </c>
      <c r="AK22">
        <f t="shared" si="0"/>
        <v>1</v>
      </c>
      <c r="AL22">
        <f t="shared" si="1"/>
        <v>22</v>
      </c>
      <c r="AM22">
        <f t="shared" si="2"/>
        <v>198</v>
      </c>
    </row>
    <row r="23" spans="1:39" x14ac:dyDescent="0.25">
      <c r="A23" s="479"/>
      <c r="B23" s="240">
        <v>299285</v>
      </c>
      <c r="C23" s="159" t="s">
        <v>127</v>
      </c>
      <c r="D23" s="159" t="s">
        <v>184</v>
      </c>
      <c r="E23" s="257" t="s">
        <v>25</v>
      </c>
      <c r="F23" s="314" t="s">
        <v>31</v>
      </c>
      <c r="G23" s="67" t="s">
        <v>52</v>
      </c>
      <c r="H23" s="67" t="s">
        <v>52</v>
      </c>
      <c r="I23" s="67" t="s">
        <v>52</v>
      </c>
      <c r="J23" s="200" t="s">
        <v>6</v>
      </c>
      <c r="K23" s="200" t="s">
        <v>6</v>
      </c>
      <c r="L23" s="69" t="s">
        <v>51</v>
      </c>
      <c r="M23" s="69" t="s">
        <v>51</v>
      </c>
      <c r="N23" s="69" t="s">
        <v>51</v>
      </c>
      <c r="O23" s="176" t="s">
        <v>54</v>
      </c>
      <c r="P23" s="176" t="s">
        <v>54</v>
      </c>
      <c r="Q23" s="176" t="s">
        <v>172</v>
      </c>
      <c r="R23" s="200" t="s">
        <v>6</v>
      </c>
      <c r="S23" s="302" t="s">
        <v>52</v>
      </c>
      <c r="T23" s="302" t="s">
        <v>52</v>
      </c>
      <c r="U23" s="302" t="s">
        <v>52</v>
      </c>
      <c r="V23" s="302" t="s">
        <v>52</v>
      </c>
      <c r="W23" s="302" t="s">
        <v>52</v>
      </c>
      <c r="X23" s="200" t="s">
        <v>6</v>
      </c>
      <c r="Y23" s="200" t="s">
        <v>6</v>
      </c>
      <c r="Z23" s="314" t="s">
        <v>31</v>
      </c>
      <c r="AA23" s="69" t="s">
        <v>51</v>
      </c>
      <c r="AB23" s="69" t="s">
        <v>51</v>
      </c>
      <c r="AC23" s="176" t="s">
        <v>54</v>
      </c>
      <c r="AD23" s="69" t="s">
        <v>51</v>
      </c>
      <c r="AE23" s="176" t="s">
        <v>172</v>
      </c>
      <c r="AF23" s="200" t="s">
        <v>6</v>
      </c>
      <c r="AG23" s="302" t="s">
        <v>52</v>
      </c>
      <c r="AH23" s="302" t="s">
        <v>52</v>
      </c>
      <c r="AI23" s="302" t="s">
        <v>52</v>
      </c>
      <c r="AJ23" s="302" t="s">
        <v>52</v>
      </c>
      <c r="AK23">
        <f t="shared" si="0"/>
        <v>2</v>
      </c>
      <c r="AL23">
        <f t="shared" si="1"/>
        <v>21</v>
      </c>
      <c r="AM23">
        <f t="shared" si="2"/>
        <v>189</v>
      </c>
    </row>
    <row r="24" spans="1:39" x14ac:dyDescent="0.25">
      <c r="A24" s="480"/>
      <c r="B24" s="240">
        <v>612719</v>
      </c>
      <c r="C24" s="159" t="s">
        <v>227</v>
      </c>
      <c r="D24" s="159" t="s">
        <v>184</v>
      </c>
      <c r="E24" s="257" t="s">
        <v>25</v>
      </c>
      <c r="F24" s="309" t="s">
        <v>52</v>
      </c>
      <c r="G24" s="309" t="s">
        <v>52</v>
      </c>
      <c r="H24" s="69" t="s">
        <v>51</v>
      </c>
      <c r="I24" s="176" t="s">
        <v>54</v>
      </c>
      <c r="J24" s="200" t="s">
        <v>6</v>
      </c>
      <c r="K24" s="200" t="s">
        <v>6</v>
      </c>
      <c r="L24" s="302" t="s">
        <v>52</v>
      </c>
      <c r="M24" s="302" t="s">
        <v>52</v>
      </c>
      <c r="N24" s="302" t="s">
        <v>52</v>
      </c>
      <c r="O24" s="67" t="s">
        <v>52</v>
      </c>
      <c r="P24" s="302" t="s">
        <v>52</v>
      </c>
      <c r="Q24" s="200" t="s">
        <v>6</v>
      </c>
      <c r="R24" s="200" t="s">
        <v>6</v>
      </c>
      <c r="S24" s="67" t="s">
        <v>52</v>
      </c>
      <c r="T24" s="67" t="s">
        <v>52</v>
      </c>
      <c r="U24" s="67" t="s">
        <v>52</v>
      </c>
      <c r="V24" s="67" t="s">
        <v>52</v>
      </c>
      <c r="W24" s="67" t="s">
        <v>52</v>
      </c>
      <c r="X24" s="200" t="s">
        <v>6</v>
      </c>
      <c r="Y24" s="200" t="s">
        <v>6</v>
      </c>
      <c r="Z24" s="69" t="s">
        <v>51</v>
      </c>
      <c r="AA24" s="162" t="s">
        <v>36</v>
      </c>
      <c r="AB24" s="314" t="s">
        <v>31</v>
      </c>
      <c r="AC24" s="302" t="s">
        <v>52</v>
      </c>
      <c r="AD24" s="302" t="s">
        <v>52</v>
      </c>
      <c r="AE24" s="200" t="s">
        <v>6</v>
      </c>
      <c r="AF24" s="200" t="s">
        <v>6</v>
      </c>
      <c r="AG24" s="69" t="s">
        <v>51</v>
      </c>
      <c r="AH24" s="69" t="s">
        <v>51</v>
      </c>
      <c r="AI24" s="69" t="s">
        <v>51</v>
      </c>
      <c r="AJ24" s="176" t="s">
        <v>54</v>
      </c>
      <c r="AK24">
        <f t="shared" si="0"/>
        <v>1</v>
      </c>
      <c r="AL24">
        <f t="shared" si="1"/>
        <v>21</v>
      </c>
      <c r="AM24">
        <f t="shared" si="2"/>
        <v>189</v>
      </c>
    </row>
    <row r="25" spans="1:39" x14ac:dyDescent="0.25">
      <c r="A25" s="414" t="s">
        <v>237</v>
      </c>
      <c r="B25" s="174">
        <v>550659</v>
      </c>
      <c r="C25" s="174" t="s">
        <v>238</v>
      </c>
      <c r="D25" s="159" t="s">
        <v>184</v>
      </c>
      <c r="E25" s="257" t="s">
        <v>25</v>
      </c>
      <c r="F25" s="309" t="s">
        <v>52</v>
      </c>
      <c r="G25" s="309" t="s">
        <v>52</v>
      </c>
      <c r="H25" s="309" t="s">
        <v>52</v>
      </c>
      <c r="I25" s="309" t="s">
        <v>52</v>
      </c>
      <c r="J25" s="200" t="s">
        <v>6</v>
      </c>
      <c r="K25" s="200" t="s">
        <v>6</v>
      </c>
      <c r="L25" s="309" t="s">
        <v>52</v>
      </c>
      <c r="M25" s="309" t="s">
        <v>52</v>
      </c>
      <c r="N25" s="309" t="s">
        <v>52</v>
      </c>
      <c r="O25" s="176" t="s">
        <v>54</v>
      </c>
      <c r="P25" s="176" t="s">
        <v>54</v>
      </c>
      <c r="Q25" s="200" t="s">
        <v>6</v>
      </c>
      <c r="R25" s="200" t="s">
        <v>6</v>
      </c>
      <c r="S25" s="173"/>
      <c r="T25" s="184"/>
      <c r="U25" s="184"/>
      <c r="V25" s="173"/>
      <c r="W25" s="173"/>
      <c r="X25" s="200" t="s">
        <v>6</v>
      </c>
      <c r="Y25" s="200" t="s">
        <v>6</v>
      </c>
      <c r="Z25" s="173"/>
      <c r="AA25" s="184"/>
      <c r="AB25" s="184"/>
      <c r="AC25" s="173"/>
      <c r="AD25" s="173"/>
      <c r="AE25" s="200" t="s">
        <v>6</v>
      </c>
      <c r="AF25" s="200" t="s">
        <v>6</v>
      </c>
      <c r="AG25" s="173"/>
      <c r="AH25" s="184"/>
      <c r="AI25" s="184"/>
      <c r="AJ25" s="173"/>
      <c r="AK25">
        <f t="shared" si="0"/>
        <v>0</v>
      </c>
      <c r="AL25">
        <f t="shared" si="1"/>
        <v>9</v>
      </c>
      <c r="AM25">
        <f t="shared" si="2"/>
        <v>81</v>
      </c>
    </row>
    <row r="26" spans="1:39" x14ac:dyDescent="0.25">
      <c r="A26" s="414"/>
      <c r="B26" s="57">
        <v>160105</v>
      </c>
      <c r="C26" s="297" t="s">
        <v>239</v>
      </c>
      <c r="D26" s="159" t="s">
        <v>184</v>
      </c>
      <c r="E26" s="257" t="s">
        <v>25</v>
      </c>
      <c r="F26" s="67" t="s">
        <v>52</v>
      </c>
      <c r="G26" s="67" t="s">
        <v>52</v>
      </c>
      <c r="H26" s="67" t="s">
        <v>52</v>
      </c>
      <c r="I26" s="67" t="s">
        <v>52</v>
      </c>
      <c r="J26" s="200" t="s">
        <v>6</v>
      </c>
      <c r="K26" s="200" t="s">
        <v>6</v>
      </c>
      <c r="L26" s="67" t="s">
        <v>52</v>
      </c>
      <c r="M26" s="314" t="s">
        <v>31</v>
      </c>
      <c r="N26" s="67" t="s">
        <v>52</v>
      </c>
      <c r="O26" s="67" t="s">
        <v>52</v>
      </c>
      <c r="P26" s="67" t="s">
        <v>52</v>
      </c>
      <c r="Q26" s="200" t="s">
        <v>6</v>
      </c>
      <c r="R26" s="200" t="s">
        <v>6</v>
      </c>
      <c r="S26" s="69" t="s">
        <v>51</v>
      </c>
      <c r="T26" s="69" t="s">
        <v>51</v>
      </c>
      <c r="U26" s="69" t="s">
        <v>51</v>
      </c>
      <c r="V26" s="69" t="s">
        <v>51</v>
      </c>
      <c r="W26" s="173"/>
      <c r="X26" s="200" t="s">
        <v>6</v>
      </c>
      <c r="Y26" s="200" t="s">
        <v>6</v>
      </c>
      <c r="Z26" s="173"/>
      <c r="AA26" s="184"/>
      <c r="AB26" s="184"/>
      <c r="AC26" s="184"/>
      <c r="AD26" s="184"/>
      <c r="AE26" s="200" t="s">
        <v>6</v>
      </c>
      <c r="AF26" s="200" t="s">
        <v>6</v>
      </c>
      <c r="AG26" s="184"/>
      <c r="AH26" s="184"/>
      <c r="AI26" s="184"/>
      <c r="AJ26" s="184"/>
      <c r="AK26">
        <f t="shared" si="0"/>
        <v>1</v>
      </c>
      <c r="AL26">
        <f t="shared" si="1"/>
        <v>12</v>
      </c>
      <c r="AM26">
        <f t="shared" si="2"/>
        <v>108</v>
      </c>
    </row>
    <row r="27" spans="1:39" x14ac:dyDescent="0.25">
      <c r="A27" s="414"/>
      <c r="B27" s="57">
        <v>461154</v>
      </c>
      <c r="C27" s="297" t="s">
        <v>252</v>
      </c>
      <c r="D27" s="159" t="s">
        <v>184</v>
      </c>
      <c r="E27" s="257" t="s">
        <v>25</v>
      </c>
      <c r="F27" s="67" t="s">
        <v>52</v>
      </c>
      <c r="G27" s="67" t="s">
        <v>52</v>
      </c>
      <c r="H27" s="67" t="s">
        <v>52</v>
      </c>
      <c r="I27" s="67" t="s">
        <v>52</v>
      </c>
      <c r="J27" s="225" t="s">
        <v>6</v>
      </c>
      <c r="K27" s="225" t="s">
        <v>6</v>
      </c>
      <c r="L27" s="67" t="s">
        <v>52</v>
      </c>
      <c r="M27" s="67" t="s">
        <v>52</v>
      </c>
      <c r="N27" s="67" t="s">
        <v>52</v>
      </c>
      <c r="O27" s="67" t="s">
        <v>52</v>
      </c>
      <c r="P27" s="67" t="s">
        <v>52</v>
      </c>
      <c r="Q27" s="225" t="s">
        <v>6</v>
      </c>
      <c r="R27" s="225" t="s">
        <v>6</v>
      </c>
      <c r="S27" s="67" t="s">
        <v>52</v>
      </c>
      <c r="T27" s="67" t="s">
        <v>52</v>
      </c>
      <c r="U27" s="67" t="s">
        <v>52</v>
      </c>
      <c r="V27" s="67" t="s">
        <v>52</v>
      </c>
      <c r="W27" s="67" t="s">
        <v>52</v>
      </c>
      <c r="X27" s="225" t="s">
        <v>6</v>
      </c>
      <c r="Y27" s="225" t="s">
        <v>6</v>
      </c>
      <c r="Z27" s="302" t="s">
        <v>52</v>
      </c>
      <c r="AA27" s="309" t="s">
        <v>52</v>
      </c>
      <c r="AB27" s="309" t="s">
        <v>52</v>
      </c>
      <c r="AC27" s="309" t="s">
        <v>52</v>
      </c>
      <c r="AD27" s="309" t="s">
        <v>52</v>
      </c>
      <c r="AE27" s="225" t="s">
        <v>6</v>
      </c>
      <c r="AF27" s="225" t="s">
        <v>6</v>
      </c>
      <c r="AG27" s="302" t="s">
        <v>52</v>
      </c>
      <c r="AH27" s="69" t="s">
        <v>51</v>
      </c>
      <c r="AI27" s="69" t="s">
        <v>51</v>
      </c>
      <c r="AJ27" s="69" t="s">
        <v>51</v>
      </c>
      <c r="AK27">
        <f t="shared" si="0"/>
        <v>0</v>
      </c>
      <c r="AL27">
        <f t="shared" si="1"/>
        <v>23</v>
      </c>
      <c r="AM27">
        <f t="shared" si="2"/>
        <v>207</v>
      </c>
    </row>
    <row r="28" spans="1:39" x14ac:dyDescent="0.25">
      <c r="A28" s="414"/>
      <c r="B28" s="318">
        <v>435786</v>
      </c>
      <c r="C28" s="130" t="s">
        <v>255</v>
      </c>
      <c r="D28" s="159" t="s">
        <v>184</v>
      </c>
      <c r="E28" s="257" t="s">
        <v>25</v>
      </c>
      <c r="F28" s="302" t="s">
        <v>52</v>
      </c>
      <c r="G28" s="302" t="s">
        <v>52</v>
      </c>
      <c r="H28" s="302" t="s">
        <v>52</v>
      </c>
      <c r="I28" s="302" t="s">
        <v>52</v>
      </c>
      <c r="J28" s="225" t="s">
        <v>6</v>
      </c>
      <c r="K28" s="225" t="s">
        <v>6</v>
      </c>
      <c r="L28" s="67" t="s">
        <v>52</v>
      </c>
      <c r="M28" s="314" t="s">
        <v>31</v>
      </c>
      <c r="N28" s="67" t="s">
        <v>52</v>
      </c>
      <c r="O28" s="67" t="s">
        <v>52</v>
      </c>
      <c r="P28" s="67" t="s">
        <v>52</v>
      </c>
      <c r="Q28" s="225" t="s">
        <v>6</v>
      </c>
      <c r="R28" s="225" t="s">
        <v>6</v>
      </c>
      <c r="S28" s="314" t="s">
        <v>31</v>
      </c>
      <c r="T28" s="314" t="s">
        <v>31</v>
      </c>
      <c r="U28" s="314" t="s">
        <v>31</v>
      </c>
      <c r="V28" s="314" t="s">
        <v>31</v>
      </c>
      <c r="W28" s="314" t="s">
        <v>31</v>
      </c>
      <c r="X28" s="225" t="s">
        <v>6</v>
      </c>
      <c r="Y28" s="225" t="s">
        <v>6</v>
      </c>
      <c r="Z28" s="67" t="s">
        <v>52</v>
      </c>
      <c r="AA28" s="67" t="s">
        <v>52</v>
      </c>
      <c r="AB28" s="67" t="s">
        <v>52</v>
      </c>
      <c r="AC28" s="67" t="s">
        <v>52</v>
      </c>
      <c r="AD28" s="67" t="s">
        <v>52</v>
      </c>
      <c r="AE28" s="225" t="s">
        <v>6</v>
      </c>
      <c r="AF28" s="225" t="s">
        <v>6</v>
      </c>
      <c r="AG28" s="162" t="s">
        <v>36</v>
      </c>
      <c r="AH28" s="302" t="s">
        <v>52</v>
      </c>
      <c r="AI28" s="302" t="s">
        <v>52</v>
      </c>
      <c r="AJ28" s="302" t="s">
        <v>52</v>
      </c>
      <c r="AK28">
        <f t="shared" si="0"/>
        <v>6</v>
      </c>
      <c r="AL28">
        <f t="shared" si="1"/>
        <v>16</v>
      </c>
      <c r="AM28">
        <v>72</v>
      </c>
    </row>
    <row r="29" spans="1:39" x14ac:dyDescent="0.25">
      <c r="A29" s="414"/>
      <c r="B29" s="318">
        <v>550857</v>
      </c>
      <c r="C29" s="130" t="s">
        <v>256</v>
      </c>
      <c r="D29" s="159" t="s">
        <v>184</v>
      </c>
      <c r="E29" s="257" t="s">
        <v>25</v>
      </c>
      <c r="F29" s="309" t="s">
        <v>52</v>
      </c>
      <c r="G29" s="309" t="s">
        <v>52</v>
      </c>
      <c r="H29" s="309" t="s">
        <v>52</v>
      </c>
      <c r="I29" s="309" t="s">
        <v>52</v>
      </c>
      <c r="J29" s="225" t="s">
        <v>6</v>
      </c>
      <c r="K29" s="225" t="s">
        <v>6</v>
      </c>
      <c r="L29" s="302" t="s">
        <v>52</v>
      </c>
      <c r="M29" s="302" t="s">
        <v>52</v>
      </c>
      <c r="N29" s="302" t="s">
        <v>52</v>
      </c>
      <c r="O29" s="302" t="s">
        <v>52</v>
      </c>
      <c r="P29" s="302" t="s">
        <v>52</v>
      </c>
      <c r="Q29" s="225" t="s">
        <v>6</v>
      </c>
      <c r="R29" s="225" t="s">
        <v>6</v>
      </c>
      <c r="S29" s="302" t="s">
        <v>52</v>
      </c>
      <c r="T29" s="302" t="s">
        <v>52</v>
      </c>
      <c r="U29" s="302" t="s">
        <v>52</v>
      </c>
      <c r="V29" s="302" t="s">
        <v>52</v>
      </c>
      <c r="W29" s="302" t="s">
        <v>52</v>
      </c>
      <c r="X29" s="225" t="s">
        <v>6</v>
      </c>
      <c r="Y29" s="225" t="s">
        <v>6</v>
      </c>
      <c r="Z29" s="67" t="s">
        <v>52</v>
      </c>
      <c r="AA29" s="67" t="s">
        <v>52</v>
      </c>
      <c r="AB29" s="67" t="s">
        <v>52</v>
      </c>
      <c r="AC29" s="305" t="s">
        <v>31</v>
      </c>
      <c r="AD29" s="67" t="s">
        <v>52</v>
      </c>
      <c r="AE29" s="225" t="s">
        <v>6</v>
      </c>
      <c r="AF29" s="225" t="s">
        <v>6</v>
      </c>
      <c r="AG29" s="67" t="s">
        <v>52</v>
      </c>
      <c r="AH29" s="67" t="s">
        <v>52</v>
      </c>
      <c r="AI29" s="67" t="s">
        <v>52</v>
      </c>
      <c r="AJ29" s="67" t="s">
        <v>52</v>
      </c>
      <c r="AK29">
        <f t="shared" si="0"/>
        <v>1</v>
      </c>
      <c r="AL29">
        <f t="shared" si="1"/>
        <v>22</v>
      </c>
      <c r="AM29">
        <v>126</v>
      </c>
    </row>
    <row r="30" spans="1:39" x14ac:dyDescent="0.25">
      <c r="A30" s="30"/>
      <c r="B30" s="57">
        <v>340368</v>
      </c>
      <c r="C30" s="130" t="s">
        <v>254</v>
      </c>
      <c r="D30" s="159" t="s">
        <v>184</v>
      </c>
      <c r="E30" s="30"/>
      <c r="F30" s="302" t="s">
        <v>52</v>
      </c>
      <c r="G30" s="302" t="s">
        <v>52</v>
      </c>
      <c r="H30" s="302" t="s">
        <v>52</v>
      </c>
      <c r="I30" s="302" t="s">
        <v>52</v>
      </c>
      <c r="J30" s="225" t="s">
        <v>6</v>
      </c>
      <c r="K30" s="225" t="s">
        <v>6</v>
      </c>
      <c r="L30" s="302" t="s">
        <v>52</v>
      </c>
      <c r="M30" s="302" t="s">
        <v>52</v>
      </c>
      <c r="N30" s="302" t="s">
        <v>52</v>
      </c>
      <c r="O30" s="302" t="s">
        <v>52</v>
      </c>
      <c r="P30" s="302" t="s">
        <v>52</v>
      </c>
      <c r="Q30" s="225" t="s">
        <v>6</v>
      </c>
      <c r="R30" s="225" t="s">
        <v>6</v>
      </c>
      <c r="S30" s="176" t="s">
        <v>54</v>
      </c>
      <c r="T30" s="176" t="s">
        <v>54</v>
      </c>
      <c r="U30" s="176" t="s">
        <v>54</v>
      </c>
      <c r="V30" s="176" t="s">
        <v>54</v>
      </c>
      <c r="W30" s="176" t="s">
        <v>54</v>
      </c>
      <c r="X30" s="225" t="s">
        <v>6</v>
      </c>
      <c r="Y30" s="225" t="s">
        <v>6</v>
      </c>
      <c r="Z30" s="302" t="s">
        <v>52</v>
      </c>
      <c r="AA30" s="302" t="s">
        <v>52</v>
      </c>
      <c r="AB30" s="162" t="s">
        <v>36</v>
      </c>
      <c r="AC30" s="176" t="s">
        <v>54</v>
      </c>
      <c r="AD30" s="302" t="s">
        <v>52</v>
      </c>
      <c r="AE30" s="225" t="s">
        <v>6</v>
      </c>
      <c r="AF30" s="225" t="s">
        <v>6</v>
      </c>
      <c r="AG30" s="302" t="s">
        <v>52</v>
      </c>
      <c r="AH30" s="302" t="s">
        <v>52</v>
      </c>
      <c r="AI30" s="302" t="s">
        <v>52</v>
      </c>
      <c r="AJ30" s="302" t="s">
        <v>52</v>
      </c>
      <c r="AK30">
        <f t="shared" si="0"/>
        <v>0</v>
      </c>
      <c r="AL30">
        <f t="shared" si="1"/>
        <v>22</v>
      </c>
      <c r="AM30">
        <v>90</v>
      </c>
    </row>
    <row r="31" spans="1:39" x14ac:dyDescent="0.25">
      <c r="AK31">
        <f>SUM(AK3:AK30)</f>
        <v>49</v>
      </c>
    </row>
  </sheetData>
  <mergeCells count="10">
    <mergeCell ref="J1:K1"/>
    <mergeCell ref="AE1:AF1"/>
    <mergeCell ref="A11:A12"/>
    <mergeCell ref="Q1:R1"/>
    <mergeCell ref="X1:Y1"/>
    <mergeCell ref="A13:A15"/>
    <mergeCell ref="A16:A18"/>
    <mergeCell ref="A19:A21"/>
    <mergeCell ref="A22:A24"/>
    <mergeCell ref="A25:A29"/>
  </mergeCell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AM29"/>
  <sheetViews>
    <sheetView zoomScaleNormal="100" workbookViewId="0">
      <pane xSplit="3" ySplit="2" topLeftCell="AE3" activePane="bottomRight" state="frozen"/>
      <selection pane="topRight" activeCell="D1" sqref="D1"/>
      <selection pane="bottomLeft" activeCell="A3" sqref="A3"/>
      <selection pane="bottomRight" activeCell="C16" sqref="C16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6" max="36" width="11.42578125" bestFit="1" customWidth="1"/>
    <col min="38" max="38" width="15.140625" bestFit="1" customWidth="1"/>
    <col min="39" max="39" width="11.42578125" bestFit="1" customWidth="1"/>
  </cols>
  <sheetData>
    <row r="1" spans="1:39" ht="15" customHeight="1" x14ac:dyDescent="0.25">
      <c r="G1" s="481" t="s">
        <v>235</v>
      </c>
      <c r="H1" s="481"/>
      <c r="N1" s="481" t="s">
        <v>235</v>
      </c>
      <c r="O1" s="481"/>
      <c r="U1" s="481" t="s">
        <v>235</v>
      </c>
      <c r="V1" s="481"/>
      <c r="Z1" s="328" t="s">
        <v>257</v>
      </c>
      <c r="AB1" s="481" t="s">
        <v>235</v>
      </c>
      <c r="AC1" s="481"/>
      <c r="AI1" s="483" t="s">
        <v>170</v>
      </c>
      <c r="AJ1" s="483"/>
      <c r="AK1" t="s">
        <v>248</v>
      </c>
      <c r="AL1" t="s">
        <v>261</v>
      </c>
      <c r="AM1" t="s">
        <v>279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42979</v>
      </c>
      <c r="G2" s="243">
        <v>42980</v>
      </c>
      <c r="H2" s="243">
        <v>42981</v>
      </c>
      <c r="I2" s="243">
        <v>42982</v>
      </c>
      <c r="J2" s="243">
        <v>42983</v>
      </c>
      <c r="K2" s="243">
        <v>42984</v>
      </c>
      <c r="L2" s="243">
        <v>42985</v>
      </c>
      <c r="M2" s="243">
        <v>42986</v>
      </c>
      <c r="N2" s="243">
        <v>42987</v>
      </c>
      <c r="O2" s="243">
        <v>42988</v>
      </c>
      <c r="P2" s="243">
        <v>42989</v>
      </c>
      <c r="Q2" s="243">
        <v>42990</v>
      </c>
      <c r="R2" s="243">
        <v>42991</v>
      </c>
      <c r="S2" s="243">
        <v>42992</v>
      </c>
      <c r="T2" s="243">
        <v>42993</v>
      </c>
      <c r="U2" s="243">
        <v>42994</v>
      </c>
      <c r="V2" s="243">
        <v>42995</v>
      </c>
      <c r="W2" s="243">
        <v>42996</v>
      </c>
      <c r="X2" s="243">
        <v>42997</v>
      </c>
      <c r="Y2" s="243">
        <v>42998</v>
      </c>
      <c r="Z2" s="243">
        <v>42999</v>
      </c>
      <c r="AA2" s="243">
        <v>43000</v>
      </c>
      <c r="AB2" s="243">
        <v>43001</v>
      </c>
      <c r="AC2" s="243">
        <v>43002</v>
      </c>
      <c r="AD2" s="243">
        <v>43003</v>
      </c>
      <c r="AE2" s="243">
        <v>43004</v>
      </c>
      <c r="AF2" s="243">
        <v>43005</v>
      </c>
      <c r="AG2" s="243">
        <v>43006</v>
      </c>
      <c r="AH2" s="243">
        <v>43007</v>
      </c>
      <c r="AI2" s="243">
        <v>43008</v>
      </c>
      <c r="AJ2" s="243">
        <v>43009</v>
      </c>
    </row>
    <row r="3" spans="1:39" x14ac:dyDescent="0.25">
      <c r="A3" s="3"/>
      <c r="B3" s="57">
        <v>354620</v>
      </c>
      <c r="C3" s="375" t="s">
        <v>105</v>
      </c>
      <c r="D3" s="159" t="s">
        <v>184</v>
      </c>
      <c r="E3" s="242" t="s">
        <v>26</v>
      </c>
      <c r="F3" s="67" t="s">
        <v>52</v>
      </c>
      <c r="G3" s="200" t="s">
        <v>6</v>
      </c>
      <c r="H3" s="200" t="s">
        <v>6</v>
      </c>
      <c r="I3" s="341" t="s">
        <v>225</v>
      </c>
      <c r="J3" s="162" t="s">
        <v>36</v>
      </c>
      <c r="K3" s="176" t="s">
        <v>54</v>
      </c>
      <c r="L3" s="176" t="s">
        <v>54</v>
      </c>
      <c r="M3" s="176" t="s">
        <v>54</v>
      </c>
      <c r="N3" s="200" t="s">
        <v>6</v>
      </c>
      <c r="O3" s="200" t="s">
        <v>6</v>
      </c>
      <c r="P3" s="162" t="s">
        <v>36</v>
      </c>
      <c r="Q3" s="162" t="s">
        <v>36</v>
      </c>
      <c r="R3" s="176" t="s">
        <v>54</v>
      </c>
      <c r="S3" s="176" t="s">
        <v>54</v>
      </c>
      <c r="T3" s="176" t="s">
        <v>54</v>
      </c>
      <c r="U3" s="200" t="s">
        <v>6</v>
      </c>
      <c r="V3" s="200" t="s">
        <v>6</v>
      </c>
      <c r="W3" s="67" t="s">
        <v>52</v>
      </c>
      <c r="X3" s="67" t="s">
        <v>52</v>
      </c>
      <c r="Y3" s="67" t="s">
        <v>52</v>
      </c>
      <c r="Z3" s="67" t="s">
        <v>52</v>
      </c>
      <c r="AA3" s="67" t="s">
        <v>52</v>
      </c>
      <c r="AB3" s="200" t="s">
        <v>6</v>
      </c>
      <c r="AC3" s="200" t="s">
        <v>6</v>
      </c>
      <c r="AD3" s="176" t="s">
        <v>54</v>
      </c>
      <c r="AE3" s="176" t="s">
        <v>54</v>
      </c>
      <c r="AF3" s="176" t="s">
        <v>54</v>
      </c>
      <c r="AG3" s="176" t="s">
        <v>54</v>
      </c>
      <c r="AH3" s="343" t="s">
        <v>31</v>
      </c>
      <c r="AI3" s="200" t="s">
        <v>6</v>
      </c>
      <c r="AJ3" s="200" t="s">
        <v>6</v>
      </c>
      <c r="AK3">
        <f>COUNTIF(F3:AJ3,"Leave")</f>
        <v>1</v>
      </c>
      <c r="AL3">
        <f>COUNTIF(F3:AI3,"US NS")+COUNTIF(F3:AI3,"US DS")+COUNTIF(F3:AI3,"US EM")</f>
        <v>16</v>
      </c>
      <c r="AM3">
        <f>AL3*9</f>
        <v>144</v>
      </c>
    </row>
    <row r="4" spans="1:39" x14ac:dyDescent="0.25">
      <c r="A4" s="3"/>
      <c r="B4" s="79">
        <v>125480</v>
      </c>
      <c r="C4" s="159" t="s">
        <v>242</v>
      </c>
      <c r="D4" s="159" t="s">
        <v>184</v>
      </c>
      <c r="E4" s="242" t="s">
        <v>26</v>
      </c>
      <c r="F4" s="176" t="s">
        <v>54</v>
      </c>
      <c r="G4" s="188" t="s">
        <v>54</v>
      </c>
      <c r="H4" s="200" t="s">
        <v>6</v>
      </c>
      <c r="I4" s="341" t="s">
        <v>225</v>
      </c>
      <c r="J4" s="67" t="s">
        <v>52</v>
      </c>
      <c r="K4" s="67" t="s">
        <v>52</v>
      </c>
      <c r="L4" s="67" t="s">
        <v>52</v>
      </c>
      <c r="M4" s="67" t="s">
        <v>52</v>
      </c>
      <c r="N4" s="200" t="s">
        <v>6</v>
      </c>
      <c r="O4" s="200" t="s">
        <v>6</v>
      </c>
      <c r="P4" s="67" t="s">
        <v>52</v>
      </c>
      <c r="Q4" s="67" t="s">
        <v>52</v>
      </c>
      <c r="R4" s="67" t="s">
        <v>52</v>
      </c>
      <c r="S4" s="67" t="s">
        <v>52</v>
      </c>
      <c r="T4" s="67" t="s">
        <v>52</v>
      </c>
      <c r="U4" s="200" t="s">
        <v>6</v>
      </c>
      <c r="V4" s="200" t="s">
        <v>6</v>
      </c>
      <c r="W4" s="176" t="s">
        <v>54</v>
      </c>
      <c r="X4" s="176" t="s">
        <v>54</v>
      </c>
      <c r="Y4" s="176" t="s">
        <v>54</v>
      </c>
      <c r="Z4" s="176" t="s">
        <v>54</v>
      </c>
      <c r="AA4" s="176" t="s">
        <v>54</v>
      </c>
      <c r="AB4" s="200" t="s">
        <v>6</v>
      </c>
      <c r="AC4" s="200" t="s">
        <v>6</v>
      </c>
      <c r="AD4" s="67" t="s">
        <v>52</v>
      </c>
      <c r="AE4" s="67" t="s">
        <v>52</v>
      </c>
      <c r="AF4" s="67" t="s">
        <v>52</v>
      </c>
      <c r="AG4" s="67" t="s">
        <v>52</v>
      </c>
      <c r="AH4" s="162" t="s">
        <v>36</v>
      </c>
      <c r="AI4" s="188" t="s">
        <v>54</v>
      </c>
      <c r="AJ4" s="200" t="s">
        <v>6</v>
      </c>
      <c r="AK4">
        <f t="shared" ref="AK4:AK28" si="0">COUNTIF(F4:AJ4,"Leave")</f>
        <v>0</v>
      </c>
      <c r="AL4">
        <f t="shared" ref="AL4:AL28" si="1">COUNTIF(F4:AI4,"US NS")+COUNTIF(F4:AI4,"US DS")+COUNTIF(F4:AI4,"US EM")</f>
        <v>21</v>
      </c>
      <c r="AM4">
        <f t="shared" ref="AM4:AM28" si="2">AL4*9</f>
        <v>189</v>
      </c>
    </row>
    <row r="5" spans="1:39" x14ac:dyDescent="0.25">
      <c r="A5" s="3"/>
      <c r="B5" s="57">
        <v>503031</v>
      </c>
      <c r="C5" s="375" t="s">
        <v>101</v>
      </c>
      <c r="D5" s="159" t="s">
        <v>184</v>
      </c>
      <c r="E5" s="242" t="s">
        <v>26</v>
      </c>
      <c r="F5" s="70" t="s">
        <v>54</v>
      </c>
      <c r="G5" s="171" t="s">
        <v>54</v>
      </c>
      <c r="H5" s="161" t="s">
        <v>6</v>
      </c>
      <c r="I5" s="344" t="s">
        <v>225</v>
      </c>
      <c r="J5" s="70" t="s">
        <v>54</v>
      </c>
      <c r="K5" s="70" t="s">
        <v>54</v>
      </c>
      <c r="L5" s="70" t="s">
        <v>54</v>
      </c>
      <c r="M5" s="70" t="s">
        <v>54</v>
      </c>
      <c r="N5" s="200" t="s">
        <v>6</v>
      </c>
      <c r="O5" s="161" t="s">
        <v>6</v>
      </c>
      <c r="P5" s="302" t="s">
        <v>52</v>
      </c>
      <c r="Q5" s="302" t="s">
        <v>52</v>
      </c>
      <c r="R5" s="302" t="s">
        <v>52</v>
      </c>
      <c r="S5" s="302" t="s">
        <v>52</v>
      </c>
      <c r="T5" s="302" t="s">
        <v>52</v>
      </c>
      <c r="U5" s="161" t="s">
        <v>6</v>
      </c>
      <c r="V5" s="161" t="s">
        <v>6</v>
      </c>
      <c r="W5" s="162" t="s">
        <v>36</v>
      </c>
      <c r="X5" s="176" t="s">
        <v>54</v>
      </c>
      <c r="Y5" s="176" t="s">
        <v>54</v>
      </c>
      <c r="Z5" s="176" t="s">
        <v>54</v>
      </c>
      <c r="AA5" s="176" t="s">
        <v>54</v>
      </c>
      <c r="AB5" s="161" t="s">
        <v>6</v>
      </c>
      <c r="AC5" s="161" t="s">
        <v>6</v>
      </c>
      <c r="AD5" s="302" t="s">
        <v>52</v>
      </c>
      <c r="AE5" s="305" t="s">
        <v>31</v>
      </c>
      <c r="AF5" s="305" t="s">
        <v>31</v>
      </c>
      <c r="AG5" s="70" t="s">
        <v>54</v>
      </c>
      <c r="AH5" s="162" t="s">
        <v>36</v>
      </c>
      <c r="AI5" s="161" t="s">
        <v>6</v>
      </c>
      <c r="AJ5" s="213" t="s">
        <v>6</v>
      </c>
      <c r="AK5">
        <f t="shared" si="0"/>
        <v>2</v>
      </c>
      <c r="AL5">
        <f t="shared" si="1"/>
        <v>17</v>
      </c>
      <c r="AM5">
        <f t="shared" si="2"/>
        <v>153</v>
      </c>
    </row>
    <row r="6" spans="1:39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302" t="s">
        <v>52</v>
      </c>
      <c r="G6" s="161" t="s">
        <v>6</v>
      </c>
      <c r="H6" s="161" t="s">
        <v>6</v>
      </c>
      <c r="I6" s="344" t="s">
        <v>225</v>
      </c>
      <c r="J6" s="302" t="s">
        <v>52</v>
      </c>
      <c r="K6" s="302" t="s">
        <v>52</v>
      </c>
      <c r="L6" s="302" t="s">
        <v>52</v>
      </c>
      <c r="M6" s="302" t="s">
        <v>52</v>
      </c>
      <c r="N6" s="161" t="s">
        <v>6</v>
      </c>
      <c r="O6" s="171" t="s">
        <v>54</v>
      </c>
      <c r="P6" s="176" t="s">
        <v>54</v>
      </c>
      <c r="Q6" s="305" t="s">
        <v>31</v>
      </c>
      <c r="R6" s="176" t="s">
        <v>54</v>
      </c>
      <c r="S6" s="176" t="s">
        <v>54</v>
      </c>
      <c r="T6" s="176" t="s">
        <v>54</v>
      </c>
      <c r="U6" s="161" t="s">
        <v>6</v>
      </c>
      <c r="V6" s="161" t="s">
        <v>6</v>
      </c>
      <c r="W6" s="302" t="s">
        <v>52</v>
      </c>
      <c r="X6" s="302" t="s">
        <v>52</v>
      </c>
      <c r="Y6" s="69" t="s">
        <v>51</v>
      </c>
      <c r="Z6" s="70" t="s">
        <v>54</v>
      </c>
      <c r="AA6" s="162" t="s">
        <v>36</v>
      </c>
      <c r="AB6" s="161" t="s">
        <v>6</v>
      </c>
      <c r="AC6" s="161" t="s">
        <v>6</v>
      </c>
      <c r="AD6" s="305" t="s">
        <v>31</v>
      </c>
      <c r="AE6" s="302" t="s">
        <v>52</v>
      </c>
      <c r="AF6" s="302" t="s">
        <v>52</v>
      </c>
      <c r="AG6" s="302" t="s">
        <v>52</v>
      </c>
      <c r="AH6" s="302" t="s">
        <v>52</v>
      </c>
      <c r="AI6" s="161" t="s">
        <v>6</v>
      </c>
      <c r="AJ6" s="213" t="s">
        <v>6</v>
      </c>
      <c r="AK6">
        <f t="shared" si="0"/>
        <v>2</v>
      </c>
      <c r="AL6">
        <f t="shared" si="1"/>
        <v>18</v>
      </c>
      <c r="AM6">
        <f t="shared" si="2"/>
        <v>162</v>
      </c>
    </row>
    <row r="7" spans="1:39" x14ac:dyDescent="0.25">
      <c r="A7" s="30"/>
      <c r="B7" s="57">
        <v>340368</v>
      </c>
      <c r="C7" s="327" t="s">
        <v>254</v>
      </c>
      <c r="D7" s="159" t="s">
        <v>184</v>
      </c>
      <c r="E7" s="242" t="s">
        <v>26</v>
      </c>
      <c r="F7" s="342" t="s">
        <v>52</v>
      </c>
      <c r="G7" s="200" t="s">
        <v>6</v>
      </c>
      <c r="H7" s="200" t="s">
        <v>6</v>
      </c>
      <c r="I7" s="341" t="s">
        <v>225</v>
      </c>
      <c r="J7" s="342" t="s">
        <v>52</v>
      </c>
      <c r="K7" s="343" t="s">
        <v>31</v>
      </c>
      <c r="L7" s="176" t="s">
        <v>54</v>
      </c>
      <c r="M7" s="342" t="s">
        <v>52</v>
      </c>
      <c r="N7" s="200" t="s">
        <v>6</v>
      </c>
      <c r="O7" s="200" t="s">
        <v>6</v>
      </c>
      <c r="P7" s="342" t="s">
        <v>52</v>
      </c>
      <c r="Q7" s="342" t="s">
        <v>52</v>
      </c>
      <c r="R7" s="342" t="s">
        <v>52</v>
      </c>
      <c r="S7" s="342" t="s">
        <v>52</v>
      </c>
      <c r="T7" s="342" t="s">
        <v>52</v>
      </c>
      <c r="U7" s="200" t="s">
        <v>6</v>
      </c>
      <c r="V7" s="171" t="s">
        <v>54</v>
      </c>
      <c r="W7" s="200" t="s">
        <v>6</v>
      </c>
      <c r="X7" s="176" t="s">
        <v>54</v>
      </c>
      <c r="Y7" s="176" t="s">
        <v>54</v>
      </c>
      <c r="Z7" s="176" t="s">
        <v>54</v>
      </c>
      <c r="AA7" s="176" t="s">
        <v>54</v>
      </c>
      <c r="AB7" s="200" t="s">
        <v>6</v>
      </c>
      <c r="AC7" s="200" t="s">
        <v>6</v>
      </c>
      <c r="AD7" s="181" t="s">
        <v>36</v>
      </c>
      <c r="AE7" s="305" t="s">
        <v>31</v>
      </c>
      <c r="AF7" s="305" t="s">
        <v>31</v>
      </c>
      <c r="AG7" s="305" t="s">
        <v>31</v>
      </c>
      <c r="AH7" s="305" t="s">
        <v>31</v>
      </c>
      <c r="AI7" s="200" t="s">
        <v>6</v>
      </c>
      <c r="AJ7" s="200" t="s">
        <v>6</v>
      </c>
      <c r="AK7">
        <f>COUNTIF(F7:AJ7,"Leave")</f>
        <v>5</v>
      </c>
      <c r="AL7">
        <f t="shared" si="1"/>
        <v>14</v>
      </c>
      <c r="AM7">
        <f t="shared" si="2"/>
        <v>126</v>
      </c>
    </row>
    <row r="8" spans="1:39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67" t="s">
        <v>52</v>
      </c>
      <c r="G8" s="200" t="s">
        <v>6</v>
      </c>
      <c r="H8" s="200" t="s">
        <v>6</v>
      </c>
      <c r="I8" s="341" t="s">
        <v>225</v>
      </c>
      <c r="J8" s="67" t="s">
        <v>52</v>
      </c>
      <c r="K8" s="67" t="s">
        <v>52</v>
      </c>
      <c r="L8" s="67" t="s">
        <v>52</v>
      </c>
      <c r="M8" s="67" t="s">
        <v>52</v>
      </c>
      <c r="N8" s="200" t="s">
        <v>6</v>
      </c>
      <c r="O8" s="200" t="s">
        <v>6</v>
      </c>
      <c r="P8" s="200" t="s">
        <v>6</v>
      </c>
      <c r="Q8" s="305" t="s">
        <v>31</v>
      </c>
      <c r="R8" s="305" t="s">
        <v>31</v>
      </c>
      <c r="S8" s="176" t="s">
        <v>54</v>
      </c>
      <c r="T8" s="176" t="s">
        <v>54</v>
      </c>
      <c r="U8" s="188" t="s">
        <v>54</v>
      </c>
      <c r="V8" s="200" t="s">
        <v>6</v>
      </c>
      <c r="W8" s="176" t="s">
        <v>54</v>
      </c>
      <c r="X8" s="176" t="s">
        <v>54</v>
      </c>
      <c r="Y8" s="162" t="s">
        <v>36</v>
      </c>
      <c r="Z8" s="305" t="s">
        <v>31</v>
      </c>
      <c r="AA8" s="305" t="s">
        <v>31</v>
      </c>
      <c r="AB8" s="200" t="s">
        <v>6</v>
      </c>
      <c r="AC8" s="200" t="s">
        <v>6</v>
      </c>
      <c r="AD8" s="67" t="s">
        <v>52</v>
      </c>
      <c r="AE8" s="67" t="s">
        <v>52</v>
      </c>
      <c r="AF8" s="67" t="s">
        <v>52</v>
      </c>
      <c r="AG8" s="305" t="s">
        <v>31</v>
      </c>
      <c r="AH8" s="67" t="s">
        <v>52</v>
      </c>
      <c r="AI8" s="200" t="s">
        <v>6</v>
      </c>
      <c r="AJ8" s="188" t="s">
        <v>54</v>
      </c>
      <c r="AK8">
        <f t="shared" si="0"/>
        <v>5</v>
      </c>
      <c r="AL8">
        <f t="shared" si="1"/>
        <v>14</v>
      </c>
      <c r="AM8">
        <f t="shared" si="2"/>
        <v>126</v>
      </c>
    </row>
    <row r="9" spans="1:39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176" t="s">
        <v>54</v>
      </c>
      <c r="G9" s="200" t="s">
        <v>6</v>
      </c>
      <c r="H9" s="200" t="s">
        <v>6</v>
      </c>
      <c r="I9" s="341" t="s">
        <v>225</v>
      </c>
      <c r="J9" s="176" t="s">
        <v>54</v>
      </c>
      <c r="K9" s="176" t="s">
        <v>54</v>
      </c>
      <c r="L9" s="176" t="s">
        <v>54</v>
      </c>
      <c r="M9" s="176" t="s">
        <v>54</v>
      </c>
      <c r="N9" s="200" t="s">
        <v>6</v>
      </c>
      <c r="O9" s="188" t="s">
        <v>54</v>
      </c>
      <c r="P9" s="67" t="s">
        <v>52</v>
      </c>
      <c r="Q9" s="67" t="s">
        <v>52</v>
      </c>
      <c r="R9" s="67" t="s">
        <v>52</v>
      </c>
      <c r="S9" s="67" t="s">
        <v>52</v>
      </c>
      <c r="T9" s="67" t="s">
        <v>52</v>
      </c>
      <c r="U9" s="200" t="s">
        <v>6</v>
      </c>
      <c r="V9" s="200" t="s">
        <v>6</v>
      </c>
      <c r="W9" s="67" t="s">
        <v>52</v>
      </c>
      <c r="X9" s="67" t="s">
        <v>52</v>
      </c>
      <c r="Y9" s="67" t="s">
        <v>52</v>
      </c>
      <c r="Z9" s="67" t="s">
        <v>52</v>
      </c>
      <c r="AA9" s="67" t="s">
        <v>52</v>
      </c>
      <c r="AB9" s="200" t="s">
        <v>6</v>
      </c>
      <c r="AC9" s="200" t="s">
        <v>6</v>
      </c>
      <c r="AD9" s="176" t="s">
        <v>54</v>
      </c>
      <c r="AE9" s="176" t="s">
        <v>54</v>
      </c>
      <c r="AF9" s="176" t="s">
        <v>54</v>
      </c>
      <c r="AG9" s="176" t="s">
        <v>54</v>
      </c>
      <c r="AH9" s="305" t="s">
        <v>31</v>
      </c>
      <c r="AI9" s="200" t="s">
        <v>6</v>
      </c>
      <c r="AJ9" s="200" t="s">
        <v>6</v>
      </c>
      <c r="AK9">
        <f t="shared" si="0"/>
        <v>1</v>
      </c>
      <c r="AL9">
        <f t="shared" si="1"/>
        <v>20</v>
      </c>
      <c r="AM9">
        <f t="shared" si="2"/>
        <v>180</v>
      </c>
    </row>
    <row r="10" spans="1:39" x14ac:dyDescent="0.25">
      <c r="A10" s="3" t="s">
        <v>213</v>
      </c>
      <c r="B10" s="326">
        <v>348238</v>
      </c>
      <c r="C10" s="159" t="s">
        <v>246</v>
      </c>
      <c r="D10" s="159" t="s">
        <v>184</v>
      </c>
      <c r="E10" s="242" t="s">
        <v>26</v>
      </c>
      <c r="F10" s="162" t="s">
        <v>36</v>
      </c>
      <c r="G10" s="200" t="s">
        <v>6</v>
      </c>
      <c r="H10" s="200" t="s">
        <v>6</v>
      </c>
      <c r="I10" s="341" t="s">
        <v>225</v>
      </c>
      <c r="J10" s="67" t="s">
        <v>52</v>
      </c>
      <c r="K10" s="67" t="s">
        <v>52</v>
      </c>
      <c r="L10" s="67" t="s">
        <v>52</v>
      </c>
      <c r="M10" s="67" t="s">
        <v>52</v>
      </c>
      <c r="N10" s="200" t="s">
        <v>6</v>
      </c>
      <c r="O10" s="200" t="s">
        <v>6</v>
      </c>
      <c r="P10" s="200" t="s">
        <v>6</v>
      </c>
      <c r="Q10" s="176" t="s">
        <v>54</v>
      </c>
      <c r="R10" s="176" t="s">
        <v>54</v>
      </c>
      <c r="S10" s="176" t="s">
        <v>54</v>
      </c>
      <c r="T10" s="176" t="s">
        <v>54</v>
      </c>
      <c r="U10" s="188" t="s">
        <v>54</v>
      </c>
      <c r="V10" s="200" t="s">
        <v>6</v>
      </c>
      <c r="W10" s="200" t="s">
        <v>6</v>
      </c>
      <c r="X10" s="176" t="s">
        <v>54</v>
      </c>
      <c r="Y10" s="176" t="s">
        <v>54</v>
      </c>
      <c r="Z10" s="176" t="s">
        <v>54</v>
      </c>
      <c r="AA10" s="176" t="s">
        <v>54</v>
      </c>
      <c r="AB10" s="188" t="s">
        <v>54</v>
      </c>
      <c r="AC10" s="200" t="s">
        <v>6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67" t="s">
        <v>52</v>
      </c>
      <c r="AI10" s="200" t="s">
        <v>6</v>
      </c>
      <c r="AJ10" s="200" t="s">
        <v>6</v>
      </c>
      <c r="AK10">
        <f t="shared" si="0"/>
        <v>0</v>
      </c>
      <c r="AL10">
        <f t="shared" si="1"/>
        <v>19</v>
      </c>
      <c r="AM10">
        <f t="shared" si="2"/>
        <v>171</v>
      </c>
    </row>
    <row r="11" spans="1:39" ht="15" customHeight="1" x14ac:dyDescent="0.25">
      <c r="A11" s="3"/>
      <c r="B11" s="57">
        <v>242826</v>
      </c>
      <c r="C11" s="375" t="s">
        <v>37</v>
      </c>
      <c r="D11" s="159" t="s">
        <v>183</v>
      </c>
      <c r="E11" s="242" t="s">
        <v>26</v>
      </c>
      <c r="F11" s="176" t="s">
        <v>54</v>
      </c>
      <c r="G11" s="200" t="s">
        <v>6</v>
      </c>
      <c r="H11" s="200" t="s">
        <v>6</v>
      </c>
      <c r="I11" s="341" t="s">
        <v>225</v>
      </c>
      <c r="J11" s="176" t="s">
        <v>54</v>
      </c>
      <c r="K11" s="176" t="s">
        <v>54</v>
      </c>
      <c r="L11" s="176" t="s">
        <v>54</v>
      </c>
      <c r="M11" s="176" t="s">
        <v>54</v>
      </c>
      <c r="N11" s="200" t="s">
        <v>6</v>
      </c>
      <c r="O11" s="200" t="s">
        <v>6</v>
      </c>
      <c r="P11" s="67" t="s">
        <v>52</v>
      </c>
      <c r="Q11" s="67" t="s">
        <v>52</v>
      </c>
      <c r="R11" s="67" t="s">
        <v>52</v>
      </c>
      <c r="S11" s="67" t="s">
        <v>52</v>
      </c>
      <c r="T11" s="67" t="s">
        <v>52</v>
      </c>
      <c r="U11" s="200" t="s">
        <v>6</v>
      </c>
      <c r="V11" s="200" t="s">
        <v>6</v>
      </c>
      <c r="W11" s="67" t="s">
        <v>52</v>
      </c>
      <c r="X11" s="67" t="s">
        <v>52</v>
      </c>
      <c r="Y11" s="69" t="s">
        <v>51</v>
      </c>
      <c r="Z11" s="176" t="s">
        <v>54</v>
      </c>
      <c r="AA11" s="67" t="s">
        <v>52</v>
      </c>
      <c r="AB11" s="200" t="s">
        <v>6</v>
      </c>
      <c r="AC11" s="200" t="s">
        <v>6</v>
      </c>
      <c r="AD11" s="181" t="s">
        <v>36</v>
      </c>
      <c r="AE11" s="176" t="s">
        <v>54</v>
      </c>
      <c r="AF11" s="176" t="s">
        <v>54</v>
      </c>
      <c r="AG11" s="176" t="s">
        <v>54</v>
      </c>
      <c r="AH11" s="176" t="s">
        <v>54</v>
      </c>
      <c r="AI11" s="200" t="s">
        <v>6</v>
      </c>
      <c r="AJ11" s="200" t="s">
        <v>6</v>
      </c>
      <c r="AK11">
        <f t="shared" si="0"/>
        <v>0</v>
      </c>
      <c r="AL11">
        <f t="shared" si="1"/>
        <v>19</v>
      </c>
      <c r="AM11">
        <f t="shared" si="2"/>
        <v>171</v>
      </c>
    </row>
    <row r="12" spans="1:39" x14ac:dyDescent="0.25">
      <c r="A12" s="415" t="s">
        <v>182</v>
      </c>
      <c r="B12" s="57">
        <v>518531</v>
      </c>
      <c r="C12" s="375" t="s">
        <v>188</v>
      </c>
      <c r="D12" s="159" t="s">
        <v>184</v>
      </c>
      <c r="E12" s="242" t="s">
        <v>26</v>
      </c>
      <c r="F12" s="176" t="s">
        <v>54</v>
      </c>
      <c r="G12" s="200" t="s">
        <v>6</v>
      </c>
      <c r="H12" s="200" t="s">
        <v>6</v>
      </c>
      <c r="I12" s="341" t="s">
        <v>225</v>
      </c>
      <c r="J12" s="67" t="s">
        <v>52</v>
      </c>
      <c r="K12" s="343" t="s">
        <v>31</v>
      </c>
      <c r="L12" s="67" t="s">
        <v>52</v>
      </c>
      <c r="M12" s="67" t="s">
        <v>52</v>
      </c>
      <c r="N12" s="200" t="s">
        <v>6</v>
      </c>
      <c r="O12" s="200" t="s">
        <v>6</v>
      </c>
      <c r="P12" s="67" t="s">
        <v>52</v>
      </c>
      <c r="Q12" s="67" t="s">
        <v>52</v>
      </c>
      <c r="R12" s="67" t="s">
        <v>52</v>
      </c>
      <c r="S12" s="67" t="s">
        <v>52</v>
      </c>
      <c r="T12" s="67" t="s">
        <v>52</v>
      </c>
      <c r="U12" s="200" t="s">
        <v>6</v>
      </c>
      <c r="V12" s="200" t="s">
        <v>6</v>
      </c>
      <c r="W12" s="305" t="s">
        <v>31</v>
      </c>
      <c r="X12" s="176" t="s">
        <v>54</v>
      </c>
      <c r="Y12" s="176" t="s">
        <v>54</v>
      </c>
      <c r="Z12" s="176" t="s">
        <v>54</v>
      </c>
      <c r="AA12" s="67" t="s">
        <v>52</v>
      </c>
      <c r="AB12" s="200" t="s">
        <v>6</v>
      </c>
      <c r="AC12" s="200" t="s">
        <v>6</v>
      </c>
      <c r="AD12" s="176" t="s">
        <v>54</v>
      </c>
      <c r="AE12" s="176" t="s">
        <v>54</v>
      </c>
      <c r="AF12" s="176" t="s">
        <v>54</v>
      </c>
      <c r="AG12" s="176" t="s">
        <v>54</v>
      </c>
      <c r="AH12" s="305" t="s">
        <v>31</v>
      </c>
      <c r="AI12" s="200" t="s">
        <v>6</v>
      </c>
      <c r="AJ12" s="200" t="s">
        <v>6</v>
      </c>
      <c r="AK12">
        <f t="shared" si="0"/>
        <v>3</v>
      </c>
      <c r="AL12">
        <f t="shared" si="1"/>
        <v>17</v>
      </c>
      <c r="AM12">
        <f t="shared" si="2"/>
        <v>153</v>
      </c>
    </row>
    <row r="13" spans="1:39" x14ac:dyDescent="0.25">
      <c r="A13" s="416"/>
      <c r="B13" s="57">
        <v>497998</v>
      </c>
      <c r="C13" s="159" t="s">
        <v>165</v>
      </c>
      <c r="D13" s="159" t="s">
        <v>184</v>
      </c>
      <c r="E13" s="242" t="s">
        <v>26</v>
      </c>
      <c r="F13" s="67" t="s">
        <v>52</v>
      </c>
      <c r="G13" s="200" t="s">
        <v>6</v>
      </c>
      <c r="H13" s="200" t="s">
        <v>6</v>
      </c>
      <c r="I13" s="341" t="s">
        <v>225</v>
      </c>
      <c r="J13" s="67" t="s">
        <v>52</v>
      </c>
      <c r="K13" s="67" t="s">
        <v>52</v>
      </c>
      <c r="L13" s="302" t="s">
        <v>52</v>
      </c>
      <c r="M13" s="343" t="s">
        <v>31</v>
      </c>
      <c r="N13" s="200" t="s">
        <v>6</v>
      </c>
      <c r="O13" s="200" t="s">
        <v>6</v>
      </c>
      <c r="P13" s="67" t="s">
        <v>52</v>
      </c>
      <c r="Q13" s="67" t="s">
        <v>52</v>
      </c>
      <c r="R13" s="67" t="s">
        <v>52</v>
      </c>
      <c r="S13" s="67" t="s">
        <v>52</v>
      </c>
      <c r="T13" s="67" t="s">
        <v>52</v>
      </c>
      <c r="U13" s="200" t="s">
        <v>6</v>
      </c>
      <c r="V13" s="200" t="s">
        <v>6</v>
      </c>
      <c r="W13" s="67" t="s">
        <v>52</v>
      </c>
      <c r="X13" s="67" t="s">
        <v>52</v>
      </c>
      <c r="Y13" s="67" t="s">
        <v>52</v>
      </c>
      <c r="Z13" s="67" t="s">
        <v>52</v>
      </c>
      <c r="AA13" s="162" t="s">
        <v>36</v>
      </c>
      <c r="AB13" s="200" t="s">
        <v>6</v>
      </c>
      <c r="AC13" s="200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67" t="s">
        <v>52</v>
      </c>
      <c r="AI13" s="200" t="s">
        <v>6</v>
      </c>
      <c r="AJ13" s="200" t="s">
        <v>6</v>
      </c>
      <c r="AK13">
        <f t="shared" si="0"/>
        <v>1</v>
      </c>
      <c r="AL13">
        <f t="shared" si="1"/>
        <v>18</v>
      </c>
      <c r="AM13">
        <f t="shared" si="2"/>
        <v>162</v>
      </c>
    </row>
    <row r="14" spans="1:39" x14ac:dyDescent="0.25">
      <c r="A14" s="478" t="s">
        <v>113</v>
      </c>
      <c r="B14" s="240">
        <v>491040</v>
      </c>
      <c r="C14" s="159" t="s">
        <v>169</v>
      </c>
      <c r="D14" s="159" t="s">
        <v>184</v>
      </c>
      <c r="E14" s="257" t="s">
        <v>25</v>
      </c>
      <c r="F14" s="67" t="s">
        <v>52</v>
      </c>
      <c r="G14" s="200" t="s">
        <v>6</v>
      </c>
      <c r="H14" s="200" t="s">
        <v>6</v>
      </c>
      <c r="I14" s="341" t="s">
        <v>225</v>
      </c>
      <c r="J14" s="69" t="s">
        <v>51</v>
      </c>
      <c r="K14" s="69" t="s">
        <v>51</v>
      </c>
      <c r="L14" s="176" t="s">
        <v>54</v>
      </c>
      <c r="M14" s="69" t="s">
        <v>51</v>
      </c>
      <c r="N14" s="200" t="s">
        <v>6</v>
      </c>
      <c r="O14" s="200" t="s">
        <v>6</v>
      </c>
      <c r="P14" s="67" t="s">
        <v>52</v>
      </c>
      <c r="Q14" s="342" t="s">
        <v>52</v>
      </c>
      <c r="R14" s="342" t="s">
        <v>52</v>
      </c>
      <c r="S14" s="342" t="s">
        <v>52</v>
      </c>
      <c r="T14" s="342" t="s">
        <v>52</v>
      </c>
      <c r="U14" s="200" t="s">
        <v>6</v>
      </c>
      <c r="V14" s="200" t="s">
        <v>6</v>
      </c>
      <c r="W14" s="67" t="s">
        <v>52</v>
      </c>
      <c r="X14" s="69" t="s">
        <v>51</v>
      </c>
      <c r="Y14" s="176" t="s">
        <v>54</v>
      </c>
      <c r="Z14" s="176" t="s">
        <v>54</v>
      </c>
      <c r="AA14" s="69" t="s">
        <v>51</v>
      </c>
      <c r="AB14" s="200" t="s">
        <v>6</v>
      </c>
      <c r="AC14" s="200" t="s">
        <v>6</v>
      </c>
      <c r="AD14" s="67" t="s">
        <v>52</v>
      </c>
      <c r="AE14" s="67" t="s">
        <v>52</v>
      </c>
      <c r="AF14" s="67" t="s">
        <v>52</v>
      </c>
      <c r="AG14" s="67" t="s">
        <v>52</v>
      </c>
      <c r="AH14" s="69" t="s">
        <v>51</v>
      </c>
      <c r="AI14" s="188" t="s">
        <v>54</v>
      </c>
      <c r="AJ14" s="200" t="s">
        <v>6</v>
      </c>
      <c r="AK14">
        <f t="shared" si="0"/>
        <v>0</v>
      </c>
      <c r="AL14">
        <f t="shared" si="1"/>
        <v>21</v>
      </c>
      <c r="AM14">
        <f t="shared" si="2"/>
        <v>189</v>
      </c>
    </row>
    <row r="15" spans="1:39" x14ac:dyDescent="0.25">
      <c r="A15" s="479"/>
      <c r="B15" s="240">
        <v>483234</v>
      </c>
      <c r="C15" s="159" t="s">
        <v>241</v>
      </c>
      <c r="D15" s="278" t="s">
        <v>184</v>
      </c>
      <c r="E15" s="257" t="s">
        <v>25</v>
      </c>
      <c r="F15" s="67" t="s">
        <v>52</v>
      </c>
      <c r="G15" s="200" t="s">
        <v>6</v>
      </c>
      <c r="H15" s="200" t="s">
        <v>6</v>
      </c>
      <c r="I15" s="341" t="s">
        <v>225</v>
      </c>
      <c r="J15" s="67" t="s">
        <v>52</v>
      </c>
      <c r="K15" s="67" t="s">
        <v>52</v>
      </c>
      <c r="L15" s="67" t="s">
        <v>52</v>
      </c>
      <c r="M15" s="67" t="s">
        <v>52</v>
      </c>
      <c r="N15" s="200" t="s">
        <v>6</v>
      </c>
      <c r="O15" s="200" t="s">
        <v>6</v>
      </c>
      <c r="P15" s="162" t="s">
        <v>36</v>
      </c>
      <c r="Q15" s="69" t="s">
        <v>51</v>
      </c>
      <c r="R15" s="69" t="s">
        <v>51</v>
      </c>
      <c r="S15" s="176" t="s">
        <v>54</v>
      </c>
      <c r="T15" s="69" t="s">
        <v>51</v>
      </c>
      <c r="U15" s="200" t="s">
        <v>6</v>
      </c>
      <c r="V15" s="200" t="s">
        <v>6</v>
      </c>
      <c r="W15" s="67" t="s">
        <v>52</v>
      </c>
      <c r="X15" s="305" t="s">
        <v>31</v>
      </c>
      <c r="Y15" s="305" t="s">
        <v>31</v>
      </c>
      <c r="Z15" s="305" t="s">
        <v>31</v>
      </c>
      <c r="AA15" s="305" t="s">
        <v>31</v>
      </c>
      <c r="AB15" s="200" t="s">
        <v>6</v>
      </c>
      <c r="AC15" s="200" t="s">
        <v>6</v>
      </c>
      <c r="AD15" s="67" t="s">
        <v>52</v>
      </c>
      <c r="AE15" s="302" t="s">
        <v>52</v>
      </c>
      <c r="AF15" s="302" t="s">
        <v>52</v>
      </c>
      <c r="AG15" s="302" t="s">
        <v>52</v>
      </c>
      <c r="AH15" s="302" t="s">
        <v>52</v>
      </c>
      <c r="AI15" s="200" t="s">
        <v>6</v>
      </c>
      <c r="AJ15" s="200" t="s">
        <v>6</v>
      </c>
      <c r="AK15">
        <f t="shared" si="0"/>
        <v>4</v>
      </c>
      <c r="AL15">
        <f t="shared" si="1"/>
        <v>15</v>
      </c>
      <c r="AM15">
        <f t="shared" si="2"/>
        <v>135</v>
      </c>
    </row>
    <row r="16" spans="1:39" x14ac:dyDescent="0.25">
      <c r="A16" s="480"/>
      <c r="B16" s="240">
        <v>593900</v>
      </c>
      <c r="C16" s="159" t="s">
        <v>226</v>
      </c>
      <c r="D16" s="159" t="s">
        <v>183</v>
      </c>
      <c r="E16" s="257" t="s">
        <v>25</v>
      </c>
      <c r="F16" s="176" t="s">
        <v>54</v>
      </c>
      <c r="G16" s="200" t="s">
        <v>6</v>
      </c>
      <c r="H16" s="200" t="s">
        <v>6</v>
      </c>
      <c r="I16" s="341" t="s">
        <v>225</v>
      </c>
      <c r="J16" s="67" t="s">
        <v>52</v>
      </c>
      <c r="K16" s="67" t="s">
        <v>52</v>
      </c>
      <c r="L16" s="67" t="s">
        <v>52</v>
      </c>
      <c r="M16" s="67" t="s">
        <v>52</v>
      </c>
      <c r="N16" s="200" t="s">
        <v>6</v>
      </c>
      <c r="O16" s="200" t="s">
        <v>6</v>
      </c>
      <c r="P16" s="305" t="s">
        <v>31</v>
      </c>
      <c r="Q16" s="67" t="s">
        <v>52</v>
      </c>
      <c r="R16" s="67" t="s">
        <v>52</v>
      </c>
      <c r="S16" s="67" t="s">
        <v>52</v>
      </c>
      <c r="T16" s="67" t="s">
        <v>52</v>
      </c>
      <c r="U16" s="200" t="s">
        <v>6</v>
      </c>
      <c r="V16" s="200" t="s">
        <v>6</v>
      </c>
      <c r="W16" s="162" t="s">
        <v>36</v>
      </c>
      <c r="X16" s="67" t="s">
        <v>52</v>
      </c>
      <c r="Y16" s="67" t="s">
        <v>52</v>
      </c>
      <c r="Z16" s="67" t="s">
        <v>52</v>
      </c>
      <c r="AA16" s="67" t="s">
        <v>52</v>
      </c>
      <c r="AB16" s="200" t="s">
        <v>6</v>
      </c>
      <c r="AC16" s="200" t="s">
        <v>6</v>
      </c>
      <c r="AD16" s="176" t="s">
        <v>54</v>
      </c>
      <c r="AE16" s="176" t="s">
        <v>54</v>
      </c>
      <c r="AF16" s="176" t="s">
        <v>54</v>
      </c>
      <c r="AG16" s="176" t="s">
        <v>54</v>
      </c>
      <c r="AH16" s="176" t="s">
        <v>54</v>
      </c>
      <c r="AI16" s="200" t="s">
        <v>6</v>
      </c>
      <c r="AJ16" s="200" t="s">
        <v>6</v>
      </c>
      <c r="AK16">
        <f t="shared" si="0"/>
        <v>1</v>
      </c>
      <c r="AL16">
        <f t="shared" si="1"/>
        <v>18</v>
      </c>
      <c r="AM16">
        <f t="shared" si="2"/>
        <v>162</v>
      </c>
    </row>
    <row r="17" spans="1:39" x14ac:dyDescent="0.25">
      <c r="A17" s="472" t="s">
        <v>112</v>
      </c>
      <c r="B17" s="240">
        <v>166058</v>
      </c>
      <c r="C17" s="57" t="s">
        <v>8</v>
      </c>
      <c r="D17" s="159" t="s">
        <v>184</v>
      </c>
      <c r="E17" s="257" t="s">
        <v>25</v>
      </c>
      <c r="F17" s="69" t="s">
        <v>51</v>
      </c>
      <c r="G17" s="200" t="s">
        <v>6</v>
      </c>
      <c r="H17" s="200" t="s">
        <v>6</v>
      </c>
      <c r="I17" s="341" t="s">
        <v>225</v>
      </c>
      <c r="J17" s="69" t="s">
        <v>51</v>
      </c>
      <c r="K17" s="302" t="s">
        <v>52</v>
      </c>
      <c r="L17" s="302" t="s">
        <v>52</v>
      </c>
      <c r="M17" s="302" t="s">
        <v>52</v>
      </c>
      <c r="N17" s="200" t="s">
        <v>6</v>
      </c>
      <c r="O17" s="200" t="s">
        <v>6</v>
      </c>
      <c r="P17" s="309" t="s">
        <v>52</v>
      </c>
      <c r="Q17" s="302" t="s">
        <v>52</v>
      </c>
      <c r="R17" s="302" t="s">
        <v>52</v>
      </c>
      <c r="S17" s="302" t="s">
        <v>52</v>
      </c>
      <c r="T17" s="302" t="s">
        <v>52</v>
      </c>
      <c r="U17" s="200" t="s">
        <v>6</v>
      </c>
      <c r="V17" s="200" t="s">
        <v>6</v>
      </c>
      <c r="W17" s="309" t="s">
        <v>52</v>
      </c>
      <c r="X17" s="309" t="s">
        <v>52</v>
      </c>
      <c r="Y17" s="69" t="s">
        <v>51</v>
      </c>
      <c r="Z17" s="176" t="s">
        <v>54</v>
      </c>
      <c r="AA17" s="305" t="s">
        <v>31</v>
      </c>
      <c r="AB17" s="200" t="s">
        <v>6</v>
      </c>
      <c r="AC17" s="200" t="s">
        <v>6</v>
      </c>
      <c r="AD17" s="302" t="s">
        <v>52</v>
      </c>
      <c r="AE17" s="302" t="s">
        <v>52</v>
      </c>
      <c r="AF17" s="302" t="s">
        <v>52</v>
      </c>
      <c r="AG17" s="302" t="s">
        <v>52</v>
      </c>
      <c r="AH17" s="302" t="s">
        <v>52</v>
      </c>
      <c r="AI17" s="200" t="s">
        <v>6</v>
      </c>
      <c r="AJ17" s="200" t="s">
        <v>6</v>
      </c>
      <c r="AK17">
        <f t="shared" si="0"/>
        <v>1</v>
      </c>
      <c r="AL17">
        <f t="shared" si="1"/>
        <v>19</v>
      </c>
      <c r="AM17">
        <f t="shared" si="2"/>
        <v>171</v>
      </c>
    </row>
    <row r="18" spans="1:39" x14ac:dyDescent="0.25">
      <c r="A18" s="473"/>
      <c r="B18" s="240">
        <v>451719</v>
      </c>
      <c r="C18" s="57" t="s">
        <v>240</v>
      </c>
      <c r="D18" s="159" t="s">
        <v>184</v>
      </c>
      <c r="E18" s="258" t="s">
        <v>25</v>
      </c>
      <c r="F18" s="302" t="s">
        <v>52</v>
      </c>
      <c r="G18" s="200" t="s">
        <v>6</v>
      </c>
      <c r="H18" s="200" t="s">
        <v>6</v>
      </c>
      <c r="I18" s="341" t="s">
        <v>225</v>
      </c>
      <c r="J18" s="67" t="s">
        <v>52</v>
      </c>
      <c r="K18" s="67" t="s">
        <v>52</v>
      </c>
      <c r="L18" s="67" t="s">
        <v>52</v>
      </c>
      <c r="M18" s="67" t="s">
        <v>52</v>
      </c>
      <c r="N18" s="200" t="s">
        <v>6</v>
      </c>
      <c r="O18" s="200" t="s">
        <v>6</v>
      </c>
      <c r="P18" s="67" t="s">
        <v>52</v>
      </c>
      <c r="Q18" s="67" t="s">
        <v>52</v>
      </c>
      <c r="R18" s="67" t="s">
        <v>52</v>
      </c>
      <c r="S18" s="67" t="s">
        <v>52</v>
      </c>
      <c r="T18" s="67" t="s">
        <v>52</v>
      </c>
      <c r="U18" s="200" t="s">
        <v>6</v>
      </c>
      <c r="V18" s="200" t="s">
        <v>6</v>
      </c>
      <c r="W18" s="302" t="s">
        <v>52</v>
      </c>
      <c r="X18" s="302" t="s">
        <v>52</v>
      </c>
      <c r="Y18" s="302" t="s">
        <v>52</v>
      </c>
      <c r="Z18" s="302" t="s">
        <v>52</v>
      </c>
      <c r="AA18" s="305" t="s">
        <v>31</v>
      </c>
      <c r="AB18" s="200" t="s">
        <v>6</v>
      </c>
      <c r="AC18" s="200" t="s">
        <v>6</v>
      </c>
      <c r="AD18" s="67" t="s">
        <v>52</v>
      </c>
      <c r="AE18" s="302" t="s">
        <v>52</v>
      </c>
      <c r="AF18" s="302" t="s">
        <v>52</v>
      </c>
      <c r="AG18" s="302" t="s">
        <v>52</v>
      </c>
      <c r="AH18" s="302" t="s">
        <v>52</v>
      </c>
      <c r="AI18" s="200" t="s">
        <v>6</v>
      </c>
      <c r="AJ18" s="200" t="s">
        <v>6</v>
      </c>
      <c r="AK18">
        <f t="shared" si="0"/>
        <v>1</v>
      </c>
      <c r="AL18">
        <f t="shared" si="1"/>
        <v>19</v>
      </c>
      <c r="AM18">
        <f t="shared" si="2"/>
        <v>171</v>
      </c>
    </row>
    <row r="19" spans="1:39" x14ac:dyDescent="0.25">
      <c r="A19" s="474"/>
      <c r="B19" s="240">
        <v>449144</v>
      </c>
      <c r="C19" s="57" t="s">
        <v>224</v>
      </c>
      <c r="D19" s="159" t="s">
        <v>184</v>
      </c>
      <c r="E19" s="258" t="s">
        <v>25</v>
      </c>
      <c r="F19" s="69" t="s">
        <v>51</v>
      </c>
      <c r="G19" s="200" t="s">
        <v>6</v>
      </c>
      <c r="H19" s="200" t="s">
        <v>6</v>
      </c>
      <c r="I19" s="341" t="s">
        <v>225</v>
      </c>
      <c r="J19" s="67" t="s">
        <v>52</v>
      </c>
      <c r="K19" s="67" t="s">
        <v>52</v>
      </c>
      <c r="L19" s="67" t="s">
        <v>52</v>
      </c>
      <c r="M19" s="67" t="s">
        <v>52</v>
      </c>
      <c r="N19" s="200" t="s">
        <v>6</v>
      </c>
      <c r="O19" s="200" t="s">
        <v>6</v>
      </c>
      <c r="P19" s="302" t="s">
        <v>52</v>
      </c>
      <c r="Q19" s="302" t="s">
        <v>52</v>
      </c>
      <c r="R19" s="302" t="s">
        <v>52</v>
      </c>
      <c r="S19" s="302" t="s">
        <v>52</v>
      </c>
      <c r="T19" s="69" t="s">
        <v>51</v>
      </c>
      <c r="U19" s="200" t="s">
        <v>6</v>
      </c>
      <c r="V19" s="200" t="s">
        <v>6</v>
      </c>
      <c r="W19" s="162" t="s">
        <v>36</v>
      </c>
      <c r="X19" s="162" t="s">
        <v>36</v>
      </c>
      <c r="Y19" s="305" t="s">
        <v>31</v>
      </c>
      <c r="Z19" s="67" t="s">
        <v>52</v>
      </c>
      <c r="AA19" s="67" t="s">
        <v>52</v>
      </c>
      <c r="AB19" s="200" t="s">
        <v>6</v>
      </c>
      <c r="AC19" s="200" t="s">
        <v>6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67" t="s">
        <v>52</v>
      </c>
      <c r="AI19" s="200" t="s">
        <v>6</v>
      </c>
      <c r="AJ19" s="200" t="s">
        <v>6</v>
      </c>
      <c r="AK19">
        <f t="shared" si="0"/>
        <v>1</v>
      </c>
      <c r="AL19">
        <f t="shared" si="1"/>
        <v>17</v>
      </c>
      <c r="AM19">
        <f t="shared" si="2"/>
        <v>153</v>
      </c>
    </row>
    <row r="20" spans="1:39" x14ac:dyDescent="0.25">
      <c r="A20" s="472" t="s">
        <v>111</v>
      </c>
      <c r="B20" s="240">
        <v>509724</v>
      </c>
      <c r="C20" s="57" t="s">
        <v>21</v>
      </c>
      <c r="D20" s="159" t="s">
        <v>184</v>
      </c>
      <c r="E20" s="257" t="s">
        <v>25</v>
      </c>
      <c r="F20" s="67" t="s">
        <v>52</v>
      </c>
      <c r="G20" s="200" t="s">
        <v>6</v>
      </c>
      <c r="H20" s="200" t="s">
        <v>6</v>
      </c>
      <c r="I20" s="341" t="s">
        <v>225</v>
      </c>
      <c r="J20" s="302" t="s">
        <v>52</v>
      </c>
      <c r="K20" s="309" t="s">
        <v>52</v>
      </c>
      <c r="L20" s="309" t="s">
        <v>52</v>
      </c>
      <c r="M20" s="309" t="s">
        <v>52</v>
      </c>
      <c r="N20" s="200" t="s">
        <v>6</v>
      </c>
      <c r="O20" s="200" t="s">
        <v>6</v>
      </c>
      <c r="P20" s="309" t="s">
        <v>52</v>
      </c>
      <c r="Q20" s="176" t="s">
        <v>54</v>
      </c>
      <c r="R20" s="69" t="s">
        <v>51</v>
      </c>
      <c r="S20" s="69" t="s">
        <v>51</v>
      </c>
      <c r="T20" s="309" t="s">
        <v>52</v>
      </c>
      <c r="U20" s="200" t="s">
        <v>6</v>
      </c>
      <c r="V20" s="200" t="s">
        <v>6</v>
      </c>
      <c r="W20" s="67" t="s">
        <v>52</v>
      </c>
      <c r="X20" s="67" t="s">
        <v>52</v>
      </c>
      <c r="Y20" s="67" t="s">
        <v>52</v>
      </c>
      <c r="Z20" s="67" t="s">
        <v>52</v>
      </c>
      <c r="AA20" s="67" t="s">
        <v>52</v>
      </c>
      <c r="AB20" s="200" t="s">
        <v>6</v>
      </c>
      <c r="AC20" s="200" t="s">
        <v>6</v>
      </c>
      <c r="AD20" s="67" t="s">
        <v>52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200" t="s">
        <v>6</v>
      </c>
      <c r="AJ20" s="200" t="s">
        <v>6</v>
      </c>
      <c r="AK20">
        <f t="shared" si="0"/>
        <v>0</v>
      </c>
      <c r="AL20">
        <f t="shared" si="1"/>
        <v>20</v>
      </c>
      <c r="AM20">
        <f t="shared" si="2"/>
        <v>180</v>
      </c>
    </row>
    <row r="21" spans="1:39" x14ac:dyDescent="0.25">
      <c r="A21" s="473"/>
      <c r="B21" s="240">
        <v>302172</v>
      </c>
      <c r="C21" s="57" t="s">
        <v>157</v>
      </c>
      <c r="D21" s="159" t="s">
        <v>184</v>
      </c>
      <c r="E21" s="257" t="s">
        <v>25</v>
      </c>
      <c r="F21" s="67" t="s">
        <v>52</v>
      </c>
      <c r="G21" s="200" t="s">
        <v>6</v>
      </c>
      <c r="H21" s="200" t="s">
        <v>6</v>
      </c>
      <c r="I21" s="341" t="s">
        <v>225</v>
      </c>
      <c r="J21" s="67" t="s">
        <v>52</v>
      </c>
      <c r="K21" s="67" t="s">
        <v>52</v>
      </c>
      <c r="L21" s="67" t="s">
        <v>52</v>
      </c>
      <c r="M21" s="67" t="s">
        <v>52</v>
      </c>
      <c r="N21" s="200" t="s">
        <v>6</v>
      </c>
      <c r="O21" s="200" t="s">
        <v>6</v>
      </c>
      <c r="P21" s="67" t="s">
        <v>52</v>
      </c>
      <c r="Q21" s="67" t="s">
        <v>52</v>
      </c>
      <c r="R21" s="67" t="s">
        <v>52</v>
      </c>
      <c r="S21" s="67" t="s">
        <v>52</v>
      </c>
      <c r="T21" s="67" t="s">
        <v>52</v>
      </c>
      <c r="U21" s="200" t="s">
        <v>6</v>
      </c>
      <c r="V21" s="200" t="s">
        <v>6</v>
      </c>
      <c r="W21" s="309" t="s">
        <v>52</v>
      </c>
      <c r="X21" s="309" t="s">
        <v>52</v>
      </c>
      <c r="Y21" s="69" t="s">
        <v>51</v>
      </c>
      <c r="Z21" s="176" t="s">
        <v>54</v>
      </c>
      <c r="AA21" s="176" t="s">
        <v>54</v>
      </c>
      <c r="AB21" s="200" t="s">
        <v>6</v>
      </c>
      <c r="AC21" s="200" t="s">
        <v>6</v>
      </c>
      <c r="AD21" s="302" t="s">
        <v>52</v>
      </c>
      <c r="AE21" s="302" t="s">
        <v>52</v>
      </c>
      <c r="AF21" s="162" t="s">
        <v>36</v>
      </c>
      <c r="AG21" s="176" t="s">
        <v>54</v>
      </c>
      <c r="AH21" s="176" t="s">
        <v>54</v>
      </c>
      <c r="AI21" s="188" t="s">
        <v>54</v>
      </c>
      <c r="AJ21" s="200" t="s">
        <v>6</v>
      </c>
      <c r="AK21">
        <f t="shared" si="0"/>
        <v>0</v>
      </c>
      <c r="AL21">
        <f t="shared" si="1"/>
        <v>20</v>
      </c>
      <c r="AM21">
        <f t="shared" si="2"/>
        <v>180</v>
      </c>
    </row>
    <row r="22" spans="1:39" x14ac:dyDescent="0.25">
      <c r="A22" s="474"/>
      <c r="B22" s="240">
        <v>260250</v>
      </c>
      <c r="C22" s="57" t="s">
        <v>223</v>
      </c>
      <c r="D22" s="159" t="s">
        <v>184</v>
      </c>
      <c r="E22" s="257" t="s">
        <v>25</v>
      </c>
      <c r="F22" s="305" t="s">
        <v>31</v>
      </c>
      <c r="G22" s="200" t="s">
        <v>6</v>
      </c>
      <c r="H22" s="200" t="s">
        <v>6</v>
      </c>
      <c r="I22" s="341" t="s">
        <v>225</v>
      </c>
      <c r="J22" s="305" t="s">
        <v>31</v>
      </c>
      <c r="K22" s="67" t="s">
        <v>52</v>
      </c>
      <c r="L22" s="67" t="s">
        <v>52</v>
      </c>
      <c r="M22" s="67" t="s">
        <v>52</v>
      </c>
      <c r="N22" s="200" t="s">
        <v>6</v>
      </c>
      <c r="O22" s="200" t="s">
        <v>6</v>
      </c>
      <c r="P22" s="67" t="s">
        <v>52</v>
      </c>
      <c r="Q22" s="67" t="s">
        <v>52</v>
      </c>
      <c r="R22" s="67" t="s">
        <v>52</v>
      </c>
      <c r="S22" s="67" t="s">
        <v>52</v>
      </c>
      <c r="T22" s="67" t="s">
        <v>52</v>
      </c>
      <c r="U22" s="200" t="s">
        <v>6</v>
      </c>
      <c r="V22" s="200" t="s">
        <v>6</v>
      </c>
      <c r="W22" s="67" t="s">
        <v>52</v>
      </c>
      <c r="X22" s="67" t="s">
        <v>52</v>
      </c>
      <c r="Y22" s="67" t="s">
        <v>52</v>
      </c>
      <c r="Z22" s="67" t="s">
        <v>52</v>
      </c>
      <c r="AA22" s="67" t="s">
        <v>52</v>
      </c>
      <c r="AB22" s="200" t="s">
        <v>6</v>
      </c>
      <c r="AC22" s="200" t="s">
        <v>6</v>
      </c>
      <c r="AD22" s="67" t="s">
        <v>52</v>
      </c>
      <c r="AE22" s="67" t="s">
        <v>52</v>
      </c>
      <c r="AF22" s="67" t="s">
        <v>52</v>
      </c>
      <c r="AG22" s="67" t="s">
        <v>52</v>
      </c>
      <c r="AH22" s="67" t="s">
        <v>52</v>
      </c>
      <c r="AI22" s="200" t="s">
        <v>6</v>
      </c>
      <c r="AJ22" s="188" t="s">
        <v>54</v>
      </c>
      <c r="AK22">
        <f t="shared" si="0"/>
        <v>2</v>
      </c>
      <c r="AL22">
        <f t="shared" si="1"/>
        <v>18</v>
      </c>
      <c r="AM22">
        <f t="shared" si="2"/>
        <v>162</v>
      </c>
    </row>
    <row r="23" spans="1:39" x14ac:dyDescent="0.25">
      <c r="A23" s="478" t="s">
        <v>236</v>
      </c>
      <c r="B23" s="240">
        <v>245894</v>
      </c>
      <c r="C23" s="57" t="s">
        <v>104</v>
      </c>
      <c r="D23" s="159" t="s">
        <v>184</v>
      </c>
      <c r="E23" s="258" t="s">
        <v>25</v>
      </c>
      <c r="F23" s="67" t="s">
        <v>52</v>
      </c>
      <c r="G23" s="200" t="s">
        <v>6</v>
      </c>
      <c r="H23" s="200" t="s">
        <v>6</v>
      </c>
      <c r="I23" s="341" t="s">
        <v>225</v>
      </c>
      <c r="J23" s="67" t="s">
        <v>52</v>
      </c>
      <c r="K23" s="67" t="s">
        <v>52</v>
      </c>
      <c r="L23" s="67" t="s">
        <v>52</v>
      </c>
      <c r="M23" s="67" t="s">
        <v>52</v>
      </c>
      <c r="N23" s="200" t="s">
        <v>6</v>
      </c>
      <c r="O23" s="200" t="s">
        <v>6</v>
      </c>
      <c r="P23" s="67" t="s">
        <v>52</v>
      </c>
      <c r="Q23" s="67" t="s">
        <v>52</v>
      </c>
      <c r="R23" s="67" t="s">
        <v>52</v>
      </c>
      <c r="S23" s="67" t="s">
        <v>52</v>
      </c>
      <c r="T23" s="67" t="s">
        <v>52</v>
      </c>
      <c r="U23" s="200" t="s">
        <v>6</v>
      </c>
      <c r="V23" s="200" t="s">
        <v>6</v>
      </c>
      <c r="W23" s="67" t="s">
        <v>52</v>
      </c>
      <c r="X23" s="67" t="s">
        <v>52</v>
      </c>
      <c r="Y23" s="67" t="s">
        <v>52</v>
      </c>
      <c r="Z23" s="67" t="s">
        <v>52</v>
      </c>
      <c r="AA23" s="67" t="s">
        <v>52</v>
      </c>
      <c r="AB23" s="200" t="s">
        <v>6</v>
      </c>
      <c r="AC23" s="200" t="s">
        <v>6</v>
      </c>
      <c r="AD23" s="67" t="s">
        <v>52</v>
      </c>
      <c r="AE23" s="67" t="s">
        <v>52</v>
      </c>
      <c r="AF23" s="67" t="s">
        <v>52</v>
      </c>
      <c r="AG23" s="67" t="s">
        <v>52</v>
      </c>
      <c r="AH23" s="162" t="s">
        <v>36</v>
      </c>
      <c r="AI23" s="200" t="s">
        <v>6</v>
      </c>
      <c r="AJ23" s="200" t="s">
        <v>6</v>
      </c>
      <c r="AK23">
        <f t="shared" si="0"/>
        <v>0</v>
      </c>
      <c r="AL23">
        <f t="shared" si="1"/>
        <v>19</v>
      </c>
      <c r="AM23">
        <f t="shared" si="2"/>
        <v>171</v>
      </c>
    </row>
    <row r="24" spans="1:39" x14ac:dyDescent="0.25">
      <c r="A24" s="479"/>
      <c r="B24" s="240">
        <v>299285</v>
      </c>
      <c r="C24" s="375" t="s">
        <v>127</v>
      </c>
      <c r="D24" s="159" t="s">
        <v>184</v>
      </c>
      <c r="E24" s="257" t="s">
        <v>25</v>
      </c>
      <c r="F24" s="69" t="s">
        <v>51</v>
      </c>
      <c r="G24" s="200" t="s">
        <v>6</v>
      </c>
      <c r="H24" s="200" t="s">
        <v>6</v>
      </c>
      <c r="I24" s="341" t="s">
        <v>225</v>
      </c>
      <c r="J24" s="69" t="s">
        <v>51</v>
      </c>
      <c r="K24" s="176" t="s">
        <v>54</v>
      </c>
      <c r="L24" s="305" t="s">
        <v>31</v>
      </c>
      <c r="M24" s="162" t="s">
        <v>36</v>
      </c>
      <c r="N24" s="200" t="s">
        <v>6</v>
      </c>
      <c r="O24" s="200" t="s">
        <v>6</v>
      </c>
      <c r="P24" s="67" t="s">
        <v>52</v>
      </c>
      <c r="Q24" s="67" t="s">
        <v>52</v>
      </c>
      <c r="R24" s="67" t="s">
        <v>52</v>
      </c>
      <c r="S24" s="67" t="s">
        <v>52</v>
      </c>
      <c r="T24" s="67" t="s">
        <v>52</v>
      </c>
      <c r="U24" s="200" t="s">
        <v>6</v>
      </c>
      <c r="V24" s="200" t="s">
        <v>6</v>
      </c>
      <c r="W24" s="302" t="s">
        <v>52</v>
      </c>
      <c r="X24" s="302" t="s">
        <v>52</v>
      </c>
      <c r="Y24" s="302" t="s">
        <v>52</v>
      </c>
      <c r="Z24" s="176" t="s">
        <v>54</v>
      </c>
      <c r="AA24" s="176" t="s">
        <v>54</v>
      </c>
      <c r="AB24" s="200" t="s">
        <v>6</v>
      </c>
      <c r="AC24" s="200" t="s">
        <v>6</v>
      </c>
      <c r="AD24" s="176" t="s">
        <v>54</v>
      </c>
      <c r="AE24" s="176" t="s">
        <v>54</v>
      </c>
      <c r="AF24" s="176" t="s">
        <v>54</v>
      </c>
      <c r="AG24" s="176" t="s">
        <v>54</v>
      </c>
      <c r="AH24" s="176" t="s">
        <v>54</v>
      </c>
      <c r="AI24" s="200" t="s">
        <v>6</v>
      </c>
      <c r="AJ24" s="200" t="s">
        <v>6</v>
      </c>
      <c r="AK24">
        <f t="shared" si="0"/>
        <v>1</v>
      </c>
      <c r="AL24">
        <f t="shared" si="1"/>
        <v>18</v>
      </c>
      <c r="AM24">
        <f t="shared" si="2"/>
        <v>162</v>
      </c>
    </row>
    <row r="25" spans="1:39" x14ac:dyDescent="0.25">
      <c r="A25" s="480"/>
      <c r="B25" s="240">
        <v>612719</v>
      </c>
      <c r="C25" s="159" t="s">
        <v>227</v>
      </c>
      <c r="D25" s="159" t="s">
        <v>184</v>
      </c>
      <c r="E25" s="257" t="s">
        <v>25</v>
      </c>
      <c r="F25" s="302" t="s">
        <v>52</v>
      </c>
      <c r="G25" s="200" t="s">
        <v>6</v>
      </c>
      <c r="H25" s="200" t="s">
        <v>6</v>
      </c>
      <c r="I25" s="341" t="s">
        <v>225</v>
      </c>
      <c r="J25" s="67" t="s">
        <v>52</v>
      </c>
      <c r="K25" s="67" t="s">
        <v>52</v>
      </c>
      <c r="L25" s="67" t="s">
        <v>52</v>
      </c>
      <c r="M25" s="67" t="s">
        <v>52</v>
      </c>
      <c r="N25" s="200" t="s">
        <v>6</v>
      </c>
      <c r="O25" s="200" t="s">
        <v>6</v>
      </c>
      <c r="P25" s="67" t="s">
        <v>52</v>
      </c>
      <c r="Q25" s="67" t="s">
        <v>52</v>
      </c>
      <c r="R25" s="67" t="s">
        <v>52</v>
      </c>
      <c r="S25" s="67" t="s">
        <v>52</v>
      </c>
      <c r="T25" s="67" t="s">
        <v>52</v>
      </c>
      <c r="U25" s="200" t="s">
        <v>6</v>
      </c>
      <c r="V25" s="200" t="s">
        <v>6</v>
      </c>
      <c r="W25" s="302" t="s">
        <v>52</v>
      </c>
      <c r="X25" s="302" t="s">
        <v>52</v>
      </c>
      <c r="Y25" s="69" t="s">
        <v>51</v>
      </c>
      <c r="Z25" s="176" t="s">
        <v>54</v>
      </c>
      <c r="AA25" s="69" t="s">
        <v>51</v>
      </c>
      <c r="AB25" s="200" t="s">
        <v>6</v>
      </c>
      <c r="AC25" s="200" t="s">
        <v>6</v>
      </c>
      <c r="AD25" s="302" t="s">
        <v>52</v>
      </c>
      <c r="AE25" s="302" t="s">
        <v>52</v>
      </c>
      <c r="AF25" s="302" t="s">
        <v>52</v>
      </c>
      <c r="AG25" s="302" t="s">
        <v>52</v>
      </c>
      <c r="AH25" s="302" t="s">
        <v>52</v>
      </c>
      <c r="AI25" s="200" t="s">
        <v>6</v>
      </c>
      <c r="AJ25" s="200" t="s">
        <v>6</v>
      </c>
      <c r="AK25">
        <f t="shared" si="0"/>
        <v>0</v>
      </c>
      <c r="AL25">
        <f t="shared" si="1"/>
        <v>20</v>
      </c>
      <c r="AM25">
        <f t="shared" si="2"/>
        <v>180</v>
      </c>
    </row>
    <row r="26" spans="1:39" x14ac:dyDescent="0.25">
      <c r="A26" s="472" t="s">
        <v>237</v>
      </c>
      <c r="B26" s="57">
        <v>461154</v>
      </c>
      <c r="C26" s="297" t="s">
        <v>252</v>
      </c>
      <c r="D26" s="159" t="s">
        <v>184</v>
      </c>
      <c r="E26" s="257" t="s">
        <v>25</v>
      </c>
      <c r="F26" s="162" t="s">
        <v>36</v>
      </c>
      <c r="G26" s="200" t="s">
        <v>6</v>
      </c>
      <c r="H26" s="200" t="s">
        <v>6</v>
      </c>
      <c r="I26" s="341" t="s">
        <v>225</v>
      </c>
      <c r="J26" s="67" t="s">
        <v>52</v>
      </c>
      <c r="K26" s="67" t="s">
        <v>52</v>
      </c>
      <c r="L26" s="67" t="s">
        <v>52</v>
      </c>
      <c r="M26" s="67" t="s">
        <v>52</v>
      </c>
      <c r="N26" s="200" t="s">
        <v>6</v>
      </c>
      <c r="O26" s="200" t="s">
        <v>6</v>
      </c>
      <c r="P26" s="302" t="s">
        <v>52</v>
      </c>
      <c r="Q26" s="302" t="s">
        <v>52</v>
      </c>
      <c r="R26" s="302" t="s">
        <v>52</v>
      </c>
      <c r="S26" s="302" t="s">
        <v>52</v>
      </c>
      <c r="T26" s="302" t="s">
        <v>52</v>
      </c>
      <c r="U26" s="200" t="s">
        <v>6</v>
      </c>
      <c r="V26" s="200" t="s">
        <v>6</v>
      </c>
      <c r="W26" s="302" t="s">
        <v>52</v>
      </c>
      <c r="X26" s="302" t="s">
        <v>52</v>
      </c>
      <c r="Y26" s="302" t="s">
        <v>52</v>
      </c>
      <c r="Z26" s="302" t="s">
        <v>52</v>
      </c>
      <c r="AA26" s="302" t="s">
        <v>52</v>
      </c>
      <c r="AB26" s="200" t="s">
        <v>6</v>
      </c>
      <c r="AC26" s="200" t="s">
        <v>6</v>
      </c>
      <c r="AD26" s="67" t="s">
        <v>52</v>
      </c>
      <c r="AE26" s="67" t="s">
        <v>52</v>
      </c>
      <c r="AF26" s="67" t="s">
        <v>52</v>
      </c>
      <c r="AG26" s="67" t="s">
        <v>52</v>
      </c>
      <c r="AH26" s="67" t="s">
        <v>52</v>
      </c>
      <c r="AI26" s="200" t="s">
        <v>6</v>
      </c>
      <c r="AJ26" s="200" t="s">
        <v>6</v>
      </c>
      <c r="AK26">
        <f t="shared" si="0"/>
        <v>0</v>
      </c>
      <c r="AL26">
        <f t="shared" si="1"/>
        <v>19</v>
      </c>
      <c r="AM26">
        <f t="shared" si="2"/>
        <v>171</v>
      </c>
    </row>
    <row r="27" spans="1:39" x14ac:dyDescent="0.25">
      <c r="A27" s="473"/>
      <c r="B27" s="318">
        <v>435786</v>
      </c>
      <c r="C27" s="297" t="s">
        <v>255</v>
      </c>
      <c r="D27" s="159" t="s">
        <v>184</v>
      </c>
      <c r="E27" s="257" t="s">
        <v>25</v>
      </c>
      <c r="F27" s="302" t="s">
        <v>52</v>
      </c>
      <c r="G27" s="200" t="s">
        <v>6</v>
      </c>
      <c r="H27" s="200" t="s">
        <v>6</v>
      </c>
      <c r="I27" s="341" t="s">
        <v>225</v>
      </c>
      <c r="J27" s="302" t="s">
        <v>52</v>
      </c>
      <c r="K27" s="302" t="s">
        <v>52</v>
      </c>
      <c r="L27" s="302" t="s">
        <v>52</v>
      </c>
      <c r="M27" s="302" t="s">
        <v>52</v>
      </c>
      <c r="N27" s="200" t="s">
        <v>6</v>
      </c>
      <c r="O27" s="200" t="s">
        <v>6</v>
      </c>
      <c r="P27" s="305" t="s">
        <v>31</v>
      </c>
      <c r="Q27" s="305" t="s">
        <v>31</v>
      </c>
      <c r="R27" s="305" t="s">
        <v>31</v>
      </c>
      <c r="S27" s="176" t="s">
        <v>54</v>
      </c>
      <c r="T27" s="176" t="s">
        <v>54</v>
      </c>
      <c r="U27" s="200" t="s">
        <v>6</v>
      </c>
      <c r="V27" s="200" t="s">
        <v>6</v>
      </c>
      <c r="W27" s="176" t="s">
        <v>54</v>
      </c>
      <c r="X27" s="69" t="s">
        <v>51</v>
      </c>
      <c r="Y27" s="176" t="s">
        <v>54</v>
      </c>
      <c r="Z27" s="176" t="s">
        <v>54</v>
      </c>
      <c r="AA27" s="162" t="s">
        <v>36</v>
      </c>
      <c r="AB27" s="200" t="s">
        <v>6</v>
      </c>
      <c r="AC27" s="200" t="s">
        <v>6</v>
      </c>
      <c r="AD27" s="302" t="s">
        <v>52</v>
      </c>
      <c r="AE27" s="302" t="s">
        <v>52</v>
      </c>
      <c r="AF27" s="302" t="s">
        <v>52</v>
      </c>
      <c r="AG27" s="69" t="s">
        <v>51</v>
      </c>
      <c r="AH27" s="176" t="s">
        <v>54</v>
      </c>
      <c r="AI27" s="188" t="s">
        <v>54</v>
      </c>
      <c r="AJ27" s="200" t="s">
        <v>6</v>
      </c>
      <c r="AK27">
        <f t="shared" si="0"/>
        <v>3</v>
      </c>
      <c r="AL27">
        <f t="shared" si="1"/>
        <v>17</v>
      </c>
      <c r="AM27">
        <f t="shared" si="2"/>
        <v>153</v>
      </c>
    </row>
    <row r="28" spans="1:39" x14ac:dyDescent="0.25">
      <c r="A28" s="474"/>
      <c r="B28" s="318">
        <v>550857</v>
      </c>
      <c r="C28" s="297" t="s">
        <v>256</v>
      </c>
      <c r="D28" s="159" t="s">
        <v>184</v>
      </c>
      <c r="E28" s="257" t="s">
        <v>25</v>
      </c>
      <c r="F28" s="67" t="s">
        <v>52</v>
      </c>
      <c r="G28" s="200" t="s">
        <v>6</v>
      </c>
      <c r="H28" s="200" t="s">
        <v>6</v>
      </c>
      <c r="I28" s="341" t="s">
        <v>225</v>
      </c>
      <c r="J28" s="162" t="s">
        <v>36</v>
      </c>
      <c r="K28" s="309" t="s">
        <v>52</v>
      </c>
      <c r="L28" s="309" t="s">
        <v>52</v>
      </c>
      <c r="M28" s="309" t="s">
        <v>52</v>
      </c>
      <c r="N28" s="200" t="s">
        <v>6</v>
      </c>
      <c r="O28" s="200" t="s">
        <v>6</v>
      </c>
      <c r="P28" s="302" t="s">
        <v>52</v>
      </c>
      <c r="Q28" s="302" t="s">
        <v>52</v>
      </c>
      <c r="R28" s="302" t="s">
        <v>52</v>
      </c>
      <c r="S28" s="302" t="s">
        <v>52</v>
      </c>
      <c r="T28" s="302" t="s">
        <v>52</v>
      </c>
      <c r="U28" s="200" t="s">
        <v>6</v>
      </c>
      <c r="V28" s="200" t="s">
        <v>6</v>
      </c>
      <c r="W28" s="67" t="s">
        <v>52</v>
      </c>
      <c r="X28" s="67" t="s">
        <v>52</v>
      </c>
      <c r="Y28" s="67" t="s">
        <v>52</v>
      </c>
      <c r="Z28" s="67" t="s">
        <v>52</v>
      </c>
      <c r="AA28" s="67" t="s">
        <v>52</v>
      </c>
      <c r="AB28" s="200" t="s">
        <v>6</v>
      </c>
      <c r="AC28" s="200" t="s">
        <v>6</v>
      </c>
      <c r="AD28" s="302" t="s">
        <v>52</v>
      </c>
      <c r="AE28" s="302" t="s">
        <v>52</v>
      </c>
      <c r="AF28" s="302" t="s">
        <v>52</v>
      </c>
      <c r="AG28" s="302" t="s">
        <v>52</v>
      </c>
      <c r="AH28" s="302" t="s">
        <v>52</v>
      </c>
      <c r="AI28" s="200" t="s">
        <v>6</v>
      </c>
      <c r="AJ28" s="200" t="s">
        <v>6</v>
      </c>
      <c r="AK28">
        <f t="shared" si="0"/>
        <v>0</v>
      </c>
      <c r="AL28">
        <f t="shared" si="1"/>
        <v>19</v>
      </c>
      <c r="AM28">
        <f t="shared" si="2"/>
        <v>171</v>
      </c>
    </row>
    <row r="29" spans="1:39" x14ac:dyDescent="0.25">
      <c r="AK29">
        <f>SUM(AK3:AK28)</f>
        <v>34</v>
      </c>
    </row>
  </sheetData>
  <mergeCells count="11">
    <mergeCell ref="AI1:AJ1"/>
    <mergeCell ref="A26:A28"/>
    <mergeCell ref="A17:A19"/>
    <mergeCell ref="A20:A22"/>
    <mergeCell ref="A23:A25"/>
    <mergeCell ref="N1:O1"/>
    <mergeCell ref="AB1:AC1"/>
    <mergeCell ref="G1:H1"/>
    <mergeCell ref="U1:V1"/>
    <mergeCell ref="A12:A13"/>
    <mergeCell ref="A14:A16"/>
  </mergeCell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C29"/>
  <sheetViews>
    <sheetView topLeftCell="A10" workbookViewId="0">
      <selection activeCell="C14" sqref="C14"/>
    </sheetView>
  </sheetViews>
  <sheetFormatPr defaultRowHeight="15" x14ac:dyDescent="0.25"/>
  <cols>
    <col min="1" max="1" width="17.85546875" customWidth="1"/>
    <col min="2" max="2" width="27.140625" bestFit="1" customWidth="1"/>
    <col min="3" max="3" width="19.28515625" customWidth="1"/>
  </cols>
  <sheetData>
    <row r="1" spans="1:3" x14ac:dyDescent="0.25">
      <c r="A1" s="349" t="s">
        <v>268</v>
      </c>
      <c r="B1" s="349" t="s">
        <v>2</v>
      </c>
      <c r="C1" s="350" t="s">
        <v>269</v>
      </c>
    </row>
    <row r="2" spans="1:3" x14ac:dyDescent="0.25">
      <c r="A2" s="484" t="s">
        <v>263</v>
      </c>
      <c r="B2" s="351" t="s">
        <v>270</v>
      </c>
      <c r="C2" s="352" t="s">
        <v>4</v>
      </c>
    </row>
    <row r="3" spans="1:3" x14ac:dyDescent="0.25">
      <c r="A3" s="484"/>
      <c r="B3" s="351" t="s">
        <v>271</v>
      </c>
      <c r="C3" s="352" t="s">
        <v>158</v>
      </c>
    </row>
    <row r="4" spans="1:3" x14ac:dyDescent="0.25">
      <c r="A4" s="484"/>
      <c r="B4" s="351" t="s">
        <v>242</v>
      </c>
      <c r="C4" s="352" t="s">
        <v>4</v>
      </c>
    </row>
    <row r="5" spans="1:3" x14ac:dyDescent="0.25">
      <c r="A5" s="484"/>
      <c r="B5" s="351" t="s">
        <v>104</v>
      </c>
      <c r="C5" s="352" t="s">
        <v>4</v>
      </c>
    </row>
    <row r="6" spans="1:3" x14ac:dyDescent="0.25">
      <c r="A6" s="484"/>
      <c r="B6" s="351" t="s">
        <v>241</v>
      </c>
      <c r="C6" s="352" t="s">
        <v>4</v>
      </c>
    </row>
    <row r="7" spans="1:3" x14ac:dyDescent="0.25">
      <c r="A7" s="484"/>
      <c r="B7" s="351" t="s">
        <v>255</v>
      </c>
      <c r="C7" s="352" t="s">
        <v>4</v>
      </c>
    </row>
    <row r="8" spans="1:3" x14ac:dyDescent="0.25">
      <c r="A8" s="485" t="s">
        <v>264</v>
      </c>
      <c r="B8" s="351" t="s">
        <v>272</v>
      </c>
      <c r="C8" s="352" t="s">
        <v>158</v>
      </c>
    </row>
    <row r="9" spans="1:3" x14ac:dyDescent="0.25">
      <c r="A9" s="485"/>
      <c r="B9" s="351" t="s">
        <v>273</v>
      </c>
      <c r="C9" s="352" t="s">
        <v>158</v>
      </c>
    </row>
    <row r="10" spans="1:3" x14ac:dyDescent="0.25">
      <c r="A10" s="485"/>
      <c r="B10" s="351" t="s">
        <v>274</v>
      </c>
      <c r="C10" s="352" t="s">
        <v>158</v>
      </c>
    </row>
    <row r="11" spans="1:3" x14ac:dyDescent="0.25">
      <c r="A11" s="485"/>
      <c r="B11" s="351" t="s">
        <v>165</v>
      </c>
      <c r="C11" s="352" t="s">
        <v>4</v>
      </c>
    </row>
    <row r="12" spans="1:3" x14ac:dyDescent="0.25">
      <c r="A12" s="485"/>
      <c r="B12" s="351" t="s">
        <v>224</v>
      </c>
      <c r="C12" s="352" t="s">
        <v>4</v>
      </c>
    </row>
    <row r="13" spans="1:3" x14ac:dyDescent="0.25">
      <c r="A13" s="485"/>
      <c r="B13" s="351" t="s">
        <v>240</v>
      </c>
      <c r="C13" s="352" t="s">
        <v>4</v>
      </c>
    </row>
    <row r="14" spans="1:3" x14ac:dyDescent="0.25">
      <c r="A14" s="485"/>
      <c r="B14" s="351" t="s">
        <v>275</v>
      </c>
      <c r="C14" s="352" t="s">
        <v>158</v>
      </c>
    </row>
    <row r="15" spans="1:3" x14ac:dyDescent="0.25">
      <c r="A15" s="485"/>
      <c r="B15" s="351" t="s">
        <v>276</v>
      </c>
      <c r="C15" s="352" t="s">
        <v>4</v>
      </c>
    </row>
    <row r="16" spans="1:3" x14ac:dyDescent="0.25">
      <c r="A16" s="486" t="s">
        <v>265</v>
      </c>
      <c r="B16" s="354" t="s">
        <v>277</v>
      </c>
      <c r="C16" s="352" t="s">
        <v>158</v>
      </c>
    </row>
    <row r="17" spans="1:3" x14ac:dyDescent="0.25">
      <c r="A17" s="486"/>
      <c r="B17" s="351" t="s">
        <v>21</v>
      </c>
      <c r="C17" s="352" t="s">
        <v>4</v>
      </c>
    </row>
    <row r="18" spans="1:3" x14ac:dyDescent="0.25">
      <c r="A18" s="486"/>
      <c r="B18" s="351" t="s">
        <v>223</v>
      </c>
      <c r="C18" s="352" t="s">
        <v>4</v>
      </c>
    </row>
    <row r="19" spans="1:3" x14ac:dyDescent="0.25">
      <c r="A19" s="486"/>
      <c r="B19" s="351" t="s">
        <v>171</v>
      </c>
      <c r="C19" s="352" t="s">
        <v>4</v>
      </c>
    </row>
    <row r="20" spans="1:3" x14ac:dyDescent="0.25">
      <c r="A20" s="486"/>
      <c r="B20" s="353" t="s">
        <v>254</v>
      </c>
      <c r="C20" s="352" t="s">
        <v>4</v>
      </c>
    </row>
    <row r="21" spans="1:3" x14ac:dyDescent="0.25">
      <c r="A21" s="486"/>
      <c r="B21" s="351" t="s">
        <v>227</v>
      </c>
      <c r="C21" s="352" t="s">
        <v>4</v>
      </c>
    </row>
    <row r="22" spans="1:3" x14ac:dyDescent="0.25">
      <c r="A22" s="487" t="s">
        <v>266</v>
      </c>
      <c r="B22" s="354" t="s">
        <v>278</v>
      </c>
      <c r="C22" s="352" t="s">
        <v>158</v>
      </c>
    </row>
    <row r="23" spans="1:3" x14ac:dyDescent="0.25">
      <c r="A23" s="487"/>
      <c r="B23" s="351" t="s">
        <v>164</v>
      </c>
      <c r="C23" s="352" t="s">
        <v>4</v>
      </c>
    </row>
    <row r="24" spans="1:3" x14ac:dyDescent="0.25">
      <c r="A24" s="487"/>
      <c r="B24" s="351" t="s">
        <v>157</v>
      </c>
      <c r="C24" s="352" t="s">
        <v>4</v>
      </c>
    </row>
    <row r="25" spans="1:3" x14ac:dyDescent="0.25">
      <c r="A25" s="487"/>
      <c r="B25" s="351" t="s">
        <v>256</v>
      </c>
      <c r="C25" s="352" t="s">
        <v>4</v>
      </c>
    </row>
    <row r="26" spans="1:3" x14ac:dyDescent="0.25">
      <c r="A26" s="488" t="s">
        <v>267</v>
      </c>
      <c r="B26" s="351" t="s">
        <v>123</v>
      </c>
      <c r="C26" s="352" t="s">
        <v>4</v>
      </c>
    </row>
    <row r="27" spans="1:3" x14ac:dyDescent="0.25">
      <c r="A27" s="488"/>
      <c r="B27" s="351" t="s">
        <v>246</v>
      </c>
      <c r="C27" s="352" t="s">
        <v>4</v>
      </c>
    </row>
    <row r="28" spans="1:3" x14ac:dyDescent="0.25">
      <c r="A28" s="488"/>
      <c r="B28" s="351" t="s">
        <v>169</v>
      </c>
      <c r="C28" s="352" t="s">
        <v>4</v>
      </c>
    </row>
    <row r="29" spans="1:3" x14ac:dyDescent="0.25">
      <c r="A29" s="488"/>
      <c r="B29" s="351" t="s">
        <v>252</v>
      </c>
      <c r="C29" s="352" t="s">
        <v>4</v>
      </c>
    </row>
  </sheetData>
  <mergeCells count="5">
    <mergeCell ref="A2:A7"/>
    <mergeCell ref="A8:A15"/>
    <mergeCell ref="A16:A21"/>
    <mergeCell ref="A22:A25"/>
    <mergeCell ref="A26:A29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AK23"/>
  <sheetViews>
    <sheetView zoomScaleNormal="100" workbookViewId="0">
      <pane xSplit="3" ySplit="2" topLeftCell="AB3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4" max="34" width="11.42578125" bestFit="1" customWidth="1"/>
    <col min="35" max="35" width="0" hidden="1" customWidth="1"/>
    <col min="36" max="36" width="10.28515625" bestFit="1" customWidth="1"/>
    <col min="37" max="37" width="11.42578125" bestFit="1" customWidth="1"/>
  </cols>
  <sheetData>
    <row r="1" spans="1:37" ht="15" customHeight="1" x14ac:dyDescent="0.25">
      <c r="E1" s="481" t="s">
        <v>235</v>
      </c>
      <c r="F1" s="481"/>
      <c r="J1" s="481" t="s">
        <v>235</v>
      </c>
      <c r="K1" s="481"/>
      <c r="Q1" s="481" t="s">
        <v>235</v>
      </c>
      <c r="R1" s="481"/>
      <c r="S1" s="497"/>
      <c r="T1" s="497"/>
      <c r="X1" s="481" t="s">
        <v>235</v>
      </c>
      <c r="Y1" s="481"/>
      <c r="Z1" s="497"/>
      <c r="AA1" s="497"/>
      <c r="AE1" s="481" t="s">
        <v>235</v>
      </c>
      <c r="AF1" s="481"/>
      <c r="AG1" s="492"/>
      <c r="AH1" s="492"/>
      <c r="AI1" t="s">
        <v>248</v>
      </c>
      <c r="AJ1" t="s">
        <v>285</v>
      </c>
      <c r="AK1" t="s">
        <v>279</v>
      </c>
    </row>
    <row r="2" spans="1:37" x14ac:dyDescent="0.25">
      <c r="A2" s="158" t="s">
        <v>268</v>
      </c>
      <c r="B2" s="158" t="s">
        <v>128</v>
      </c>
      <c r="C2" s="158" t="s">
        <v>2</v>
      </c>
      <c r="D2" s="243">
        <v>43009</v>
      </c>
      <c r="E2" s="243">
        <v>43010</v>
      </c>
      <c r="F2" s="243">
        <v>43011</v>
      </c>
      <c r="G2" s="243">
        <v>43012</v>
      </c>
      <c r="H2" s="243">
        <v>43013</v>
      </c>
      <c r="I2" s="243">
        <v>43014</v>
      </c>
      <c r="J2" s="243">
        <v>43015</v>
      </c>
      <c r="K2" s="243">
        <v>43016</v>
      </c>
      <c r="L2" s="243">
        <v>43017</v>
      </c>
      <c r="M2" s="243">
        <v>43018</v>
      </c>
      <c r="N2" s="243">
        <v>43019</v>
      </c>
      <c r="O2" s="243">
        <v>43020</v>
      </c>
      <c r="P2" s="243">
        <v>43021</v>
      </c>
      <c r="Q2" s="243">
        <v>43022</v>
      </c>
      <c r="R2" s="243">
        <v>43023</v>
      </c>
      <c r="S2" s="243">
        <v>43024</v>
      </c>
      <c r="T2" s="243">
        <v>43025</v>
      </c>
      <c r="U2" s="243">
        <v>43026</v>
      </c>
      <c r="V2" s="243">
        <v>43027</v>
      </c>
      <c r="W2" s="243">
        <v>43028</v>
      </c>
      <c r="X2" s="243">
        <v>43029</v>
      </c>
      <c r="Y2" s="243">
        <v>43030</v>
      </c>
      <c r="Z2" s="243">
        <v>43031</v>
      </c>
      <c r="AA2" s="243">
        <v>43032</v>
      </c>
      <c r="AB2" s="243">
        <v>43033</v>
      </c>
      <c r="AC2" s="243">
        <v>43034</v>
      </c>
      <c r="AD2" s="243">
        <v>43035</v>
      </c>
      <c r="AE2" s="243">
        <v>43036</v>
      </c>
      <c r="AF2" s="243">
        <v>43037</v>
      </c>
      <c r="AG2" s="243">
        <v>43038</v>
      </c>
      <c r="AH2" s="243">
        <v>43039</v>
      </c>
    </row>
    <row r="3" spans="1:37" x14ac:dyDescent="0.25">
      <c r="A3" s="493" t="s">
        <v>263</v>
      </c>
      <c r="B3" s="79">
        <v>125480</v>
      </c>
      <c r="C3" s="159" t="s">
        <v>242</v>
      </c>
      <c r="D3" s="200" t="s">
        <v>6</v>
      </c>
      <c r="E3" s="67" t="s">
        <v>52</v>
      </c>
      <c r="F3" s="67" t="s">
        <v>52</v>
      </c>
      <c r="G3" s="67" t="s">
        <v>52</v>
      </c>
      <c r="H3" s="67" t="s">
        <v>52</v>
      </c>
      <c r="I3" s="67" t="s">
        <v>52</v>
      </c>
      <c r="J3" s="200" t="s">
        <v>6</v>
      </c>
      <c r="K3" s="200" t="s">
        <v>6</v>
      </c>
      <c r="L3" s="67" t="s">
        <v>52</v>
      </c>
      <c r="M3" s="67" t="s">
        <v>52</v>
      </c>
      <c r="N3" s="67" t="s">
        <v>52</v>
      </c>
      <c r="O3" s="67" t="s">
        <v>52</v>
      </c>
      <c r="P3" s="67" t="s">
        <v>52</v>
      </c>
      <c r="Q3" s="200" t="s">
        <v>6</v>
      </c>
      <c r="R3" s="200" t="s">
        <v>6</v>
      </c>
      <c r="S3" s="67" t="s">
        <v>52</v>
      </c>
      <c r="T3" s="67" t="s">
        <v>52</v>
      </c>
      <c r="U3" s="67" t="s">
        <v>52</v>
      </c>
      <c r="V3" s="67" t="s">
        <v>52</v>
      </c>
      <c r="W3" s="67" t="s">
        <v>52</v>
      </c>
      <c r="X3" s="200" t="s">
        <v>6</v>
      </c>
      <c r="Y3" s="200" t="s">
        <v>6</v>
      </c>
      <c r="Z3" s="162" t="s">
        <v>36</v>
      </c>
      <c r="AA3" s="162" t="s">
        <v>36</v>
      </c>
      <c r="AB3" s="176" t="s">
        <v>54</v>
      </c>
      <c r="AC3" s="176" t="s">
        <v>54</v>
      </c>
      <c r="AD3" s="176" t="s">
        <v>54</v>
      </c>
      <c r="AE3" s="200" t="s">
        <v>6</v>
      </c>
      <c r="AF3" s="171" t="s">
        <v>54</v>
      </c>
      <c r="AG3" s="67" t="s">
        <v>52</v>
      </c>
      <c r="AH3" s="67" t="s">
        <v>52</v>
      </c>
      <c r="AI3">
        <f t="shared" ref="AI3:AI21" si="0">COUNTIF(D3:AH3,"Leave")</f>
        <v>0</v>
      </c>
      <c r="AJ3">
        <f>COUNTIF(E3:AH3,"US NS")+COUNTIF(E3:AH3,"US DS")+COUNTIF(E3:AH3,"US EM")</f>
        <v>21</v>
      </c>
      <c r="AK3" s="366">
        <f>AJ3*9</f>
        <v>189</v>
      </c>
    </row>
    <row r="4" spans="1:37" x14ac:dyDescent="0.25">
      <c r="A4" s="493"/>
      <c r="B4" s="57">
        <v>245894</v>
      </c>
      <c r="C4" s="57" t="s">
        <v>104</v>
      </c>
      <c r="D4" s="200" t="s">
        <v>6</v>
      </c>
      <c r="E4" s="302" t="s">
        <v>52</v>
      </c>
      <c r="F4" s="302" t="s">
        <v>52</v>
      </c>
      <c r="G4" s="302" t="s">
        <v>52</v>
      </c>
      <c r="H4" s="302" t="s">
        <v>52</v>
      </c>
      <c r="I4" s="302" t="s">
        <v>52</v>
      </c>
      <c r="J4" s="200" t="s">
        <v>6</v>
      </c>
      <c r="K4" s="200" t="s">
        <v>6</v>
      </c>
      <c r="L4" s="302" t="s">
        <v>52</v>
      </c>
      <c r="M4" s="302" t="s">
        <v>52</v>
      </c>
      <c r="N4" s="302" t="s">
        <v>52</v>
      </c>
      <c r="O4" s="302" t="s">
        <v>52</v>
      </c>
      <c r="P4" s="302" t="s">
        <v>52</v>
      </c>
      <c r="Q4" s="200" t="s">
        <v>6</v>
      </c>
      <c r="R4" s="200" t="s">
        <v>6</v>
      </c>
      <c r="S4" s="176" t="s">
        <v>54</v>
      </c>
      <c r="T4" s="176" t="s">
        <v>54</v>
      </c>
      <c r="U4" s="162" t="s">
        <v>36</v>
      </c>
      <c r="V4" s="176" t="s">
        <v>54</v>
      </c>
      <c r="W4" s="162" t="s">
        <v>36</v>
      </c>
      <c r="X4" s="171" t="s">
        <v>54</v>
      </c>
      <c r="Y4" s="200" t="s">
        <v>6</v>
      </c>
      <c r="Z4" s="67" t="s">
        <v>52</v>
      </c>
      <c r="AA4" s="67" t="s">
        <v>52</v>
      </c>
      <c r="AB4" s="67" t="s">
        <v>52</v>
      </c>
      <c r="AC4" s="67" t="s">
        <v>52</v>
      </c>
      <c r="AD4" s="67" t="s">
        <v>52</v>
      </c>
      <c r="AE4" s="200" t="s">
        <v>6</v>
      </c>
      <c r="AF4" s="200" t="s">
        <v>6</v>
      </c>
      <c r="AG4" s="302" t="s">
        <v>52</v>
      </c>
      <c r="AH4" s="302" t="s">
        <v>52</v>
      </c>
      <c r="AI4">
        <f t="shared" si="0"/>
        <v>0</v>
      </c>
      <c r="AJ4">
        <f t="shared" ref="AJ4:AJ22" si="1">COUNTIF(E4:AH4,"US NS")+COUNTIF(E4:AH4,"US DS")+COUNTIF(E4:AH4,"US EM")</f>
        <v>21</v>
      </c>
      <c r="AK4">
        <f t="shared" ref="AK4:AK22" si="2">AJ4*9</f>
        <v>189</v>
      </c>
    </row>
    <row r="5" spans="1:37" x14ac:dyDescent="0.25">
      <c r="A5" s="493"/>
      <c r="B5" s="57">
        <v>483234</v>
      </c>
      <c r="C5" s="159" t="s">
        <v>241</v>
      </c>
      <c r="D5" s="200" t="s">
        <v>6</v>
      </c>
      <c r="E5" s="305" t="s">
        <v>31</v>
      </c>
      <c r="F5" s="176" t="s">
        <v>54</v>
      </c>
      <c r="G5" s="176" t="s">
        <v>54</v>
      </c>
      <c r="H5" s="176" t="s">
        <v>54</v>
      </c>
      <c r="I5" s="176" t="s">
        <v>54</v>
      </c>
      <c r="J5" s="200" t="s">
        <v>6</v>
      </c>
      <c r="K5" s="200" t="s">
        <v>6</v>
      </c>
      <c r="L5" s="176" t="s">
        <v>54</v>
      </c>
      <c r="M5" s="176" t="s">
        <v>54</v>
      </c>
      <c r="N5" s="176" t="s">
        <v>54</v>
      </c>
      <c r="O5" s="176" t="s">
        <v>54</v>
      </c>
      <c r="P5" s="176" t="s">
        <v>54</v>
      </c>
      <c r="Q5" s="171" t="s">
        <v>54</v>
      </c>
      <c r="R5" s="200" t="s">
        <v>6</v>
      </c>
      <c r="S5" s="67" t="s">
        <v>52</v>
      </c>
      <c r="T5" s="67" t="s">
        <v>52</v>
      </c>
      <c r="U5" s="67" t="s">
        <v>52</v>
      </c>
      <c r="V5" s="67" t="s">
        <v>52</v>
      </c>
      <c r="W5" s="67" t="s">
        <v>52</v>
      </c>
      <c r="X5" s="200" t="s">
        <v>6</v>
      </c>
      <c r="Y5" s="200" t="s">
        <v>6</v>
      </c>
      <c r="Z5" s="67" t="s">
        <v>52</v>
      </c>
      <c r="AA5" s="67" t="s">
        <v>52</v>
      </c>
      <c r="AB5" s="67" t="s">
        <v>52</v>
      </c>
      <c r="AC5" s="67" t="s">
        <v>52</v>
      </c>
      <c r="AD5" s="67" t="s">
        <v>52</v>
      </c>
      <c r="AE5" s="200" t="s">
        <v>6</v>
      </c>
      <c r="AF5" s="200" t="s">
        <v>6</v>
      </c>
      <c r="AG5" s="200" t="s">
        <v>6</v>
      </c>
      <c r="AH5" s="176" t="s">
        <v>54</v>
      </c>
      <c r="AI5">
        <f t="shared" si="0"/>
        <v>1</v>
      </c>
      <c r="AJ5">
        <f t="shared" si="1"/>
        <v>21</v>
      </c>
      <c r="AK5">
        <f t="shared" si="2"/>
        <v>189</v>
      </c>
    </row>
    <row r="6" spans="1:37" x14ac:dyDescent="0.25">
      <c r="A6" s="493"/>
      <c r="B6" s="57">
        <v>435786</v>
      </c>
      <c r="C6" s="297" t="s">
        <v>255</v>
      </c>
      <c r="D6" s="200" t="s">
        <v>6</v>
      </c>
      <c r="E6" s="176" t="s">
        <v>54</v>
      </c>
      <c r="F6" s="176" t="s">
        <v>54</v>
      </c>
      <c r="G6" s="176" t="s">
        <v>54</v>
      </c>
      <c r="H6" s="176" t="s">
        <v>54</v>
      </c>
      <c r="I6" s="176" t="s">
        <v>54</v>
      </c>
      <c r="J6" s="200" t="s">
        <v>6</v>
      </c>
      <c r="K6" s="200" t="s">
        <v>6</v>
      </c>
      <c r="L6" s="305" t="s">
        <v>31</v>
      </c>
      <c r="M6" s="302" t="s">
        <v>52</v>
      </c>
      <c r="N6" s="302" t="s">
        <v>52</v>
      </c>
      <c r="O6" s="302" t="s">
        <v>52</v>
      </c>
      <c r="P6" s="302" t="s">
        <v>52</v>
      </c>
      <c r="Q6" s="200" t="s">
        <v>6</v>
      </c>
      <c r="R6" s="200" t="s">
        <v>6</v>
      </c>
      <c r="S6" s="302" t="s">
        <v>52</v>
      </c>
      <c r="T6" s="302" t="s">
        <v>52</v>
      </c>
      <c r="U6" s="162" t="s">
        <v>36</v>
      </c>
      <c r="V6" s="302" t="s">
        <v>52</v>
      </c>
      <c r="W6" s="302" t="s">
        <v>52</v>
      </c>
      <c r="X6" s="200" t="s">
        <v>6</v>
      </c>
      <c r="Y6" s="200" t="s">
        <v>6</v>
      </c>
      <c r="Z6" s="302" t="s">
        <v>52</v>
      </c>
      <c r="AA6" s="302" t="s">
        <v>52</v>
      </c>
      <c r="AB6" s="302" t="s">
        <v>52</v>
      </c>
      <c r="AC6" s="302" t="s">
        <v>52</v>
      </c>
      <c r="AD6" s="302" t="s">
        <v>52</v>
      </c>
      <c r="AE6" s="200" t="s">
        <v>6</v>
      </c>
      <c r="AF6" s="200" t="s">
        <v>6</v>
      </c>
      <c r="AG6" s="302" t="s">
        <v>52</v>
      </c>
      <c r="AH6" s="302" t="s">
        <v>52</v>
      </c>
      <c r="AI6">
        <f t="shared" si="0"/>
        <v>1</v>
      </c>
      <c r="AJ6">
        <f t="shared" si="1"/>
        <v>20</v>
      </c>
      <c r="AK6">
        <f t="shared" si="2"/>
        <v>180</v>
      </c>
    </row>
    <row r="7" spans="1:37" x14ac:dyDescent="0.25">
      <c r="A7" s="494" t="s">
        <v>264</v>
      </c>
      <c r="B7" s="57">
        <v>497998</v>
      </c>
      <c r="C7" s="159" t="s">
        <v>165</v>
      </c>
      <c r="D7" s="200" t="s">
        <v>6</v>
      </c>
      <c r="E7" s="67" t="s">
        <v>52</v>
      </c>
      <c r="F7" s="67" t="s">
        <v>52</v>
      </c>
      <c r="G7" s="67" t="s">
        <v>52</v>
      </c>
      <c r="H7" s="67" t="s">
        <v>52</v>
      </c>
      <c r="I7" s="67" t="s">
        <v>52</v>
      </c>
      <c r="J7" s="200" t="s">
        <v>6</v>
      </c>
      <c r="K7" s="200" t="s">
        <v>6</v>
      </c>
      <c r="L7" s="67" t="s">
        <v>52</v>
      </c>
      <c r="M7" s="67" t="s">
        <v>52</v>
      </c>
      <c r="N7" s="69" t="s">
        <v>51</v>
      </c>
      <c r="O7" s="176" t="s">
        <v>54</v>
      </c>
      <c r="P7" s="162" t="s">
        <v>36</v>
      </c>
      <c r="Q7" s="200" t="s">
        <v>6</v>
      </c>
      <c r="R7" s="200" t="s">
        <v>6</v>
      </c>
      <c r="S7" s="176" t="s">
        <v>54</v>
      </c>
      <c r="T7" s="302" t="s">
        <v>52</v>
      </c>
      <c r="U7" s="274" t="s">
        <v>31</v>
      </c>
      <c r="V7" s="176" t="s">
        <v>54</v>
      </c>
      <c r="W7" s="176" t="s">
        <v>54</v>
      </c>
      <c r="X7" s="200" t="s">
        <v>6</v>
      </c>
      <c r="Y7" s="200" t="s">
        <v>6</v>
      </c>
      <c r="Z7" s="67" t="s">
        <v>52</v>
      </c>
      <c r="AA7" s="67" t="s">
        <v>52</v>
      </c>
      <c r="AB7" s="67" t="s">
        <v>52</v>
      </c>
      <c r="AC7" s="67" t="s">
        <v>52</v>
      </c>
      <c r="AD7" s="67" t="s">
        <v>52</v>
      </c>
      <c r="AE7" s="200" t="s">
        <v>6</v>
      </c>
      <c r="AF7" s="200" t="s">
        <v>6</v>
      </c>
      <c r="AG7" s="67" t="s">
        <v>52</v>
      </c>
      <c r="AH7" s="67" t="s">
        <v>52</v>
      </c>
      <c r="AI7">
        <f t="shared" si="0"/>
        <v>1</v>
      </c>
      <c r="AJ7">
        <f t="shared" si="1"/>
        <v>20</v>
      </c>
      <c r="AK7">
        <f t="shared" si="2"/>
        <v>180</v>
      </c>
    </row>
    <row r="8" spans="1:37" x14ac:dyDescent="0.25">
      <c r="A8" s="494"/>
      <c r="B8" s="57">
        <v>166058</v>
      </c>
      <c r="C8" s="57" t="s">
        <v>8</v>
      </c>
      <c r="D8" s="200" t="s">
        <v>6</v>
      </c>
      <c r="E8" s="309" t="s">
        <v>52</v>
      </c>
      <c r="F8" s="309" t="s">
        <v>52</v>
      </c>
      <c r="G8" s="309" t="s">
        <v>52</v>
      </c>
      <c r="H8" s="309" t="s">
        <v>52</v>
      </c>
      <c r="I8" s="309" t="s">
        <v>52</v>
      </c>
      <c r="J8" s="200" t="s">
        <v>6</v>
      </c>
      <c r="K8" s="200" t="s">
        <v>6</v>
      </c>
      <c r="L8" s="309" t="s">
        <v>52</v>
      </c>
      <c r="M8" s="309" t="s">
        <v>52</v>
      </c>
      <c r="N8" s="309" t="s">
        <v>52</v>
      </c>
      <c r="O8" s="309" t="s">
        <v>52</v>
      </c>
      <c r="P8" s="309" t="s">
        <v>52</v>
      </c>
      <c r="Q8" s="200" t="s">
        <v>6</v>
      </c>
      <c r="R8" s="200" t="s">
        <v>6</v>
      </c>
      <c r="S8" s="309" t="s">
        <v>52</v>
      </c>
      <c r="T8" s="309" t="s">
        <v>52</v>
      </c>
      <c r="U8" s="309" t="s">
        <v>52</v>
      </c>
      <c r="V8" s="309" t="s">
        <v>52</v>
      </c>
      <c r="W8" s="309" t="s">
        <v>52</v>
      </c>
      <c r="X8" s="200" t="s">
        <v>6</v>
      </c>
      <c r="Y8" s="200" t="s">
        <v>6</v>
      </c>
      <c r="Z8" s="69" t="s">
        <v>51</v>
      </c>
      <c r="AA8" s="69" t="s">
        <v>51</v>
      </c>
      <c r="AB8" s="69" t="s">
        <v>51</v>
      </c>
      <c r="AC8" s="69" t="s">
        <v>51</v>
      </c>
      <c r="AD8" s="162" t="s">
        <v>36</v>
      </c>
      <c r="AE8" s="200" t="s">
        <v>6</v>
      </c>
      <c r="AF8" s="200" t="s">
        <v>6</v>
      </c>
      <c r="AG8" s="309" t="s">
        <v>52</v>
      </c>
      <c r="AH8" s="69" t="s">
        <v>51</v>
      </c>
      <c r="AI8">
        <f t="shared" si="0"/>
        <v>0</v>
      </c>
      <c r="AJ8">
        <f t="shared" si="1"/>
        <v>21</v>
      </c>
      <c r="AK8">
        <f t="shared" si="2"/>
        <v>189</v>
      </c>
    </row>
    <row r="9" spans="1:37" x14ac:dyDescent="0.25">
      <c r="A9" s="494"/>
      <c r="B9" s="57">
        <v>449144</v>
      </c>
      <c r="C9" s="57" t="s">
        <v>224</v>
      </c>
      <c r="D9" s="200" t="s">
        <v>6</v>
      </c>
      <c r="E9" s="67" t="s">
        <v>52</v>
      </c>
      <c r="F9" s="67" t="s">
        <v>52</v>
      </c>
      <c r="G9" s="67" t="s">
        <v>52</v>
      </c>
      <c r="H9" s="67" t="s">
        <v>52</v>
      </c>
      <c r="I9" s="67" t="s">
        <v>52</v>
      </c>
      <c r="J9" s="200" t="s">
        <v>6</v>
      </c>
      <c r="K9" s="200" t="s">
        <v>6</v>
      </c>
      <c r="L9" s="67" t="s">
        <v>52</v>
      </c>
      <c r="M9" s="67" t="s">
        <v>52</v>
      </c>
      <c r="N9" s="67" t="s">
        <v>52</v>
      </c>
      <c r="O9" s="67" t="s">
        <v>52</v>
      </c>
      <c r="P9" s="67" t="s">
        <v>52</v>
      </c>
      <c r="Q9" s="200" t="s">
        <v>6</v>
      </c>
      <c r="R9" s="200" t="s">
        <v>6</v>
      </c>
      <c r="S9" s="162" t="s">
        <v>36</v>
      </c>
      <c r="T9" s="176" t="s">
        <v>54</v>
      </c>
      <c r="U9" s="176" t="s">
        <v>54</v>
      </c>
      <c r="V9" s="176" t="s">
        <v>54</v>
      </c>
      <c r="W9" s="176" t="s">
        <v>54</v>
      </c>
      <c r="X9" s="200" t="s">
        <v>6</v>
      </c>
      <c r="Y9" s="171" t="s">
        <v>54</v>
      </c>
      <c r="Z9" s="302" t="s">
        <v>52</v>
      </c>
      <c r="AA9" s="309" t="s">
        <v>52</v>
      </c>
      <c r="AB9" s="302" t="s">
        <v>52</v>
      </c>
      <c r="AC9" s="69" t="s">
        <v>51</v>
      </c>
      <c r="AD9" s="67" t="s">
        <v>52</v>
      </c>
      <c r="AE9" s="200" t="s">
        <v>6</v>
      </c>
      <c r="AF9" s="200" t="s">
        <v>6</v>
      </c>
      <c r="AG9" s="302" t="s">
        <v>52</v>
      </c>
      <c r="AH9" s="302" t="s">
        <v>52</v>
      </c>
      <c r="AI9">
        <f t="shared" si="0"/>
        <v>0</v>
      </c>
      <c r="AJ9">
        <f t="shared" si="1"/>
        <v>22</v>
      </c>
      <c r="AK9">
        <f t="shared" si="2"/>
        <v>198</v>
      </c>
    </row>
    <row r="10" spans="1:37" x14ac:dyDescent="0.25">
      <c r="A10" s="494"/>
      <c r="B10" s="57">
        <v>451719</v>
      </c>
      <c r="C10" s="57" t="s">
        <v>240</v>
      </c>
      <c r="D10" s="200" t="s">
        <v>6</v>
      </c>
      <c r="E10" s="302" t="s">
        <v>52</v>
      </c>
      <c r="F10" s="302" t="s">
        <v>52</v>
      </c>
      <c r="G10" s="302" t="s">
        <v>52</v>
      </c>
      <c r="H10" s="302" t="s">
        <v>52</v>
      </c>
      <c r="I10" s="302" t="s">
        <v>52</v>
      </c>
      <c r="J10" s="200" t="s">
        <v>6</v>
      </c>
      <c r="K10" s="200" t="s">
        <v>6</v>
      </c>
      <c r="L10" s="67" t="s">
        <v>52</v>
      </c>
      <c r="M10" s="162" t="s">
        <v>36</v>
      </c>
      <c r="N10" s="176" t="s">
        <v>54</v>
      </c>
      <c r="O10" s="176" t="s">
        <v>54</v>
      </c>
      <c r="P10" s="176" t="s">
        <v>54</v>
      </c>
      <c r="Q10" s="171" t="s">
        <v>54</v>
      </c>
      <c r="R10" s="200" t="s">
        <v>6</v>
      </c>
      <c r="S10" s="302" t="s">
        <v>52</v>
      </c>
      <c r="T10" s="302" t="s">
        <v>52</v>
      </c>
      <c r="U10" s="302" t="s">
        <v>52</v>
      </c>
      <c r="V10" s="302" t="s">
        <v>52</v>
      </c>
      <c r="W10" s="302" t="s">
        <v>52</v>
      </c>
      <c r="X10" s="200" t="s">
        <v>6</v>
      </c>
      <c r="Y10" s="200" t="s">
        <v>6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200" t="s">
        <v>6</v>
      </c>
      <c r="AF10" s="200" t="s">
        <v>6</v>
      </c>
      <c r="AG10" s="200" t="s">
        <v>6</v>
      </c>
      <c r="AH10" s="176" t="s">
        <v>54</v>
      </c>
      <c r="AI10">
        <f t="shared" si="0"/>
        <v>0</v>
      </c>
      <c r="AJ10">
        <f t="shared" si="1"/>
        <v>21</v>
      </c>
      <c r="AK10">
        <f t="shared" si="2"/>
        <v>189</v>
      </c>
    </row>
    <row r="11" spans="1:37" x14ac:dyDescent="0.25">
      <c r="A11" s="495" t="s">
        <v>265</v>
      </c>
      <c r="B11" s="57">
        <v>509724</v>
      </c>
      <c r="C11" s="57" t="s">
        <v>21</v>
      </c>
      <c r="D11" s="200" t="s">
        <v>6</v>
      </c>
      <c r="E11" s="67" t="s">
        <v>52</v>
      </c>
      <c r="F11" s="67" t="s">
        <v>52</v>
      </c>
      <c r="G11" s="67" t="s">
        <v>52</v>
      </c>
      <c r="H11" s="67" t="s">
        <v>52</v>
      </c>
      <c r="I11" s="67" t="s">
        <v>52</v>
      </c>
      <c r="J11" s="200" t="s">
        <v>6</v>
      </c>
      <c r="K11" s="200" t="s">
        <v>6</v>
      </c>
      <c r="L11" s="176" t="s">
        <v>54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200" t="s">
        <v>6</v>
      </c>
      <c r="R11" s="200" t="s">
        <v>6</v>
      </c>
      <c r="S11" s="67" t="s">
        <v>52</v>
      </c>
      <c r="T11" s="67" t="s">
        <v>52</v>
      </c>
      <c r="U11" s="67" t="s">
        <v>52</v>
      </c>
      <c r="V11" s="67" t="s">
        <v>52</v>
      </c>
      <c r="W11" s="67" t="s">
        <v>52</v>
      </c>
      <c r="X11" s="200" t="s">
        <v>6</v>
      </c>
      <c r="Y11" s="200" t="s">
        <v>6</v>
      </c>
      <c r="Z11" s="67" t="s">
        <v>52</v>
      </c>
      <c r="AA11" s="67" t="s">
        <v>52</v>
      </c>
      <c r="AB11" s="67" t="s">
        <v>52</v>
      </c>
      <c r="AC11" s="67" t="s">
        <v>52</v>
      </c>
      <c r="AD11" s="67" t="s">
        <v>52</v>
      </c>
      <c r="AE11" s="200" t="s">
        <v>6</v>
      </c>
      <c r="AF11" s="200" t="s">
        <v>6</v>
      </c>
      <c r="AG11" s="67" t="s">
        <v>52</v>
      </c>
      <c r="AH11" s="67" t="s">
        <v>52</v>
      </c>
      <c r="AI11">
        <f t="shared" si="0"/>
        <v>0</v>
      </c>
      <c r="AJ11">
        <f t="shared" si="1"/>
        <v>22</v>
      </c>
      <c r="AK11" s="366">
        <f t="shared" si="2"/>
        <v>198</v>
      </c>
    </row>
    <row r="12" spans="1:37" x14ac:dyDescent="0.25">
      <c r="A12" s="495"/>
      <c r="B12" s="57">
        <v>260250</v>
      </c>
      <c r="C12" s="57" t="s">
        <v>223</v>
      </c>
      <c r="D12" s="200" t="s">
        <v>6</v>
      </c>
      <c r="E12" s="181" t="s">
        <v>36</v>
      </c>
      <c r="F12" s="176" t="s">
        <v>54</v>
      </c>
      <c r="G12" s="176" t="s">
        <v>54</v>
      </c>
      <c r="H12" s="176" t="s">
        <v>54</v>
      </c>
      <c r="I12" s="176" t="s">
        <v>54</v>
      </c>
      <c r="J12" s="200" t="s">
        <v>6</v>
      </c>
      <c r="K12" s="200" t="s">
        <v>6</v>
      </c>
      <c r="L12" s="67" t="s">
        <v>52</v>
      </c>
      <c r="M12" s="67" t="s">
        <v>52</v>
      </c>
      <c r="N12" s="67" t="s">
        <v>52</v>
      </c>
      <c r="O12" s="67" t="s">
        <v>52</v>
      </c>
      <c r="P12" s="67" t="s">
        <v>52</v>
      </c>
      <c r="Q12" s="200" t="s">
        <v>6</v>
      </c>
      <c r="R12" s="200" t="s">
        <v>6</v>
      </c>
      <c r="S12" s="162" t="s">
        <v>36</v>
      </c>
      <c r="T12" s="176" t="s">
        <v>54</v>
      </c>
      <c r="U12" s="176" t="s">
        <v>54</v>
      </c>
      <c r="V12" s="176" t="s">
        <v>54</v>
      </c>
      <c r="W12" s="302" t="s">
        <v>52</v>
      </c>
      <c r="X12" s="200" t="s">
        <v>6</v>
      </c>
      <c r="Y12" s="200" t="s">
        <v>6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67" t="s">
        <v>52</v>
      </c>
      <c r="AE12" s="200" t="s">
        <v>6</v>
      </c>
      <c r="AF12" s="200" t="s">
        <v>6</v>
      </c>
      <c r="AG12" s="67" t="s">
        <v>52</v>
      </c>
      <c r="AH12" s="69" t="s">
        <v>51</v>
      </c>
      <c r="AI12">
        <f t="shared" si="0"/>
        <v>0</v>
      </c>
      <c r="AJ12">
        <f t="shared" si="1"/>
        <v>20</v>
      </c>
      <c r="AK12">
        <f t="shared" si="2"/>
        <v>180</v>
      </c>
    </row>
    <row r="13" spans="1:37" x14ac:dyDescent="0.25">
      <c r="A13" s="495"/>
      <c r="B13" s="57">
        <v>484327</v>
      </c>
      <c r="C13" s="159" t="s">
        <v>171</v>
      </c>
      <c r="D13" s="200" t="s">
        <v>6</v>
      </c>
      <c r="E13" s="302" t="s">
        <v>52</v>
      </c>
      <c r="F13" s="302" t="s">
        <v>52</v>
      </c>
      <c r="G13" s="302" t="s">
        <v>52</v>
      </c>
      <c r="H13" s="302" t="s">
        <v>52</v>
      </c>
      <c r="I13" s="302" t="s">
        <v>52</v>
      </c>
      <c r="J13" s="200" t="s">
        <v>6</v>
      </c>
      <c r="K13" s="200" t="s">
        <v>6</v>
      </c>
      <c r="L13" s="302" t="s">
        <v>52</v>
      </c>
      <c r="M13" s="302" t="s">
        <v>52</v>
      </c>
      <c r="N13" s="302" t="s">
        <v>52</v>
      </c>
      <c r="O13" s="302" t="s">
        <v>52</v>
      </c>
      <c r="P13" s="302" t="s">
        <v>52</v>
      </c>
      <c r="Q13" s="200" t="s">
        <v>6</v>
      </c>
      <c r="R13" s="200" t="s">
        <v>6</v>
      </c>
      <c r="S13" s="162" t="s">
        <v>36</v>
      </c>
      <c r="T13" s="162" t="s">
        <v>36</v>
      </c>
      <c r="U13" s="274" t="s">
        <v>31</v>
      </c>
      <c r="V13" s="274" t="s">
        <v>31</v>
      </c>
      <c r="W13" s="274" t="s">
        <v>31</v>
      </c>
      <c r="X13" s="200" t="s">
        <v>6</v>
      </c>
      <c r="Y13" s="200" t="s">
        <v>6</v>
      </c>
      <c r="Z13" s="200" t="s">
        <v>6</v>
      </c>
      <c r="AA13" s="176" t="s">
        <v>54</v>
      </c>
      <c r="AB13" s="176" t="s">
        <v>54</v>
      </c>
      <c r="AC13" s="176" t="s">
        <v>54</v>
      </c>
      <c r="AD13" s="176" t="s">
        <v>54</v>
      </c>
      <c r="AE13" s="171" t="s">
        <v>54</v>
      </c>
      <c r="AF13" s="200" t="s">
        <v>6</v>
      </c>
      <c r="AG13" s="316" t="s">
        <v>31</v>
      </c>
      <c r="AH13" s="302" t="s">
        <v>52</v>
      </c>
      <c r="AI13">
        <f t="shared" si="0"/>
        <v>4</v>
      </c>
      <c r="AJ13">
        <f t="shared" si="1"/>
        <v>16</v>
      </c>
      <c r="AK13">
        <f t="shared" si="2"/>
        <v>144</v>
      </c>
    </row>
    <row r="14" spans="1:37" x14ac:dyDescent="0.25">
      <c r="A14" s="495"/>
      <c r="B14" s="57">
        <v>340368</v>
      </c>
      <c r="C14" s="327" t="s">
        <v>254</v>
      </c>
      <c r="D14" s="200" t="s">
        <v>6</v>
      </c>
      <c r="E14" s="200" t="s">
        <v>6</v>
      </c>
      <c r="F14" s="176" t="s">
        <v>54</v>
      </c>
      <c r="G14" s="176" t="s">
        <v>54</v>
      </c>
      <c r="H14" s="176" t="s">
        <v>54</v>
      </c>
      <c r="I14" s="176" t="s">
        <v>54</v>
      </c>
      <c r="J14" s="171" t="s">
        <v>54</v>
      </c>
      <c r="K14" s="200" t="s">
        <v>6</v>
      </c>
      <c r="L14" s="176" t="s">
        <v>54</v>
      </c>
      <c r="M14" s="176" t="s">
        <v>54</v>
      </c>
      <c r="N14" s="176" t="s">
        <v>54</v>
      </c>
      <c r="O14" s="176" t="s">
        <v>54</v>
      </c>
      <c r="P14" s="176" t="s">
        <v>54</v>
      </c>
      <c r="Q14" s="200" t="s">
        <v>6</v>
      </c>
      <c r="R14" s="200" t="s">
        <v>6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274" t="s">
        <v>31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176" t="s">
        <v>54</v>
      </c>
      <c r="AD14" s="176" t="s">
        <v>54</v>
      </c>
      <c r="AE14" s="200" t="s">
        <v>6</v>
      </c>
      <c r="AF14" s="200" t="s">
        <v>6</v>
      </c>
      <c r="AG14" s="176" t="s">
        <v>54</v>
      </c>
      <c r="AH14" s="176" t="s">
        <v>54</v>
      </c>
      <c r="AI14">
        <f>COUNTIF(D14:AH14,"Leave")</f>
        <v>1</v>
      </c>
      <c r="AJ14">
        <f t="shared" si="1"/>
        <v>21</v>
      </c>
      <c r="AK14">
        <f t="shared" si="2"/>
        <v>189</v>
      </c>
    </row>
    <row r="15" spans="1:37" x14ac:dyDescent="0.25">
      <c r="A15" s="495"/>
      <c r="B15" s="57">
        <v>612719</v>
      </c>
      <c r="C15" s="159" t="s">
        <v>227</v>
      </c>
      <c r="D15" s="200" t="s">
        <v>6</v>
      </c>
      <c r="E15" s="162" t="s">
        <v>36</v>
      </c>
      <c r="F15" s="67" t="s">
        <v>52</v>
      </c>
      <c r="G15" s="302" t="s">
        <v>52</v>
      </c>
      <c r="H15" s="302" t="s">
        <v>52</v>
      </c>
      <c r="I15" s="302" t="s">
        <v>52</v>
      </c>
      <c r="J15" s="200" t="s">
        <v>6</v>
      </c>
      <c r="K15" s="200" t="s">
        <v>6</v>
      </c>
      <c r="L15" s="302" t="s">
        <v>52</v>
      </c>
      <c r="M15" s="302" t="s">
        <v>52</v>
      </c>
      <c r="N15" s="305" t="s">
        <v>31</v>
      </c>
      <c r="O15" s="176" t="s">
        <v>54</v>
      </c>
      <c r="P15" s="176" t="s">
        <v>54</v>
      </c>
      <c r="Q15" s="200" t="s">
        <v>6</v>
      </c>
      <c r="R15" s="200" t="s">
        <v>6</v>
      </c>
      <c r="S15" s="302" t="s">
        <v>52</v>
      </c>
      <c r="T15" s="302" t="s">
        <v>52</v>
      </c>
      <c r="U15" s="162" t="s">
        <v>36</v>
      </c>
      <c r="V15" s="302" t="s">
        <v>52</v>
      </c>
      <c r="W15" s="302" t="s">
        <v>52</v>
      </c>
      <c r="X15" s="200" t="s">
        <v>6</v>
      </c>
      <c r="Y15" s="200" t="s">
        <v>6</v>
      </c>
      <c r="Z15" s="302" t="s">
        <v>52</v>
      </c>
      <c r="AA15" s="302" t="s">
        <v>52</v>
      </c>
      <c r="AB15" s="302" t="s">
        <v>52</v>
      </c>
      <c r="AC15" s="302" t="s">
        <v>52</v>
      </c>
      <c r="AD15" s="302" t="s">
        <v>52</v>
      </c>
      <c r="AE15" s="200" t="s">
        <v>6</v>
      </c>
      <c r="AF15" s="200" t="s">
        <v>6</v>
      </c>
      <c r="AG15" s="176" t="s">
        <v>54</v>
      </c>
      <c r="AH15" s="176" t="s">
        <v>54</v>
      </c>
      <c r="AI15">
        <f>COUNTIF(D15:AH15,"Leave")</f>
        <v>1</v>
      </c>
      <c r="AJ15">
        <f t="shared" si="1"/>
        <v>19</v>
      </c>
      <c r="AK15">
        <f t="shared" si="2"/>
        <v>171</v>
      </c>
    </row>
    <row r="16" spans="1:37" x14ac:dyDescent="0.25">
      <c r="A16" s="496" t="s">
        <v>266</v>
      </c>
      <c r="B16" s="57">
        <v>552406</v>
      </c>
      <c r="C16" s="159" t="s">
        <v>164</v>
      </c>
      <c r="D16" s="200" t="s">
        <v>6</v>
      </c>
      <c r="E16" s="67" t="s">
        <v>52</v>
      </c>
      <c r="F16" s="67" t="s">
        <v>52</v>
      </c>
      <c r="G16" s="67" t="s">
        <v>52</v>
      </c>
      <c r="H16" s="67" t="s">
        <v>52</v>
      </c>
      <c r="I16" s="67" t="s">
        <v>52</v>
      </c>
      <c r="J16" s="200" t="s">
        <v>6</v>
      </c>
      <c r="K16" s="200" t="s">
        <v>6</v>
      </c>
      <c r="L16" s="67" t="s">
        <v>52</v>
      </c>
      <c r="M16" s="67" t="s">
        <v>52</v>
      </c>
      <c r="N16" s="67" t="s">
        <v>52</v>
      </c>
      <c r="O16" s="67" t="s">
        <v>52</v>
      </c>
      <c r="P16" s="67" t="s">
        <v>52</v>
      </c>
      <c r="Q16" s="200" t="s">
        <v>6</v>
      </c>
      <c r="R16" s="171" t="s">
        <v>54</v>
      </c>
      <c r="S16" s="162" t="s">
        <v>36</v>
      </c>
      <c r="T16" s="274" t="s">
        <v>31</v>
      </c>
      <c r="U16" s="162" t="s">
        <v>36</v>
      </c>
      <c r="V16" s="176" t="s">
        <v>54</v>
      </c>
      <c r="W16" s="176" t="s">
        <v>54</v>
      </c>
      <c r="X16" s="200" t="s">
        <v>6</v>
      </c>
      <c r="Y16" s="171" t="s">
        <v>54</v>
      </c>
      <c r="Z16" s="67" t="s">
        <v>52</v>
      </c>
      <c r="AA16" s="67" t="s">
        <v>52</v>
      </c>
      <c r="AB16" s="67" t="s">
        <v>52</v>
      </c>
      <c r="AC16" s="67" t="s">
        <v>52</v>
      </c>
      <c r="AD16" s="67" t="s">
        <v>52</v>
      </c>
      <c r="AE16" s="200" t="s">
        <v>6</v>
      </c>
      <c r="AF16" s="200" t="s">
        <v>6</v>
      </c>
      <c r="AG16" s="67" t="s">
        <v>52</v>
      </c>
      <c r="AH16" s="67" t="s">
        <v>52</v>
      </c>
      <c r="AI16">
        <f>COUNTIF(D16:AH16,"Leave")</f>
        <v>1</v>
      </c>
      <c r="AJ16">
        <f t="shared" si="1"/>
        <v>21</v>
      </c>
      <c r="AK16" s="366">
        <f t="shared" si="2"/>
        <v>189</v>
      </c>
    </row>
    <row r="17" spans="1:37" x14ac:dyDescent="0.25">
      <c r="A17" s="496"/>
      <c r="B17" s="57">
        <v>302172</v>
      </c>
      <c r="C17" s="57" t="s">
        <v>157</v>
      </c>
      <c r="D17" s="200" t="s">
        <v>6</v>
      </c>
      <c r="E17" s="67" t="s">
        <v>52</v>
      </c>
      <c r="F17" s="67" t="s">
        <v>52</v>
      </c>
      <c r="G17" s="67" t="s">
        <v>52</v>
      </c>
      <c r="H17" s="67" t="s">
        <v>52</v>
      </c>
      <c r="I17" s="67" t="s">
        <v>52</v>
      </c>
      <c r="J17" s="200" t="s">
        <v>6</v>
      </c>
      <c r="K17" s="200" t="s">
        <v>6</v>
      </c>
      <c r="L17" s="181" t="s">
        <v>36</v>
      </c>
      <c r="M17" s="176" t="s">
        <v>54</v>
      </c>
      <c r="N17" s="176" t="s">
        <v>54</v>
      </c>
      <c r="O17" s="176" t="s">
        <v>54</v>
      </c>
      <c r="P17" s="176" t="s">
        <v>54</v>
      </c>
      <c r="Q17" s="200" t="s">
        <v>6</v>
      </c>
      <c r="R17" s="200" t="s">
        <v>6</v>
      </c>
      <c r="S17" s="67" t="s">
        <v>52</v>
      </c>
      <c r="T17" s="67" t="s">
        <v>52</v>
      </c>
      <c r="U17" s="67" t="s">
        <v>52</v>
      </c>
      <c r="V17" s="67" t="s">
        <v>52</v>
      </c>
      <c r="W17" s="67" t="s">
        <v>52</v>
      </c>
      <c r="X17" s="200" t="s">
        <v>6</v>
      </c>
      <c r="Y17" s="200" t="s">
        <v>6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200" t="s">
        <v>6</v>
      </c>
      <c r="AF17" s="200" t="s">
        <v>6</v>
      </c>
      <c r="AG17" s="162" t="s">
        <v>36</v>
      </c>
      <c r="AH17" s="176" t="s">
        <v>54</v>
      </c>
      <c r="AI17">
        <f>COUNTIF(D17:AH17,"Leave")</f>
        <v>0</v>
      </c>
      <c r="AJ17">
        <f t="shared" si="1"/>
        <v>20</v>
      </c>
      <c r="AK17">
        <f t="shared" si="2"/>
        <v>180</v>
      </c>
    </row>
    <row r="18" spans="1:37" x14ac:dyDescent="0.25">
      <c r="A18" s="496"/>
      <c r="B18" s="57">
        <v>379070</v>
      </c>
      <c r="C18" s="159" t="s">
        <v>123</v>
      </c>
      <c r="D18" s="188" t="s">
        <v>54</v>
      </c>
      <c r="E18" s="176" t="s">
        <v>54</v>
      </c>
      <c r="F18" s="176" t="s">
        <v>54</v>
      </c>
      <c r="G18" s="176" t="s">
        <v>54</v>
      </c>
      <c r="H18" s="176" t="s">
        <v>54</v>
      </c>
      <c r="I18" s="162" t="s">
        <v>36</v>
      </c>
      <c r="J18" s="200" t="s">
        <v>6</v>
      </c>
      <c r="K18" s="171" t="s">
        <v>54</v>
      </c>
      <c r="L18" s="162" t="s">
        <v>36</v>
      </c>
      <c r="M18" s="176" t="s">
        <v>54</v>
      </c>
      <c r="N18" s="176" t="s">
        <v>54</v>
      </c>
      <c r="O18" s="176" t="s">
        <v>54</v>
      </c>
      <c r="P18" s="176" t="s">
        <v>54</v>
      </c>
      <c r="Q18" s="200" t="s">
        <v>6</v>
      </c>
      <c r="R18" s="200" t="s">
        <v>6</v>
      </c>
      <c r="S18" s="67" t="s">
        <v>52</v>
      </c>
      <c r="T18" s="67" t="s">
        <v>52</v>
      </c>
      <c r="U18" s="67" t="s">
        <v>52</v>
      </c>
      <c r="V18" s="67" t="s">
        <v>52</v>
      </c>
      <c r="W18" s="67" t="s">
        <v>52</v>
      </c>
      <c r="X18" s="200" t="s">
        <v>6</v>
      </c>
      <c r="Y18" s="200" t="s">
        <v>6</v>
      </c>
      <c r="Z18" s="176" t="s">
        <v>54</v>
      </c>
      <c r="AA18" s="176" t="s">
        <v>54</v>
      </c>
      <c r="AB18" s="176" t="s">
        <v>54</v>
      </c>
      <c r="AC18" s="162" t="s">
        <v>36</v>
      </c>
      <c r="AD18" s="274" t="s">
        <v>31</v>
      </c>
      <c r="AE18" s="200" t="s">
        <v>6</v>
      </c>
      <c r="AF18" s="200" t="s">
        <v>6</v>
      </c>
      <c r="AG18" s="274" t="s">
        <v>31</v>
      </c>
      <c r="AH18" s="176" t="s">
        <v>54</v>
      </c>
      <c r="AI18">
        <f>COUNTIF(D18:AH18,"Leave")</f>
        <v>2</v>
      </c>
      <c r="AJ18">
        <f t="shared" si="1"/>
        <v>18</v>
      </c>
      <c r="AK18">
        <f t="shared" si="2"/>
        <v>162</v>
      </c>
    </row>
    <row r="19" spans="1:37" x14ac:dyDescent="0.25">
      <c r="A19" s="489" t="s">
        <v>267</v>
      </c>
      <c r="B19" s="57">
        <v>348238</v>
      </c>
      <c r="C19" s="159" t="s">
        <v>246</v>
      </c>
      <c r="D19" s="200" t="s">
        <v>6</v>
      </c>
      <c r="E19" s="302" t="s">
        <v>52</v>
      </c>
      <c r="F19" s="302" t="s">
        <v>52</v>
      </c>
      <c r="G19" s="302" t="s">
        <v>52</v>
      </c>
      <c r="H19" s="302" t="s">
        <v>52</v>
      </c>
      <c r="I19" s="302" t="s">
        <v>52</v>
      </c>
      <c r="J19" s="200" t="s">
        <v>6</v>
      </c>
      <c r="K19" s="200" t="s">
        <v>6</v>
      </c>
      <c r="L19" s="302" t="s">
        <v>52</v>
      </c>
      <c r="M19" s="302" t="s">
        <v>52</v>
      </c>
      <c r="N19" s="302" t="s">
        <v>52</v>
      </c>
      <c r="O19" s="302" t="s">
        <v>52</v>
      </c>
      <c r="P19" s="162" t="s">
        <v>36</v>
      </c>
      <c r="Q19" s="171" t="s">
        <v>54</v>
      </c>
      <c r="R19" s="200" t="s">
        <v>6</v>
      </c>
      <c r="S19" s="302" t="s">
        <v>52</v>
      </c>
      <c r="T19" s="302" t="s">
        <v>52</v>
      </c>
      <c r="U19" s="302" t="s">
        <v>52</v>
      </c>
      <c r="V19" s="302" t="s">
        <v>52</v>
      </c>
      <c r="W19" s="302" t="s">
        <v>52</v>
      </c>
      <c r="X19" s="200" t="s">
        <v>6</v>
      </c>
      <c r="Y19" s="200" t="s">
        <v>6</v>
      </c>
      <c r="Z19" s="302" t="s">
        <v>52</v>
      </c>
      <c r="AA19" s="302" t="s">
        <v>52</v>
      </c>
      <c r="AB19" s="162" t="s">
        <v>36</v>
      </c>
      <c r="AC19" s="176" t="s">
        <v>54</v>
      </c>
      <c r="AD19" s="176" t="s">
        <v>54</v>
      </c>
      <c r="AE19" s="200" t="s">
        <v>6</v>
      </c>
      <c r="AF19" s="200" t="s">
        <v>6</v>
      </c>
      <c r="AG19" s="176" t="s">
        <v>54</v>
      </c>
      <c r="AH19" s="176" t="s">
        <v>54</v>
      </c>
      <c r="AI19">
        <f t="shared" si="0"/>
        <v>0</v>
      </c>
      <c r="AJ19">
        <f t="shared" si="1"/>
        <v>21</v>
      </c>
      <c r="AK19" s="366">
        <f t="shared" si="2"/>
        <v>189</v>
      </c>
    </row>
    <row r="20" spans="1:37" x14ac:dyDescent="0.25">
      <c r="A20" s="490"/>
      <c r="B20" s="57">
        <v>491040</v>
      </c>
      <c r="C20" s="159" t="s">
        <v>169</v>
      </c>
      <c r="D20" s="200" t="s">
        <v>6</v>
      </c>
      <c r="E20" s="67" t="s">
        <v>52</v>
      </c>
      <c r="F20" s="67" t="s">
        <v>52</v>
      </c>
      <c r="G20" s="67" t="s">
        <v>52</v>
      </c>
      <c r="H20" s="67" t="s">
        <v>52</v>
      </c>
      <c r="I20" s="67" t="s">
        <v>52</v>
      </c>
      <c r="J20" s="200" t="s">
        <v>6</v>
      </c>
      <c r="K20" s="200" t="s">
        <v>6</v>
      </c>
      <c r="L20" s="67" t="s">
        <v>52</v>
      </c>
      <c r="M20" s="67" t="s">
        <v>52</v>
      </c>
      <c r="N20" s="67" t="s">
        <v>52</v>
      </c>
      <c r="O20" s="67" t="s">
        <v>52</v>
      </c>
      <c r="P20" s="67" t="s">
        <v>52</v>
      </c>
      <c r="Q20" s="200" t="s">
        <v>6</v>
      </c>
      <c r="R20" s="200" t="s">
        <v>6</v>
      </c>
      <c r="S20" s="302" t="s">
        <v>52</v>
      </c>
      <c r="T20" s="69" t="s">
        <v>51</v>
      </c>
      <c r="U20" s="162" t="s">
        <v>36</v>
      </c>
      <c r="V20" s="274" t="s">
        <v>31</v>
      </c>
      <c r="W20" s="274" t="s">
        <v>31</v>
      </c>
      <c r="X20" s="200" t="s">
        <v>6</v>
      </c>
      <c r="Y20" s="200" t="s">
        <v>6</v>
      </c>
      <c r="Z20" s="274" t="s">
        <v>31</v>
      </c>
      <c r="AA20" s="67" t="s">
        <v>52</v>
      </c>
      <c r="AB20" s="67" t="s">
        <v>52</v>
      </c>
      <c r="AC20" s="67" t="s">
        <v>52</v>
      </c>
      <c r="AD20" s="67" t="s">
        <v>52</v>
      </c>
      <c r="AE20" s="200" t="s">
        <v>6</v>
      </c>
      <c r="AF20" s="200" t="s">
        <v>6</v>
      </c>
      <c r="AG20" s="67" t="s">
        <v>52</v>
      </c>
      <c r="AH20" s="67" t="s">
        <v>52</v>
      </c>
      <c r="AI20">
        <f t="shared" si="0"/>
        <v>3</v>
      </c>
      <c r="AJ20">
        <f t="shared" si="1"/>
        <v>18</v>
      </c>
      <c r="AK20">
        <f t="shared" si="2"/>
        <v>162</v>
      </c>
    </row>
    <row r="21" spans="1:37" x14ac:dyDescent="0.25">
      <c r="A21" s="490"/>
      <c r="B21" s="57">
        <v>461154</v>
      </c>
      <c r="C21" s="297" t="s">
        <v>252</v>
      </c>
      <c r="D21" s="200" t="s">
        <v>6</v>
      </c>
      <c r="E21" s="67" t="s">
        <v>52</v>
      </c>
      <c r="F21" s="67" t="s">
        <v>52</v>
      </c>
      <c r="G21" s="67" t="s">
        <v>52</v>
      </c>
      <c r="H21" s="67" t="s">
        <v>52</v>
      </c>
      <c r="I21" s="67" t="s">
        <v>52</v>
      </c>
      <c r="J21" s="200" t="s">
        <v>6</v>
      </c>
      <c r="K21" s="200" t="s">
        <v>6</v>
      </c>
      <c r="L21" s="302" t="s">
        <v>52</v>
      </c>
      <c r="M21" s="302" t="s">
        <v>52</v>
      </c>
      <c r="N21" s="302" t="s">
        <v>52</v>
      </c>
      <c r="O21" s="302" t="s">
        <v>52</v>
      </c>
      <c r="P21" s="162" t="s">
        <v>36</v>
      </c>
      <c r="Q21" s="200" t="s">
        <v>6</v>
      </c>
      <c r="R21" s="200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200" t="s">
        <v>6</v>
      </c>
      <c r="Y21" s="200" t="s">
        <v>6</v>
      </c>
      <c r="Z21" s="302" t="s">
        <v>52</v>
      </c>
      <c r="AA21" s="302" t="s">
        <v>52</v>
      </c>
      <c r="AB21" s="69" t="s">
        <v>51</v>
      </c>
      <c r="AC21" s="176" t="s">
        <v>54</v>
      </c>
      <c r="AD21" s="302" t="s">
        <v>52</v>
      </c>
      <c r="AE21" s="200" t="s">
        <v>6</v>
      </c>
      <c r="AF21" s="200" t="s">
        <v>6</v>
      </c>
      <c r="AG21" s="176" t="s">
        <v>54</v>
      </c>
      <c r="AH21" s="176" t="s">
        <v>54</v>
      </c>
      <c r="AI21">
        <f t="shared" si="0"/>
        <v>0</v>
      </c>
      <c r="AJ21">
        <f t="shared" si="1"/>
        <v>21</v>
      </c>
      <c r="AK21">
        <f t="shared" si="2"/>
        <v>189</v>
      </c>
    </row>
    <row r="22" spans="1:37" x14ac:dyDescent="0.25">
      <c r="A22" s="491"/>
      <c r="B22" s="57">
        <v>550857</v>
      </c>
      <c r="C22" s="297" t="s">
        <v>256</v>
      </c>
      <c r="D22" s="200" t="s">
        <v>6</v>
      </c>
      <c r="E22" s="67" t="s">
        <v>52</v>
      </c>
      <c r="F22" s="67" t="s">
        <v>52</v>
      </c>
      <c r="G22" s="67" t="s">
        <v>52</v>
      </c>
      <c r="H22" s="67" t="s">
        <v>52</v>
      </c>
      <c r="I22" s="67" t="s">
        <v>52</v>
      </c>
      <c r="J22" s="200" t="s">
        <v>6</v>
      </c>
      <c r="K22" s="200" t="s">
        <v>6</v>
      </c>
      <c r="L22" s="302" t="s">
        <v>52</v>
      </c>
      <c r="M22" s="302" t="s">
        <v>52</v>
      </c>
      <c r="N22" s="302" t="s">
        <v>52</v>
      </c>
      <c r="O22" s="302" t="s">
        <v>52</v>
      </c>
      <c r="P22" s="302" t="s">
        <v>52</v>
      </c>
      <c r="Q22" s="200" t="s">
        <v>6</v>
      </c>
      <c r="R22" s="200" t="s">
        <v>6</v>
      </c>
      <c r="S22" s="176" t="s">
        <v>54</v>
      </c>
      <c r="T22" s="176" t="s">
        <v>54</v>
      </c>
      <c r="U22" s="176" t="s">
        <v>54</v>
      </c>
      <c r="V22" s="162" t="s">
        <v>36</v>
      </c>
      <c r="W22" s="176" t="s">
        <v>54</v>
      </c>
      <c r="X22" s="171" t="s">
        <v>54</v>
      </c>
      <c r="Y22" s="200" t="s">
        <v>6</v>
      </c>
      <c r="Z22" s="302" t="s">
        <v>52</v>
      </c>
      <c r="AA22" s="302" t="s">
        <v>52</v>
      </c>
      <c r="AB22" s="302" t="s">
        <v>52</v>
      </c>
      <c r="AC22" s="302" t="s">
        <v>52</v>
      </c>
      <c r="AD22" s="302" t="s">
        <v>52</v>
      </c>
      <c r="AE22" s="200" t="s">
        <v>6</v>
      </c>
      <c r="AF22" s="200" t="s">
        <v>6</v>
      </c>
      <c r="AG22" s="316" t="s">
        <v>31</v>
      </c>
      <c r="AH22" s="302" t="s">
        <v>52</v>
      </c>
      <c r="AI22">
        <f>SUM(AI3:AI21)</f>
        <v>15</v>
      </c>
      <c r="AJ22">
        <f t="shared" si="1"/>
        <v>21</v>
      </c>
      <c r="AK22" s="366">
        <f t="shared" si="2"/>
        <v>189</v>
      </c>
    </row>
    <row r="23" spans="1:37" x14ac:dyDescent="0.25">
      <c r="AI23">
        <f>SUM(AI3:AI22)</f>
        <v>30</v>
      </c>
    </row>
  </sheetData>
  <mergeCells count="13">
    <mergeCell ref="A19:A22"/>
    <mergeCell ref="AG1:AH1"/>
    <mergeCell ref="A3:A6"/>
    <mergeCell ref="A7:A10"/>
    <mergeCell ref="A11:A15"/>
    <mergeCell ref="A16:A18"/>
    <mergeCell ref="E1:F1"/>
    <mergeCell ref="J1:K1"/>
    <mergeCell ref="Q1:R1"/>
    <mergeCell ref="S1:T1"/>
    <mergeCell ref="X1:Y1"/>
    <mergeCell ref="Z1:AA1"/>
    <mergeCell ref="AE1:AF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X34"/>
  <sheetViews>
    <sheetView workbookViewId="0">
      <selection activeCell="BQ18" sqref="BQ18"/>
    </sheetView>
  </sheetViews>
  <sheetFormatPr defaultRowHeight="15" x14ac:dyDescent="0.25"/>
  <cols>
    <col min="1" max="1" width="28" bestFit="1" customWidth="1"/>
    <col min="2" max="2" width="12.28515625" hidden="1" customWidth="1"/>
    <col min="3" max="3" width="17.42578125" customWidth="1"/>
    <col min="4" max="4" width="3" hidden="1" customWidth="1"/>
    <col min="5" max="5" width="2.85546875" hidden="1" customWidth="1"/>
    <col min="6" max="6" width="2.5703125" hidden="1" customWidth="1"/>
    <col min="7" max="7" width="2.42578125" hidden="1" customWidth="1"/>
    <col min="8" max="8" width="2.5703125" hidden="1" customWidth="1"/>
    <col min="9" max="9" width="2.42578125" hidden="1" customWidth="1"/>
    <col min="10" max="10" width="2.5703125" hidden="1" customWidth="1"/>
    <col min="11" max="11" width="2.42578125" hidden="1" customWidth="1"/>
    <col min="12" max="13" width="2.7109375" hidden="1" customWidth="1"/>
    <col min="14" max="15" width="2.5703125" hidden="1" customWidth="1"/>
    <col min="16" max="16" width="2.85546875" hidden="1" customWidth="1"/>
    <col min="17" max="17" width="2.5703125" hidden="1" customWidth="1"/>
    <col min="18" max="18" width="2.85546875" hidden="1" customWidth="1"/>
    <col min="19" max="19" width="3" hidden="1" customWidth="1"/>
    <col min="20" max="20" width="2.7109375" hidden="1" customWidth="1"/>
    <col min="21" max="21" width="2.85546875" hidden="1" customWidth="1"/>
    <col min="22" max="23" width="2.7109375" hidden="1" customWidth="1"/>
    <col min="24" max="24" width="2.42578125" hidden="1" customWidth="1"/>
    <col min="25" max="25" width="2.85546875" hidden="1" customWidth="1"/>
    <col min="26" max="26" width="2.5703125" hidden="1" customWidth="1"/>
    <col min="27" max="27" width="2.7109375" hidden="1" customWidth="1"/>
    <col min="28" max="28" width="2.85546875" hidden="1" customWidth="1"/>
    <col min="29" max="29" width="3" hidden="1" customWidth="1"/>
    <col min="30" max="30" width="2.5703125" hidden="1" customWidth="1"/>
    <col min="31" max="31" width="2.7109375" hidden="1" customWidth="1"/>
    <col min="32" max="32" width="2.42578125" hidden="1" customWidth="1"/>
    <col min="33" max="33" width="2.5703125" hidden="1" customWidth="1"/>
    <col min="34" max="35" width="2.7109375" hidden="1" customWidth="1"/>
    <col min="36" max="38" width="2.5703125" hidden="1" customWidth="1"/>
    <col min="39" max="39" width="3" hidden="1" customWidth="1"/>
    <col min="40" max="40" width="2.7109375" hidden="1" customWidth="1"/>
    <col min="41" max="42" width="2.5703125" hidden="1" customWidth="1"/>
    <col min="43" max="43" width="2.7109375" hidden="1" customWidth="1"/>
    <col min="44" max="45" width="2.85546875" hidden="1" customWidth="1"/>
    <col min="46" max="46" width="2.7109375" hidden="1" customWidth="1"/>
    <col min="47" max="47" width="2.85546875" hidden="1" customWidth="1"/>
    <col min="48" max="48" width="2.5703125" hidden="1" customWidth="1"/>
    <col min="49" max="51" width="2.85546875" hidden="1" customWidth="1"/>
    <col min="52" max="52" width="2.7109375" hidden="1" customWidth="1"/>
    <col min="53" max="53" width="2.85546875" hidden="1" customWidth="1"/>
    <col min="54" max="54" width="2.5703125" hidden="1" customWidth="1"/>
    <col min="55" max="57" width="2.42578125" hidden="1" customWidth="1"/>
    <col min="58" max="60" width="2.7109375" hidden="1" customWidth="1"/>
    <col min="61" max="61" width="2.85546875" hidden="1" customWidth="1"/>
    <col min="62" max="62" width="2.7109375" hidden="1" customWidth="1"/>
    <col min="63" max="63" width="2.42578125" customWidth="1"/>
    <col min="64" max="64" width="2.85546875" customWidth="1"/>
    <col min="65" max="66" width="2.7109375" customWidth="1"/>
    <col min="67" max="67" width="2.85546875" customWidth="1"/>
    <col min="68" max="68" width="3" customWidth="1"/>
    <col min="69" max="69" width="2.5703125" customWidth="1"/>
    <col min="70" max="70" width="2.7109375" customWidth="1"/>
    <col min="71" max="71" width="3" customWidth="1"/>
    <col min="72" max="73" width="2.7109375" customWidth="1"/>
    <col min="74" max="74" width="2.85546875" customWidth="1"/>
    <col min="75" max="75" width="2.7109375" customWidth="1"/>
    <col min="76" max="77" width="2.140625" customWidth="1"/>
    <col min="78" max="79" width="2.7109375" customWidth="1"/>
    <col min="80" max="82" width="2.85546875" customWidth="1"/>
    <col min="83" max="83" width="2.7109375" customWidth="1"/>
    <col min="84" max="84" width="2.28515625" customWidth="1"/>
    <col min="85" max="85" width="2.85546875" customWidth="1"/>
    <col min="86" max="87" width="3" customWidth="1"/>
    <col min="88" max="88" width="2.85546875" customWidth="1"/>
    <col min="89" max="89" width="3" customWidth="1"/>
    <col min="90" max="90" width="2.5703125" customWidth="1"/>
    <col min="91" max="91" width="2.28515625" customWidth="1"/>
    <col min="92" max="92" width="2.5703125" customWidth="1"/>
    <col min="93" max="93" width="2.85546875" customWidth="1"/>
    <col min="94" max="95" width="2.7109375" customWidth="1"/>
    <col min="96" max="96" width="2.85546875" customWidth="1"/>
    <col min="97" max="98" width="2.28515625" customWidth="1"/>
    <col min="99" max="99" width="2.5703125" customWidth="1"/>
    <col min="100" max="101" width="2.7109375" customWidth="1"/>
    <col min="102" max="102" width="3" customWidth="1"/>
    <col min="103" max="103" width="2.85546875" customWidth="1"/>
    <col min="104" max="104" width="2.28515625" customWidth="1"/>
    <col min="105" max="105" width="2.42578125" customWidth="1"/>
    <col min="106" max="109" width="2.85546875" customWidth="1"/>
    <col min="110" max="110" width="3" customWidth="1"/>
    <col min="111" max="111" width="2.5703125" customWidth="1"/>
    <col min="112" max="112" width="2.42578125" customWidth="1"/>
    <col min="113" max="113" width="2.7109375" customWidth="1"/>
    <col min="114" max="114" width="3" customWidth="1"/>
    <col min="115" max="115" width="2.85546875" customWidth="1"/>
    <col min="116" max="116" width="2.7109375" customWidth="1"/>
    <col min="117" max="117" width="2.85546875" customWidth="1"/>
    <col min="118" max="118" width="2.28515625" customWidth="1"/>
    <col min="119" max="119" width="2.5703125" customWidth="1"/>
    <col min="120" max="120" width="3" customWidth="1"/>
    <col min="121" max="121" width="3.140625" customWidth="1"/>
    <col min="122" max="122" width="3" customWidth="1"/>
    <col min="123" max="124" width="3.140625" customWidth="1"/>
    <col min="125" max="126" width="2.7109375" customWidth="1"/>
    <col min="127" max="127" width="3" customWidth="1"/>
    <col min="128" max="128" width="3.28515625" customWidth="1"/>
    <col min="129" max="131" width="3.140625" customWidth="1"/>
    <col min="132" max="132" width="2.42578125" customWidth="1"/>
    <col min="133" max="133" width="2.5703125" customWidth="1"/>
    <col min="134" max="134" width="3.42578125" customWidth="1"/>
    <col min="135" max="135" width="3.140625" customWidth="1"/>
    <col min="136" max="137" width="3" customWidth="1"/>
    <col min="138" max="138" width="2.5703125" customWidth="1"/>
    <col min="139" max="139" width="2.7109375" customWidth="1"/>
    <col min="140" max="140" width="2.42578125" customWidth="1"/>
    <col min="141" max="142" width="3" customWidth="1"/>
    <col min="143" max="144" width="3.140625" customWidth="1"/>
    <col min="145" max="146" width="2.85546875" customWidth="1"/>
    <col min="147" max="147" width="2.5703125" customWidth="1"/>
    <col min="148" max="148" width="2.7109375" customWidth="1"/>
    <col min="149" max="149" width="3" customWidth="1"/>
    <col min="150" max="150" width="3.28515625" customWidth="1"/>
    <col min="151" max="151" width="3.42578125" customWidth="1"/>
    <col min="152" max="152" width="3.28515625" customWidth="1"/>
    <col min="153" max="153" width="3.140625" customWidth="1"/>
    <col min="154" max="154" width="2.85546875" customWidth="1"/>
    <col min="227" max="227" width="29.85546875" customWidth="1"/>
    <col min="228" max="228" width="0" hidden="1" customWidth="1"/>
    <col min="229" max="229" width="17.42578125" customWidth="1"/>
    <col min="230" max="288" width="0" hidden="1" customWidth="1"/>
    <col min="289" max="289" width="2.42578125" customWidth="1"/>
    <col min="290" max="290" width="2.85546875" customWidth="1"/>
    <col min="291" max="292" width="2.7109375" customWidth="1"/>
    <col min="293" max="293" width="2.85546875" customWidth="1"/>
    <col min="294" max="294" width="3" customWidth="1"/>
    <col min="295" max="295" width="2.5703125" customWidth="1"/>
    <col min="296" max="296" width="2.7109375" customWidth="1"/>
    <col min="297" max="297" width="3" customWidth="1"/>
    <col min="298" max="299" width="2.7109375" customWidth="1"/>
    <col min="300" max="300" width="2.85546875" customWidth="1"/>
    <col min="301" max="301" width="2.7109375" customWidth="1"/>
    <col min="302" max="303" width="2.140625" customWidth="1"/>
    <col min="304" max="305" width="2.7109375" customWidth="1"/>
    <col min="306" max="308" width="2.85546875" customWidth="1"/>
    <col min="309" max="309" width="2.7109375" customWidth="1"/>
    <col min="310" max="310" width="2.28515625" customWidth="1"/>
    <col min="311" max="311" width="2.85546875" customWidth="1"/>
    <col min="312" max="313" width="3" customWidth="1"/>
    <col min="314" max="314" width="2.85546875" customWidth="1"/>
    <col min="315" max="315" width="3" customWidth="1"/>
    <col min="316" max="316" width="2.5703125" customWidth="1"/>
    <col min="317" max="317" width="2.28515625" customWidth="1"/>
    <col min="318" max="318" width="2.5703125" customWidth="1"/>
    <col min="319" max="319" width="2.85546875" customWidth="1"/>
    <col min="320" max="321" width="2.7109375" customWidth="1"/>
    <col min="322" max="322" width="2.85546875" customWidth="1"/>
    <col min="323" max="324" width="2.28515625" customWidth="1"/>
    <col min="325" max="325" width="2.5703125" customWidth="1"/>
    <col min="326" max="327" width="2.7109375" customWidth="1"/>
    <col min="328" max="328" width="3" customWidth="1"/>
    <col min="329" max="329" width="2.85546875" customWidth="1"/>
    <col min="330" max="330" width="2.28515625" customWidth="1"/>
    <col min="331" max="331" width="2.42578125" customWidth="1"/>
    <col min="332" max="335" width="2.85546875" customWidth="1"/>
    <col min="336" max="336" width="3" customWidth="1"/>
    <col min="337" max="337" width="2.5703125" customWidth="1"/>
    <col min="338" max="338" width="2.42578125" customWidth="1"/>
    <col min="339" max="339" width="2.7109375" customWidth="1"/>
    <col min="340" max="340" width="3" customWidth="1"/>
    <col min="341" max="341" width="2.85546875" customWidth="1"/>
    <col min="342" max="342" width="2.7109375" customWidth="1"/>
    <col min="343" max="343" width="2.85546875" customWidth="1"/>
    <col min="344" max="344" width="2.28515625" customWidth="1"/>
    <col min="345" max="345" width="2.5703125" customWidth="1"/>
    <col min="346" max="346" width="3" customWidth="1"/>
    <col min="347" max="347" width="3.140625" customWidth="1"/>
    <col min="348" max="348" width="3" customWidth="1"/>
    <col min="349" max="350" width="3.140625" customWidth="1"/>
    <col min="351" max="352" width="2.7109375" customWidth="1"/>
    <col min="353" max="353" width="3" customWidth="1"/>
    <col min="354" max="354" width="3.28515625" customWidth="1"/>
    <col min="355" max="357" width="3.140625" customWidth="1"/>
    <col min="358" max="358" width="2.42578125" customWidth="1"/>
    <col min="359" max="359" width="2.5703125" customWidth="1"/>
    <col min="360" max="360" width="3.42578125" customWidth="1"/>
    <col min="361" max="361" width="3.140625" customWidth="1"/>
    <col min="362" max="363" width="3" customWidth="1"/>
    <col min="364" max="364" width="2.5703125" customWidth="1"/>
    <col min="365" max="365" width="2.7109375" customWidth="1"/>
    <col min="366" max="366" width="2.42578125" customWidth="1"/>
    <col min="367" max="368" width="3" customWidth="1"/>
    <col min="369" max="370" width="3.140625" customWidth="1"/>
    <col min="371" max="372" width="2.85546875" customWidth="1"/>
    <col min="373" max="373" width="2.5703125" customWidth="1"/>
    <col min="374" max="374" width="2.7109375" customWidth="1"/>
    <col min="375" max="375" width="3" customWidth="1"/>
    <col min="376" max="376" width="3.28515625" customWidth="1"/>
    <col min="377" max="377" width="3.42578125" customWidth="1"/>
    <col min="378" max="378" width="3.28515625" customWidth="1"/>
    <col min="379" max="379" width="3.140625" customWidth="1"/>
    <col min="380" max="381" width="2.85546875" customWidth="1"/>
    <col min="382" max="383" width="3.140625" customWidth="1"/>
    <col min="384" max="384" width="2.85546875" customWidth="1"/>
    <col min="385" max="385" width="3.140625" customWidth="1"/>
    <col min="386" max="386" width="3" customWidth="1"/>
    <col min="387" max="388" width="2.85546875" customWidth="1"/>
    <col min="389" max="391" width="3" customWidth="1"/>
    <col min="392" max="392" width="3.140625" customWidth="1"/>
    <col min="393" max="393" width="2.85546875" customWidth="1"/>
    <col min="394" max="394" width="2.5703125" customWidth="1"/>
    <col min="395" max="395" width="3.140625" customWidth="1"/>
    <col min="396" max="396" width="3" customWidth="1"/>
    <col min="397" max="397" width="3.140625" customWidth="1"/>
    <col min="398" max="398" width="3.42578125" customWidth="1"/>
    <col min="399" max="401" width="3.140625" customWidth="1"/>
    <col min="402" max="402" width="3.42578125" customWidth="1"/>
    <col min="403" max="403" width="3" customWidth="1"/>
    <col min="404" max="405" width="3.42578125" customWidth="1"/>
    <col min="406" max="406" width="3" customWidth="1"/>
    <col min="407" max="408" width="3.28515625" customWidth="1"/>
    <col min="409" max="410" width="3.140625" customWidth="1"/>
    <col min="483" max="483" width="29.85546875" customWidth="1"/>
    <col min="484" max="484" width="0" hidden="1" customWidth="1"/>
    <col min="485" max="485" width="17.42578125" customWidth="1"/>
    <col min="486" max="544" width="0" hidden="1" customWidth="1"/>
    <col min="545" max="545" width="2.42578125" customWidth="1"/>
    <col min="546" max="546" width="2.85546875" customWidth="1"/>
    <col min="547" max="548" width="2.7109375" customWidth="1"/>
    <col min="549" max="549" width="2.85546875" customWidth="1"/>
    <col min="550" max="550" width="3" customWidth="1"/>
    <col min="551" max="551" width="2.5703125" customWidth="1"/>
    <col min="552" max="552" width="2.7109375" customWidth="1"/>
    <col min="553" max="553" width="3" customWidth="1"/>
    <col min="554" max="555" width="2.7109375" customWidth="1"/>
    <col min="556" max="556" width="2.85546875" customWidth="1"/>
    <col min="557" max="557" width="2.7109375" customWidth="1"/>
    <col min="558" max="559" width="2.140625" customWidth="1"/>
    <col min="560" max="561" width="2.7109375" customWidth="1"/>
    <col min="562" max="564" width="2.85546875" customWidth="1"/>
    <col min="565" max="565" width="2.7109375" customWidth="1"/>
    <col min="566" max="566" width="2.28515625" customWidth="1"/>
    <col min="567" max="567" width="2.85546875" customWidth="1"/>
    <col min="568" max="569" width="3" customWidth="1"/>
    <col min="570" max="570" width="2.85546875" customWidth="1"/>
    <col min="571" max="571" width="3" customWidth="1"/>
    <col min="572" max="572" width="2.5703125" customWidth="1"/>
    <col min="573" max="573" width="2.28515625" customWidth="1"/>
    <col min="574" max="574" width="2.5703125" customWidth="1"/>
    <col min="575" max="575" width="2.85546875" customWidth="1"/>
    <col min="576" max="577" width="2.7109375" customWidth="1"/>
    <col min="578" max="578" width="2.85546875" customWidth="1"/>
    <col min="579" max="580" width="2.28515625" customWidth="1"/>
    <col min="581" max="581" width="2.5703125" customWidth="1"/>
    <col min="582" max="583" width="2.7109375" customWidth="1"/>
    <col min="584" max="584" width="3" customWidth="1"/>
    <col min="585" max="585" width="2.85546875" customWidth="1"/>
    <col min="586" max="586" width="2.28515625" customWidth="1"/>
    <col min="587" max="587" width="2.42578125" customWidth="1"/>
    <col min="588" max="591" width="2.85546875" customWidth="1"/>
    <col min="592" max="592" width="3" customWidth="1"/>
    <col min="593" max="593" width="2.5703125" customWidth="1"/>
    <col min="594" max="594" width="2.42578125" customWidth="1"/>
    <col min="595" max="595" width="2.7109375" customWidth="1"/>
    <col min="596" max="596" width="3" customWidth="1"/>
    <col min="597" max="597" width="2.85546875" customWidth="1"/>
    <col min="598" max="598" width="2.7109375" customWidth="1"/>
    <col min="599" max="599" width="2.85546875" customWidth="1"/>
    <col min="600" max="600" width="2.28515625" customWidth="1"/>
    <col min="601" max="601" width="2.5703125" customWidth="1"/>
    <col min="602" max="602" width="3" customWidth="1"/>
    <col min="603" max="603" width="3.140625" customWidth="1"/>
    <col min="604" max="604" width="3" customWidth="1"/>
    <col min="605" max="606" width="3.140625" customWidth="1"/>
    <col min="607" max="608" width="2.7109375" customWidth="1"/>
    <col min="609" max="609" width="3" customWidth="1"/>
    <col min="610" max="610" width="3.28515625" customWidth="1"/>
    <col min="611" max="613" width="3.140625" customWidth="1"/>
    <col min="614" max="614" width="2.42578125" customWidth="1"/>
    <col min="615" max="615" width="2.5703125" customWidth="1"/>
    <col min="616" max="616" width="3.42578125" customWidth="1"/>
    <col min="617" max="617" width="3.140625" customWidth="1"/>
    <col min="618" max="619" width="3" customWidth="1"/>
    <col min="620" max="620" width="2.5703125" customWidth="1"/>
    <col min="621" max="621" width="2.7109375" customWidth="1"/>
    <col min="622" max="622" width="2.42578125" customWidth="1"/>
    <col min="623" max="624" width="3" customWidth="1"/>
    <col min="625" max="626" width="3.140625" customWidth="1"/>
    <col min="627" max="628" width="2.85546875" customWidth="1"/>
    <col min="629" max="629" width="2.5703125" customWidth="1"/>
    <col min="630" max="630" width="2.7109375" customWidth="1"/>
    <col min="631" max="631" width="3" customWidth="1"/>
    <col min="632" max="632" width="3.28515625" customWidth="1"/>
    <col min="633" max="633" width="3.42578125" customWidth="1"/>
    <col min="634" max="634" width="3.28515625" customWidth="1"/>
    <col min="635" max="635" width="3.140625" customWidth="1"/>
    <col min="636" max="637" width="2.85546875" customWidth="1"/>
    <col min="638" max="639" width="3.140625" customWidth="1"/>
    <col min="640" max="640" width="2.85546875" customWidth="1"/>
    <col min="641" max="641" width="3.140625" customWidth="1"/>
    <col min="642" max="642" width="3" customWidth="1"/>
    <col min="643" max="644" width="2.85546875" customWidth="1"/>
    <col min="645" max="647" width="3" customWidth="1"/>
    <col min="648" max="648" width="3.140625" customWidth="1"/>
    <col min="649" max="649" width="2.85546875" customWidth="1"/>
    <col min="650" max="650" width="2.5703125" customWidth="1"/>
    <col min="651" max="651" width="3.140625" customWidth="1"/>
    <col min="652" max="652" width="3" customWidth="1"/>
    <col min="653" max="653" width="3.140625" customWidth="1"/>
    <col min="654" max="654" width="3.42578125" customWidth="1"/>
    <col min="655" max="657" width="3.140625" customWidth="1"/>
    <col min="658" max="658" width="3.42578125" customWidth="1"/>
    <col min="659" max="659" width="3" customWidth="1"/>
    <col min="660" max="661" width="3.42578125" customWidth="1"/>
    <col min="662" max="662" width="3" customWidth="1"/>
    <col min="663" max="664" width="3.28515625" customWidth="1"/>
    <col min="665" max="666" width="3.140625" customWidth="1"/>
    <col min="739" max="739" width="29.85546875" customWidth="1"/>
    <col min="740" max="740" width="0" hidden="1" customWidth="1"/>
    <col min="741" max="741" width="17.42578125" customWidth="1"/>
    <col min="742" max="800" width="0" hidden="1" customWidth="1"/>
    <col min="801" max="801" width="2.42578125" customWidth="1"/>
    <col min="802" max="802" width="2.85546875" customWidth="1"/>
    <col min="803" max="804" width="2.7109375" customWidth="1"/>
    <col min="805" max="805" width="2.85546875" customWidth="1"/>
    <col min="806" max="806" width="3" customWidth="1"/>
    <col min="807" max="807" width="2.5703125" customWidth="1"/>
    <col min="808" max="808" width="2.7109375" customWidth="1"/>
    <col min="809" max="809" width="3" customWidth="1"/>
    <col min="810" max="811" width="2.7109375" customWidth="1"/>
    <col min="812" max="812" width="2.85546875" customWidth="1"/>
    <col min="813" max="813" width="2.7109375" customWidth="1"/>
    <col min="814" max="815" width="2.140625" customWidth="1"/>
    <col min="816" max="817" width="2.7109375" customWidth="1"/>
    <col min="818" max="820" width="2.85546875" customWidth="1"/>
    <col min="821" max="821" width="2.7109375" customWidth="1"/>
    <col min="822" max="822" width="2.28515625" customWidth="1"/>
    <col min="823" max="823" width="2.85546875" customWidth="1"/>
    <col min="824" max="825" width="3" customWidth="1"/>
    <col min="826" max="826" width="2.85546875" customWidth="1"/>
    <col min="827" max="827" width="3" customWidth="1"/>
    <col min="828" max="828" width="2.5703125" customWidth="1"/>
    <col min="829" max="829" width="2.28515625" customWidth="1"/>
    <col min="830" max="830" width="2.5703125" customWidth="1"/>
    <col min="831" max="831" width="2.85546875" customWidth="1"/>
    <col min="832" max="833" width="2.7109375" customWidth="1"/>
    <col min="834" max="834" width="2.85546875" customWidth="1"/>
    <col min="835" max="836" width="2.28515625" customWidth="1"/>
    <col min="837" max="837" width="2.5703125" customWidth="1"/>
    <col min="838" max="839" width="2.7109375" customWidth="1"/>
    <col min="840" max="840" width="3" customWidth="1"/>
    <col min="841" max="841" width="2.85546875" customWidth="1"/>
    <col min="842" max="842" width="2.28515625" customWidth="1"/>
    <col min="843" max="843" width="2.42578125" customWidth="1"/>
    <col min="844" max="847" width="2.85546875" customWidth="1"/>
    <col min="848" max="848" width="3" customWidth="1"/>
    <col min="849" max="849" width="2.5703125" customWidth="1"/>
    <col min="850" max="850" width="2.42578125" customWidth="1"/>
    <col min="851" max="851" width="2.7109375" customWidth="1"/>
    <col min="852" max="852" width="3" customWidth="1"/>
    <col min="853" max="853" width="2.85546875" customWidth="1"/>
    <col min="854" max="854" width="2.7109375" customWidth="1"/>
    <col min="855" max="855" width="2.85546875" customWidth="1"/>
    <col min="856" max="856" width="2.28515625" customWidth="1"/>
    <col min="857" max="857" width="2.5703125" customWidth="1"/>
    <col min="858" max="858" width="3" customWidth="1"/>
    <col min="859" max="859" width="3.140625" customWidth="1"/>
    <col min="860" max="860" width="3" customWidth="1"/>
    <col min="861" max="862" width="3.140625" customWidth="1"/>
    <col min="863" max="864" width="2.7109375" customWidth="1"/>
    <col min="865" max="865" width="3" customWidth="1"/>
    <col min="866" max="866" width="3.28515625" customWidth="1"/>
    <col min="867" max="869" width="3.140625" customWidth="1"/>
    <col min="870" max="870" width="2.42578125" customWidth="1"/>
    <col min="871" max="871" width="2.5703125" customWidth="1"/>
    <col min="872" max="872" width="3.42578125" customWidth="1"/>
    <col min="873" max="873" width="3.140625" customWidth="1"/>
    <col min="874" max="875" width="3" customWidth="1"/>
    <col min="876" max="876" width="2.5703125" customWidth="1"/>
    <col min="877" max="877" width="2.7109375" customWidth="1"/>
    <col min="878" max="878" width="2.42578125" customWidth="1"/>
    <col min="879" max="880" width="3" customWidth="1"/>
    <col min="881" max="882" width="3.140625" customWidth="1"/>
    <col min="883" max="884" width="2.85546875" customWidth="1"/>
    <col min="885" max="885" width="2.5703125" customWidth="1"/>
    <col min="886" max="886" width="2.7109375" customWidth="1"/>
    <col min="887" max="887" width="3" customWidth="1"/>
    <col min="888" max="888" width="3.28515625" customWidth="1"/>
    <col min="889" max="889" width="3.42578125" customWidth="1"/>
    <col min="890" max="890" width="3.28515625" customWidth="1"/>
    <col min="891" max="891" width="3.140625" customWidth="1"/>
    <col min="892" max="893" width="2.85546875" customWidth="1"/>
    <col min="894" max="895" width="3.140625" customWidth="1"/>
    <col min="896" max="896" width="2.85546875" customWidth="1"/>
    <col min="897" max="897" width="3.140625" customWidth="1"/>
    <col min="898" max="898" width="3" customWidth="1"/>
    <col min="899" max="900" width="2.85546875" customWidth="1"/>
    <col min="901" max="903" width="3" customWidth="1"/>
    <col min="904" max="904" width="3.140625" customWidth="1"/>
    <col min="905" max="905" width="2.85546875" customWidth="1"/>
    <col min="906" max="906" width="2.5703125" customWidth="1"/>
    <col min="907" max="907" width="3.140625" customWidth="1"/>
    <col min="908" max="908" width="3" customWidth="1"/>
    <col min="909" max="909" width="3.140625" customWidth="1"/>
    <col min="910" max="910" width="3.42578125" customWidth="1"/>
    <col min="911" max="913" width="3.140625" customWidth="1"/>
    <col min="914" max="914" width="3.42578125" customWidth="1"/>
    <col min="915" max="915" width="3" customWidth="1"/>
    <col min="916" max="917" width="3.42578125" customWidth="1"/>
    <col min="918" max="918" width="3" customWidth="1"/>
    <col min="919" max="920" width="3.28515625" customWidth="1"/>
    <col min="921" max="922" width="3.140625" customWidth="1"/>
    <col min="995" max="995" width="29.85546875" customWidth="1"/>
    <col min="996" max="996" width="0" hidden="1" customWidth="1"/>
    <col min="997" max="997" width="17.42578125" customWidth="1"/>
    <col min="998" max="1056" width="0" hidden="1" customWidth="1"/>
    <col min="1057" max="1057" width="2.42578125" customWidth="1"/>
    <col min="1058" max="1058" width="2.85546875" customWidth="1"/>
    <col min="1059" max="1060" width="2.7109375" customWidth="1"/>
    <col min="1061" max="1061" width="2.85546875" customWidth="1"/>
    <col min="1062" max="1062" width="3" customWidth="1"/>
    <col min="1063" max="1063" width="2.5703125" customWidth="1"/>
    <col min="1064" max="1064" width="2.7109375" customWidth="1"/>
    <col min="1065" max="1065" width="3" customWidth="1"/>
    <col min="1066" max="1067" width="2.7109375" customWidth="1"/>
    <col min="1068" max="1068" width="2.85546875" customWidth="1"/>
    <col min="1069" max="1069" width="2.7109375" customWidth="1"/>
    <col min="1070" max="1071" width="2.140625" customWidth="1"/>
    <col min="1072" max="1073" width="2.7109375" customWidth="1"/>
    <col min="1074" max="1076" width="2.85546875" customWidth="1"/>
    <col min="1077" max="1077" width="2.7109375" customWidth="1"/>
    <col min="1078" max="1078" width="2.28515625" customWidth="1"/>
    <col min="1079" max="1079" width="2.85546875" customWidth="1"/>
    <col min="1080" max="1081" width="3" customWidth="1"/>
    <col min="1082" max="1082" width="2.85546875" customWidth="1"/>
    <col min="1083" max="1083" width="3" customWidth="1"/>
    <col min="1084" max="1084" width="2.5703125" customWidth="1"/>
    <col min="1085" max="1085" width="2.28515625" customWidth="1"/>
    <col min="1086" max="1086" width="2.5703125" customWidth="1"/>
    <col min="1087" max="1087" width="2.85546875" customWidth="1"/>
    <col min="1088" max="1089" width="2.7109375" customWidth="1"/>
    <col min="1090" max="1090" width="2.85546875" customWidth="1"/>
    <col min="1091" max="1092" width="2.28515625" customWidth="1"/>
    <col min="1093" max="1093" width="2.5703125" customWidth="1"/>
    <col min="1094" max="1095" width="2.7109375" customWidth="1"/>
    <col min="1096" max="1096" width="3" customWidth="1"/>
    <col min="1097" max="1097" width="2.85546875" customWidth="1"/>
    <col min="1098" max="1098" width="2.28515625" customWidth="1"/>
    <col min="1099" max="1099" width="2.42578125" customWidth="1"/>
    <col min="1100" max="1103" width="2.85546875" customWidth="1"/>
    <col min="1104" max="1104" width="3" customWidth="1"/>
    <col min="1105" max="1105" width="2.5703125" customWidth="1"/>
    <col min="1106" max="1106" width="2.42578125" customWidth="1"/>
    <col min="1107" max="1107" width="2.7109375" customWidth="1"/>
    <col min="1108" max="1108" width="3" customWidth="1"/>
    <col min="1109" max="1109" width="2.85546875" customWidth="1"/>
    <col min="1110" max="1110" width="2.7109375" customWidth="1"/>
    <col min="1111" max="1111" width="2.85546875" customWidth="1"/>
    <col min="1112" max="1112" width="2.28515625" customWidth="1"/>
    <col min="1113" max="1113" width="2.5703125" customWidth="1"/>
    <col min="1114" max="1114" width="3" customWidth="1"/>
    <col min="1115" max="1115" width="3.140625" customWidth="1"/>
    <col min="1116" max="1116" width="3" customWidth="1"/>
    <col min="1117" max="1118" width="3.140625" customWidth="1"/>
    <col min="1119" max="1120" width="2.7109375" customWidth="1"/>
    <col min="1121" max="1121" width="3" customWidth="1"/>
    <col min="1122" max="1122" width="3.28515625" customWidth="1"/>
    <col min="1123" max="1125" width="3.140625" customWidth="1"/>
    <col min="1126" max="1126" width="2.42578125" customWidth="1"/>
    <col min="1127" max="1127" width="2.5703125" customWidth="1"/>
    <col min="1128" max="1128" width="3.42578125" customWidth="1"/>
    <col min="1129" max="1129" width="3.140625" customWidth="1"/>
    <col min="1130" max="1131" width="3" customWidth="1"/>
    <col min="1132" max="1132" width="2.5703125" customWidth="1"/>
    <col min="1133" max="1133" width="2.7109375" customWidth="1"/>
    <col min="1134" max="1134" width="2.42578125" customWidth="1"/>
    <col min="1135" max="1136" width="3" customWidth="1"/>
    <col min="1137" max="1138" width="3.140625" customWidth="1"/>
    <col min="1139" max="1140" width="2.85546875" customWidth="1"/>
    <col min="1141" max="1141" width="2.5703125" customWidth="1"/>
    <col min="1142" max="1142" width="2.7109375" customWidth="1"/>
    <col min="1143" max="1143" width="3" customWidth="1"/>
    <col min="1144" max="1144" width="3.28515625" customWidth="1"/>
    <col min="1145" max="1145" width="3.42578125" customWidth="1"/>
    <col min="1146" max="1146" width="3.28515625" customWidth="1"/>
    <col min="1147" max="1147" width="3.140625" customWidth="1"/>
    <col min="1148" max="1149" width="2.85546875" customWidth="1"/>
    <col min="1150" max="1151" width="3.140625" customWidth="1"/>
    <col min="1152" max="1152" width="2.85546875" customWidth="1"/>
    <col min="1153" max="1153" width="3.140625" customWidth="1"/>
    <col min="1154" max="1154" width="3" customWidth="1"/>
    <col min="1155" max="1156" width="2.85546875" customWidth="1"/>
    <col min="1157" max="1159" width="3" customWidth="1"/>
    <col min="1160" max="1160" width="3.140625" customWidth="1"/>
    <col min="1161" max="1161" width="2.85546875" customWidth="1"/>
    <col min="1162" max="1162" width="2.5703125" customWidth="1"/>
    <col min="1163" max="1163" width="3.140625" customWidth="1"/>
    <col min="1164" max="1164" width="3" customWidth="1"/>
    <col min="1165" max="1165" width="3.140625" customWidth="1"/>
    <col min="1166" max="1166" width="3.42578125" customWidth="1"/>
    <col min="1167" max="1169" width="3.140625" customWidth="1"/>
    <col min="1170" max="1170" width="3.42578125" customWidth="1"/>
    <col min="1171" max="1171" width="3" customWidth="1"/>
    <col min="1172" max="1173" width="3.42578125" customWidth="1"/>
    <col min="1174" max="1174" width="3" customWidth="1"/>
    <col min="1175" max="1176" width="3.28515625" customWidth="1"/>
    <col min="1177" max="1178" width="3.140625" customWidth="1"/>
    <col min="1251" max="1251" width="29.85546875" customWidth="1"/>
    <col min="1252" max="1252" width="0" hidden="1" customWidth="1"/>
    <col min="1253" max="1253" width="17.42578125" customWidth="1"/>
    <col min="1254" max="1312" width="0" hidden="1" customWidth="1"/>
    <col min="1313" max="1313" width="2.42578125" customWidth="1"/>
    <col min="1314" max="1314" width="2.85546875" customWidth="1"/>
    <col min="1315" max="1316" width="2.7109375" customWidth="1"/>
    <col min="1317" max="1317" width="2.85546875" customWidth="1"/>
    <col min="1318" max="1318" width="3" customWidth="1"/>
    <col min="1319" max="1319" width="2.5703125" customWidth="1"/>
    <col min="1320" max="1320" width="2.7109375" customWidth="1"/>
    <col min="1321" max="1321" width="3" customWidth="1"/>
    <col min="1322" max="1323" width="2.7109375" customWidth="1"/>
    <col min="1324" max="1324" width="2.85546875" customWidth="1"/>
    <col min="1325" max="1325" width="2.7109375" customWidth="1"/>
    <col min="1326" max="1327" width="2.140625" customWidth="1"/>
    <col min="1328" max="1329" width="2.7109375" customWidth="1"/>
    <col min="1330" max="1332" width="2.85546875" customWidth="1"/>
    <col min="1333" max="1333" width="2.7109375" customWidth="1"/>
    <col min="1334" max="1334" width="2.28515625" customWidth="1"/>
    <col min="1335" max="1335" width="2.85546875" customWidth="1"/>
    <col min="1336" max="1337" width="3" customWidth="1"/>
    <col min="1338" max="1338" width="2.85546875" customWidth="1"/>
    <col min="1339" max="1339" width="3" customWidth="1"/>
    <col min="1340" max="1340" width="2.5703125" customWidth="1"/>
    <col min="1341" max="1341" width="2.28515625" customWidth="1"/>
    <col min="1342" max="1342" width="2.5703125" customWidth="1"/>
    <col min="1343" max="1343" width="2.85546875" customWidth="1"/>
    <col min="1344" max="1345" width="2.7109375" customWidth="1"/>
    <col min="1346" max="1346" width="2.85546875" customWidth="1"/>
    <col min="1347" max="1348" width="2.28515625" customWidth="1"/>
    <col min="1349" max="1349" width="2.5703125" customWidth="1"/>
    <col min="1350" max="1351" width="2.7109375" customWidth="1"/>
    <col min="1352" max="1352" width="3" customWidth="1"/>
    <col min="1353" max="1353" width="2.85546875" customWidth="1"/>
    <col min="1354" max="1354" width="2.28515625" customWidth="1"/>
    <col min="1355" max="1355" width="2.42578125" customWidth="1"/>
    <col min="1356" max="1359" width="2.85546875" customWidth="1"/>
    <col min="1360" max="1360" width="3" customWidth="1"/>
    <col min="1361" max="1361" width="2.5703125" customWidth="1"/>
    <col min="1362" max="1362" width="2.42578125" customWidth="1"/>
    <col min="1363" max="1363" width="2.7109375" customWidth="1"/>
    <col min="1364" max="1364" width="3" customWidth="1"/>
    <col min="1365" max="1365" width="2.85546875" customWidth="1"/>
    <col min="1366" max="1366" width="2.7109375" customWidth="1"/>
    <col min="1367" max="1367" width="2.85546875" customWidth="1"/>
    <col min="1368" max="1368" width="2.28515625" customWidth="1"/>
    <col min="1369" max="1369" width="2.5703125" customWidth="1"/>
    <col min="1370" max="1370" width="3" customWidth="1"/>
    <col min="1371" max="1371" width="3.140625" customWidth="1"/>
    <col min="1372" max="1372" width="3" customWidth="1"/>
    <col min="1373" max="1374" width="3.140625" customWidth="1"/>
    <col min="1375" max="1376" width="2.7109375" customWidth="1"/>
    <col min="1377" max="1377" width="3" customWidth="1"/>
    <col min="1378" max="1378" width="3.28515625" customWidth="1"/>
    <col min="1379" max="1381" width="3.140625" customWidth="1"/>
    <col min="1382" max="1382" width="2.42578125" customWidth="1"/>
    <col min="1383" max="1383" width="2.5703125" customWidth="1"/>
    <col min="1384" max="1384" width="3.42578125" customWidth="1"/>
    <col min="1385" max="1385" width="3.140625" customWidth="1"/>
    <col min="1386" max="1387" width="3" customWidth="1"/>
    <col min="1388" max="1388" width="2.5703125" customWidth="1"/>
    <col min="1389" max="1389" width="2.7109375" customWidth="1"/>
    <col min="1390" max="1390" width="2.42578125" customWidth="1"/>
    <col min="1391" max="1392" width="3" customWidth="1"/>
    <col min="1393" max="1394" width="3.140625" customWidth="1"/>
    <col min="1395" max="1396" width="2.85546875" customWidth="1"/>
    <col min="1397" max="1397" width="2.5703125" customWidth="1"/>
    <col min="1398" max="1398" width="2.7109375" customWidth="1"/>
    <col min="1399" max="1399" width="3" customWidth="1"/>
    <col min="1400" max="1400" width="3.28515625" customWidth="1"/>
    <col min="1401" max="1401" width="3.42578125" customWidth="1"/>
    <col min="1402" max="1402" width="3.28515625" customWidth="1"/>
    <col min="1403" max="1403" width="3.140625" customWidth="1"/>
    <col min="1404" max="1405" width="2.85546875" customWidth="1"/>
    <col min="1406" max="1407" width="3.140625" customWidth="1"/>
    <col min="1408" max="1408" width="2.85546875" customWidth="1"/>
    <col min="1409" max="1409" width="3.140625" customWidth="1"/>
    <col min="1410" max="1410" width="3" customWidth="1"/>
    <col min="1411" max="1412" width="2.85546875" customWidth="1"/>
    <col min="1413" max="1415" width="3" customWidth="1"/>
    <col min="1416" max="1416" width="3.140625" customWidth="1"/>
    <col min="1417" max="1417" width="2.85546875" customWidth="1"/>
    <col min="1418" max="1418" width="2.5703125" customWidth="1"/>
    <col min="1419" max="1419" width="3.140625" customWidth="1"/>
    <col min="1420" max="1420" width="3" customWidth="1"/>
    <col min="1421" max="1421" width="3.140625" customWidth="1"/>
    <col min="1422" max="1422" width="3.42578125" customWidth="1"/>
    <col min="1423" max="1425" width="3.140625" customWidth="1"/>
    <col min="1426" max="1426" width="3.42578125" customWidth="1"/>
    <col min="1427" max="1427" width="3" customWidth="1"/>
    <col min="1428" max="1429" width="3.42578125" customWidth="1"/>
    <col min="1430" max="1430" width="3" customWidth="1"/>
    <col min="1431" max="1432" width="3.28515625" customWidth="1"/>
    <col min="1433" max="1434" width="3.140625" customWidth="1"/>
    <col min="1507" max="1507" width="29.85546875" customWidth="1"/>
    <col min="1508" max="1508" width="0" hidden="1" customWidth="1"/>
    <col min="1509" max="1509" width="17.42578125" customWidth="1"/>
    <col min="1510" max="1568" width="0" hidden="1" customWidth="1"/>
    <col min="1569" max="1569" width="2.42578125" customWidth="1"/>
    <col min="1570" max="1570" width="2.85546875" customWidth="1"/>
    <col min="1571" max="1572" width="2.7109375" customWidth="1"/>
    <col min="1573" max="1573" width="2.85546875" customWidth="1"/>
    <col min="1574" max="1574" width="3" customWidth="1"/>
    <col min="1575" max="1575" width="2.5703125" customWidth="1"/>
    <col min="1576" max="1576" width="2.7109375" customWidth="1"/>
    <col min="1577" max="1577" width="3" customWidth="1"/>
    <col min="1578" max="1579" width="2.7109375" customWidth="1"/>
    <col min="1580" max="1580" width="2.85546875" customWidth="1"/>
    <col min="1581" max="1581" width="2.7109375" customWidth="1"/>
    <col min="1582" max="1583" width="2.140625" customWidth="1"/>
    <col min="1584" max="1585" width="2.7109375" customWidth="1"/>
    <col min="1586" max="1588" width="2.85546875" customWidth="1"/>
    <col min="1589" max="1589" width="2.7109375" customWidth="1"/>
    <col min="1590" max="1590" width="2.28515625" customWidth="1"/>
    <col min="1591" max="1591" width="2.85546875" customWidth="1"/>
    <col min="1592" max="1593" width="3" customWidth="1"/>
    <col min="1594" max="1594" width="2.85546875" customWidth="1"/>
    <col min="1595" max="1595" width="3" customWidth="1"/>
    <col min="1596" max="1596" width="2.5703125" customWidth="1"/>
    <col min="1597" max="1597" width="2.28515625" customWidth="1"/>
    <col min="1598" max="1598" width="2.5703125" customWidth="1"/>
    <col min="1599" max="1599" width="2.85546875" customWidth="1"/>
    <col min="1600" max="1601" width="2.7109375" customWidth="1"/>
    <col min="1602" max="1602" width="2.85546875" customWidth="1"/>
    <col min="1603" max="1604" width="2.28515625" customWidth="1"/>
    <col min="1605" max="1605" width="2.5703125" customWidth="1"/>
    <col min="1606" max="1607" width="2.7109375" customWidth="1"/>
    <col min="1608" max="1608" width="3" customWidth="1"/>
    <col min="1609" max="1609" width="2.85546875" customWidth="1"/>
    <col min="1610" max="1610" width="2.28515625" customWidth="1"/>
    <col min="1611" max="1611" width="2.42578125" customWidth="1"/>
    <col min="1612" max="1615" width="2.85546875" customWidth="1"/>
    <col min="1616" max="1616" width="3" customWidth="1"/>
    <col min="1617" max="1617" width="2.5703125" customWidth="1"/>
    <col min="1618" max="1618" width="2.42578125" customWidth="1"/>
    <col min="1619" max="1619" width="2.7109375" customWidth="1"/>
    <col min="1620" max="1620" width="3" customWidth="1"/>
    <col min="1621" max="1621" width="2.85546875" customWidth="1"/>
    <col min="1622" max="1622" width="2.7109375" customWidth="1"/>
    <col min="1623" max="1623" width="2.85546875" customWidth="1"/>
    <col min="1624" max="1624" width="2.28515625" customWidth="1"/>
    <col min="1625" max="1625" width="2.5703125" customWidth="1"/>
    <col min="1626" max="1626" width="3" customWidth="1"/>
    <col min="1627" max="1627" width="3.140625" customWidth="1"/>
    <col min="1628" max="1628" width="3" customWidth="1"/>
    <col min="1629" max="1630" width="3.140625" customWidth="1"/>
    <col min="1631" max="1632" width="2.7109375" customWidth="1"/>
    <col min="1633" max="1633" width="3" customWidth="1"/>
    <col min="1634" max="1634" width="3.28515625" customWidth="1"/>
    <col min="1635" max="1637" width="3.140625" customWidth="1"/>
    <col min="1638" max="1638" width="2.42578125" customWidth="1"/>
    <col min="1639" max="1639" width="2.5703125" customWidth="1"/>
    <col min="1640" max="1640" width="3.42578125" customWidth="1"/>
    <col min="1641" max="1641" width="3.140625" customWidth="1"/>
    <col min="1642" max="1643" width="3" customWidth="1"/>
    <col min="1644" max="1644" width="2.5703125" customWidth="1"/>
    <col min="1645" max="1645" width="2.7109375" customWidth="1"/>
    <col min="1646" max="1646" width="2.42578125" customWidth="1"/>
    <col min="1647" max="1648" width="3" customWidth="1"/>
    <col min="1649" max="1650" width="3.140625" customWidth="1"/>
    <col min="1651" max="1652" width="2.85546875" customWidth="1"/>
    <col min="1653" max="1653" width="2.5703125" customWidth="1"/>
    <col min="1654" max="1654" width="2.7109375" customWidth="1"/>
    <col min="1655" max="1655" width="3" customWidth="1"/>
    <col min="1656" max="1656" width="3.28515625" customWidth="1"/>
    <col min="1657" max="1657" width="3.42578125" customWidth="1"/>
    <col min="1658" max="1658" width="3.28515625" customWidth="1"/>
    <col min="1659" max="1659" width="3.140625" customWidth="1"/>
    <col min="1660" max="1661" width="2.85546875" customWidth="1"/>
    <col min="1662" max="1663" width="3.140625" customWidth="1"/>
    <col min="1664" max="1664" width="2.85546875" customWidth="1"/>
    <col min="1665" max="1665" width="3.140625" customWidth="1"/>
    <col min="1666" max="1666" width="3" customWidth="1"/>
    <col min="1667" max="1668" width="2.85546875" customWidth="1"/>
    <col min="1669" max="1671" width="3" customWidth="1"/>
    <col min="1672" max="1672" width="3.140625" customWidth="1"/>
    <col min="1673" max="1673" width="2.85546875" customWidth="1"/>
    <col min="1674" max="1674" width="2.5703125" customWidth="1"/>
    <col min="1675" max="1675" width="3.140625" customWidth="1"/>
    <col min="1676" max="1676" width="3" customWidth="1"/>
    <col min="1677" max="1677" width="3.140625" customWidth="1"/>
    <col min="1678" max="1678" width="3.42578125" customWidth="1"/>
    <col min="1679" max="1681" width="3.140625" customWidth="1"/>
    <col min="1682" max="1682" width="3.42578125" customWidth="1"/>
    <col min="1683" max="1683" width="3" customWidth="1"/>
    <col min="1684" max="1685" width="3.42578125" customWidth="1"/>
    <col min="1686" max="1686" width="3" customWidth="1"/>
    <col min="1687" max="1688" width="3.28515625" customWidth="1"/>
    <col min="1689" max="1690" width="3.140625" customWidth="1"/>
    <col min="1763" max="1763" width="29.85546875" customWidth="1"/>
    <col min="1764" max="1764" width="0" hidden="1" customWidth="1"/>
    <col min="1765" max="1765" width="17.42578125" customWidth="1"/>
    <col min="1766" max="1824" width="0" hidden="1" customWidth="1"/>
    <col min="1825" max="1825" width="2.42578125" customWidth="1"/>
    <col min="1826" max="1826" width="2.85546875" customWidth="1"/>
    <col min="1827" max="1828" width="2.7109375" customWidth="1"/>
    <col min="1829" max="1829" width="2.85546875" customWidth="1"/>
    <col min="1830" max="1830" width="3" customWidth="1"/>
    <col min="1831" max="1831" width="2.5703125" customWidth="1"/>
    <col min="1832" max="1832" width="2.7109375" customWidth="1"/>
    <col min="1833" max="1833" width="3" customWidth="1"/>
    <col min="1834" max="1835" width="2.7109375" customWidth="1"/>
    <col min="1836" max="1836" width="2.85546875" customWidth="1"/>
    <col min="1837" max="1837" width="2.7109375" customWidth="1"/>
    <col min="1838" max="1839" width="2.140625" customWidth="1"/>
    <col min="1840" max="1841" width="2.7109375" customWidth="1"/>
    <col min="1842" max="1844" width="2.85546875" customWidth="1"/>
    <col min="1845" max="1845" width="2.7109375" customWidth="1"/>
    <col min="1846" max="1846" width="2.28515625" customWidth="1"/>
    <col min="1847" max="1847" width="2.85546875" customWidth="1"/>
    <col min="1848" max="1849" width="3" customWidth="1"/>
    <col min="1850" max="1850" width="2.85546875" customWidth="1"/>
    <col min="1851" max="1851" width="3" customWidth="1"/>
    <col min="1852" max="1852" width="2.5703125" customWidth="1"/>
    <col min="1853" max="1853" width="2.28515625" customWidth="1"/>
    <col min="1854" max="1854" width="2.5703125" customWidth="1"/>
    <col min="1855" max="1855" width="2.85546875" customWidth="1"/>
    <col min="1856" max="1857" width="2.7109375" customWidth="1"/>
    <col min="1858" max="1858" width="2.85546875" customWidth="1"/>
    <col min="1859" max="1860" width="2.28515625" customWidth="1"/>
    <col min="1861" max="1861" width="2.5703125" customWidth="1"/>
    <col min="1862" max="1863" width="2.7109375" customWidth="1"/>
    <col min="1864" max="1864" width="3" customWidth="1"/>
    <col min="1865" max="1865" width="2.85546875" customWidth="1"/>
    <col min="1866" max="1866" width="2.28515625" customWidth="1"/>
    <col min="1867" max="1867" width="2.42578125" customWidth="1"/>
    <col min="1868" max="1871" width="2.85546875" customWidth="1"/>
    <col min="1872" max="1872" width="3" customWidth="1"/>
    <col min="1873" max="1873" width="2.5703125" customWidth="1"/>
    <col min="1874" max="1874" width="2.42578125" customWidth="1"/>
    <col min="1875" max="1875" width="2.7109375" customWidth="1"/>
    <col min="1876" max="1876" width="3" customWidth="1"/>
    <col min="1877" max="1877" width="2.85546875" customWidth="1"/>
    <col min="1878" max="1878" width="2.7109375" customWidth="1"/>
    <col min="1879" max="1879" width="2.85546875" customWidth="1"/>
    <col min="1880" max="1880" width="2.28515625" customWidth="1"/>
    <col min="1881" max="1881" width="2.5703125" customWidth="1"/>
    <col min="1882" max="1882" width="3" customWidth="1"/>
    <col min="1883" max="1883" width="3.140625" customWidth="1"/>
    <col min="1884" max="1884" width="3" customWidth="1"/>
    <col min="1885" max="1886" width="3.140625" customWidth="1"/>
    <col min="1887" max="1888" width="2.7109375" customWidth="1"/>
    <col min="1889" max="1889" width="3" customWidth="1"/>
    <col min="1890" max="1890" width="3.28515625" customWidth="1"/>
    <col min="1891" max="1893" width="3.140625" customWidth="1"/>
    <col min="1894" max="1894" width="2.42578125" customWidth="1"/>
    <col min="1895" max="1895" width="2.5703125" customWidth="1"/>
    <col min="1896" max="1896" width="3.42578125" customWidth="1"/>
    <col min="1897" max="1897" width="3.140625" customWidth="1"/>
    <col min="1898" max="1899" width="3" customWidth="1"/>
    <col min="1900" max="1900" width="2.5703125" customWidth="1"/>
    <col min="1901" max="1901" width="2.7109375" customWidth="1"/>
    <col min="1902" max="1902" width="2.42578125" customWidth="1"/>
    <col min="1903" max="1904" width="3" customWidth="1"/>
    <col min="1905" max="1906" width="3.140625" customWidth="1"/>
    <col min="1907" max="1908" width="2.85546875" customWidth="1"/>
    <col min="1909" max="1909" width="2.5703125" customWidth="1"/>
    <col min="1910" max="1910" width="2.7109375" customWidth="1"/>
    <col min="1911" max="1911" width="3" customWidth="1"/>
    <col min="1912" max="1912" width="3.28515625" customWidth="1"/>
    <col min="1913" max="1913" width="3.42578125" customWidth="1"/>
    <col min="1914" max="1914" width="3.28515625" customWidth="1"/>
    <col min="1915" max="1915" width="3.140625" customWidth="1"/>
    <col min="1916" max="1917" width="2.85546875" customWidth="1"/>
    <col min="1918" max="1919" width="3.140625" customWidth="1"/>
    <col min="1920" max="1920" width="2.85546875" customWidth="1"/>
    <col min="1921" max="1921" width="3.140625" customWidth="1"/>
    <col min="1922" max="1922" width="3" customWidth="1"/>
    <col min="1923" max="1924" width="2.85546875" customWidth="1"/>
    <col min="1925" max="1927" width="3" customWidth="1"/>
    <col min="1928" max="1928" width="3.140625" customWidth="1"/>
    <col min="1929" max="1929" width="2.85546875" customWidth="1"/>
    <col min="1930" max="1930" width="2.5703125" customWidth="1"/>
    <col min="1931" max="1931" width="3.140625" customWidth="1"/>
    <col min="1932" max="1932" width="3" customWidth="1"/>
    <col min="1933" max="1933" width="3.140625" customWidth="1"/>
    <col min="1934" max="1934" width="3.42578125" customWidth="1"/>
    <col min="1935" max="1937" width="3.140625" customWidth="1"/>
    <col min="1938" max="1938" width="3.42578125" customWidth="1"/>
    <col min="1939" max="1939" width="3" customWidth="1"/>
    <col min="1940" max="1941" width="3.42578125" customWidth="1"/>
    <col min="1942" max="1942" width="3" customWidth="1"/>
    <col min="1943" max="1944" width="3.28515625" customWidth="1"/>
    <col min="1945" max="1946" width="3.140625" customWidth="1"/>
    <col min="2019" max="2019" width="29.85546875" customWidth="1"/>
    <col min="2020" max="2020" width="0" hidden="1" customWidth="1"/>
    <col min="2021" max="2021" width="17.42578125" customWidth="1"/>
    <col min="2022" max="2080" width="0" hidden="1" customWidth="1"/>
    <col min="2081" max="2081" width="2.42578125" customWidth="1"/>
    <col min="2082" max="2082" width="2.85546875" customWidth="1"/>
    <col min="2083" max="2084" width="2.7109375" customWidth="1"/>
    <col min="2085" max="2085" width="2.85546875" customWidth="1"/>
    <col min="2086" max="2086" width="3" customWidth="1"/>
    <col min="2087" max="2087" width="2.5703125" customWidth="1"/>
    <col min="2088" max="2088" width="2.7109375" customWidth="1"/>
    <col min="2089" max="2089" width="3" customWidth="1"/>
    <col min="2090" max="2091" width="2.7109375" customWidth="1"/>
    <col min="2092" max="2092" width="2.85546875" customWidth="1"/>
    <col min="2093" max="2093" width="2.7109375" customWidth="1"/>
    <col min="2094" max="2095" width="2.140625" customWidth="1"/>
    <col min="2096" max="2097" width="2.7109375" customWidth="1"/>
    <col min="2098" max="2100" width="2.85546875" customWidth="1"/>
    <col min="2101" max="2101" width="2.7109375" customWidth="1"/>
    <col min="2102" max="2102" width="2.28515625" customWidth="1"/>
    <col min="2103" max="2103" width="2.85546875" customWidth="1"/>
    <col min="2104" max="2105" width="3" customWidth="1"/>
    <col min="2106" max="2106" width="2.85546875" customWidth="1"/>
    <col min="2107" max="2107" width="3" customWidth="1"/>
    <col min="2108" max="2108" width="2.5703125" customWidth="1"/>
    <col min="2109" max="2109" width="2.28515625" customWidth="1"/>
    <col min="2110" max="2110" width="2.5703125" customWidth="1"/>
    <col min="2111" max="2111" width="2.85546875" customWidth="1"/>
    <col min="2112" max="2113" width="2.7109375" customWidth="1"/>
    <col min="2114" max="2114" width="2.85546875" customWidth="1"/>
    <col min="2115" max="2116" width="2.28515625" customWidth="1"/>
    <col min="2117" max="2117" width="2.5703125" customWidth="1"/>
    <col min="2118" max="2119" width="2.7109375" customWidth="1"/>
    <col min="2120" max="2120" width="3" customWidth="1"/>
    <col min="2121" max="2121" width="2.85546875" customWidth="1"/>
    <col min="2122" max="2122" width="2.28515625" customWidth="1"/>
    <col min="2123" max="2123" width="2.42578125" customWidth="1"/>
    <col min="2124" max="2127" width="2.85546875" customWidth="1"/>
    <col min="2128" max="2128" width="3" customWidth="1"/>
    <col min="2129" max="2129" width="2.5703125" customWidth="1"/>
    <col min="2130" max="2130" width="2.42578125" customWidth="1"/>
    <col min="2131" max="2131" width="2.7109375" customWidth="1"/>
    <col min="2132" max="2132" width="3" customWidth="1"/>
    <col min="2133" max="2133" width="2.85546875" customWidth="1"/>
    <col min="2134" max="2134" width="2.7109375" customWidth="1"/>
    <col min="2135" max="2135" width="2.85546875" customWidth="1"/>
    <col min="2136" max="2136" width="2.28515625" customWidth="1"/>
    <col min="2137" max="2137" width="2.5703125" customWidth="1"/>
    <col min="2138" max="2138" width="3" customWidth="1"/>
    <col min="2139" max="2139" width="3.140625" customWidth="1"/>
    <col min="2140" max="2140" width="3" customWidth="1"/>
    <col min="2141" max="2142" width="3.140625" customWidth="1"/>
    <col min="2143" max="2144" width="2.7109375" customWidth="1"/>
    <col min="2145" max="2145" width="3" customWidth="1"/>
    <col min="2146" max="2146" width="3.28515625" customWidth="1"/>
    <col min="2147" max="2149" width="3.140625" customWidth="1"/>
    <col min="2150" max="2150" width="2.42578125" customWidth="1"/>
    <col min="2151" max="2151" width="2.5703125" customWidth="1"/>
    <col min="2152" max="2152" width="3.42578125" customWidth="1"/>
    <col min="2153" max="2153" width="3.140625" customWidth="1"/>
    <col min="2154" max="2155" width="3" customWidth="1"/>
    <col min="2156" max="2156" width="2.5703125" customWidth="1"/>
    <col min="2157" max="2157" width="2.7109375" customWidth="1"/>
    <col min="2158" max="2158" width="2.42578125" customWidth="1"/>
    <col min="2159" max="2160" width="3" customWidth="1"/>
    <col min="2161" max="2162" width="3.140625" customWidth="1"/>
    <col min="2163" max="2164" width="2.85546875" customWidth="1"/>
    <col min="2165" max="2165" width="2.5703125" customWidth="1"/>
    <col min="2166" max="2166" width="2.7109375" customWidth="1"/>
    <col min="2167" max="2167" width="3" customWidth="1"/>
    <col min="2168" max="2168" width="3.28515625" customWidth="1"/>
    <col min="2169" max="2169" width="3.42578125" customWidth="1"/>
    <col min="2170" max="2170" width="3.28515625" customWidth="1"/>
    <col min="2171" max="2171" width="3.140625" customWidth="1"/>
    <col min="2172" max="2173" width="2.85546875" customWidth="1"/>
    <col min="2174" max="2175" width="3.140625" customWidth="1"/>
    <col min="2176" max="2176" width="2.85546875" customWidth="1"/>
    <col min="2177" max="2177" width="3.140625" customWidth="1"/>
    <col min="2178" max="2178" width="3" customWidth="1"/>
    <col min="2179" max="2180" width="2.85546875" customWidth="1"/>
    <col min="2181" max="2183" width="3" customWidth="1"/>
    <col min="2184" max="2184" width="3.140625" customWidth="1"/>
    <col min="2185" max="2185" width="2.85546875" customWidth="1"/>
    <col min="2186" max="2186" width="2.5703125" customWidth="1"/>
    <col min="2187" max="2187" width="3.140625" customWidth="1"/>
    <col min="2188" max="2188" width="3" customWidth="1"/>
    <col min="2189" max="2189" width="3.140625" customWidth="1"/>
    <col min="2190" max="2190" width="3.42578125" customWidth="1"/>
    <col min="2191" max="2193" width="3.140625" customWidth="1"/>
    <col min="2194" max="2194" width="3.42578125" customWidth="1"/>
    <col min="2195" max="2195" width="3" customWidth="1"/>
    <col min="2196" max="2197" width="3.42578125" customWidth="1"/>
    <col min="2198" max="2198" width="3" customWidth="1"/>
    <col min="2199" max="2200" width="3.28515625" customWidth="1"/>
    <col min="2201" max="2202" width="3.140625" customWidth="1"/>
    <col min="2275" max="2275" width="29.85546875" customWidth="1"/>
    <col min="2276" max="2276" width="0" hidden="1" customWidth="1"/>
    <col min="2277" max="2277" width="17.42578125" customWidth="1"/>
    <col min="2278" max="2336" width="0" hidden="1" customWidth="1"/>
    <col min="2337" max="2337" width="2.42578125" customWidth="1"/>
    <col min="2338" max="2338" width="2.85546875" customWidth="1"/>
    <col min="2339" max="2340" width="2.7109375" customWidth="1"/>
    <col min="2341" max="2341" width="2.85546875" customWidth="1"/>
    <col min="2342" max="2342" width="3" customWidth="1"/>
    <col min="2343" max="2343" width="2.5703125" customWidth="1"/>
    <col min="2344" max="2344" width="2.7109375" customWidth="1"/>
    <col min="2345" max="2345" width="3" customWidth="1"/>
    <col min="2346" max="2347" width="2.7109375" customWidth="1"/>
    <col min="2348" max="2348" width="2.85546875" customWidth="1"/>
    <col min="2349" max="2349" width="2.7109375" customWidth="1"/>
    <col min="2350" max="2351" width="2.140625" customWidth="1"/>
    <col min="2352" max="2353" width="2.7109375" customWidth="1"/>
    <col min="2354" max="2356" width="2.85546875" customWidth="1"/>
    <col min="2357" max="2357" width="2.7109375" customWidth="1"/>
    <col min="2358" max="2358" width="2.28515625" customWidth="1"/>
    <col min="2359" max="2359" width="2.85546875" customWidth="1"/>
    <col min="2360" max="2361" width="3" customWidth="1"/>
    <col min="2362" max="2362" width="2.85546875" customWidth="1"/>
    <col min="2363" max="2363" width="3" customWidth="1"/>
    <col min="2364" max="2364" width="2.5703125" customWidth="1"/>
    <col min="2365" max="2365" width="2.28515625" customWidth="1"/>
    <col min="2366" max="2366" width="2.5703125" customWidth="1"/>
    <col min="2367" max="2367" width="2.85546875" customWidth="1"/>
    <col min="2368" max="2369" width="2.7109375" customWidth="1"/>
    <col min="2370" max="2370" width="2.85546875" customWidth="1"/>
    <col min="2371" max="2372" width="2.28515625" customWidth="1"/>
    <col min="2373" max="2373" width="2.5703125" customWidth="1"/>
    <col min="2374" max="2375" width="2.7109375" customWidth="1"/>
    <col min="2376" max="2376" width="3" customWidth="1"/>
    <col min="2377" max="2377" width="2.85546875" customWidth="1"/>
    <col min="2378" max="2378" width="2.28515625" customWidth="1"/>
    <col min="2379" max="2379" width="2.42578125" customWidth="1"/>
    <col min="2380" max="2383" width="2.85546875" customWidth="1"/>
    <col min="2384" max="2384" width="3" customWidth="1"/>
    <col min="2385" max="2385" width="2.5703125" customWidth="1"/>
    <col min="2386" max="2386" width="2.42578125" customWidth="1"/>
    <col min="2387" max="2387" width="2.7109375" customWidth="1"/>
    <col min="2388" max="2388" width="3" customWidth="1"/>
    <col min="2389" max="2389" width="2.85546875" customWidth="1"/>
    <col min="2390" max="2390" width="2.7109375" customWidth="1"/>
    <col min="2391" max="2391" width="2.85546875" customWidth="1"/>
    <col min="2392" max="2392" width="2.28515625" customWidth="1"/>
    <col min="2393" max="2393" width="2.5703125" customWidth="1"/>
    <col min="2394" max="2394" width="3" customWidth="1"/>
    <col min="2395" max="2395" width="3.140625" customWidth="1"/>
    <col min="2396" max="2396" width="3" customWidth="1"/>
    <col min="2397" max="2398" width="3.140625" customWidth="1"/>
    <col min="2399" max="2400" width="2.7109375" customWidth="1"/>
    <col min="2401" max="2401" width="3" customWidth="1"/>
    <col min="2402" max="2402" width="3.28515625" customWidth="1"/>
    <col min="2403" max="2405" width="3.140625" customWidth="1"/>
    <col min="2406" max="2406" width="2.42578125" customWidth="1"/>
    <col min="2407" max="2407" width="2.5703125" customWidth="1"/>
    <col min="2408" max="2408" width="3.42578125" customWidth="1"/>
    <col min="2409" max="2409" width="3.140625" customWidth="1"/>
    <col min="2410" max="2411" width="3" customWidth="1"/>
    <col min="2412" max="2412" width="2.5703125" customWidth="1"/>
    <col min="2413" max="2413" width="2.7109375" customWidth="1"/>
    <col min="2414" max="2414" width="2.42578125" customWidth="1"/>
    <col min="2415" max="2416" width="3" customWidth="1"/>
    <col min="2417" max="2418" width="3.140625" customWidth="1"/>
    <col min="2419" max="2420" width="2.85546875" customWidth="1"/>
    <col min="2421" max="2421" width="2.5703125" customWidth="1"/>
    <col min="2422" max="2422" width="2.7109375" customWidth="1"/>
    <col min="2423" max="2423" width="3" customWidth="1"/>
    <col min="2424" max="2424" width="3.28515625" customWidth="1"/>
    <col min="2425" max="2425" width="3.42578125" customWidth="1"/>
    <col min="2426" max="2426" width="3.28515625" customWidth="1"/>
    <col min="2427" max="2427" width="3.140625" customWidth="1"/>
    <col min="2428" max="2429" width="2.85546875" customWidth="1"/>
    <col min="2430" max="2431" width="3.140625" customWidth="1"/>
    <col min="2432" max="2432" width="2.85546875" customWidth="1"/>
    <col min="2433" max="2433" width="3.140625" customWidth="1"/>
    <col min="2434" max="2434" width="3" customWidth="1"/>
    <col min="2435" max="2436" width="2.85546875" customWidth="1"/>
    <col min="2437" max="2439" width="3" customWidth="1"/>
    <col min="2440" max="2440" width="3.140625" customWidth="1"/>
    <col min="2441" max="2441" width="2.85546875" customWidth="1"/>
    <col min="2442" max="2442" width="2.5703125" customWidth="1"/>
    <col min="2443" max="2443" width="3.140625" customWidth="1"/>
    <col min="2444" max="2444" width="3" customWidth="1"/>
    <col min="2445" max="2445" width="3.140625" customWidth="1"/>
    <col min="2446" max="2446" width="3.42578125" customWidth="1"/>
    <col min="2447" max="2449" width="3.140625" customWidth="1"/>
    <col min="2450" max="2450" width="3.42578125" customWidth="1"/>
    <col min="2451" max="2451" width="3" customWidth="1"/>
    <col min="2452" max="2453" width="3.42578125" customWidth="1"/>
    <col min="2454" max="2454" width="3" customWidth="1"/>
    <col min="2455" max="2456" width="3.28515625" customWidth="1"/>
    <col min="2457" max="2458" width="3.140625" customWidth="1"/>
    <col min="2531" max="2531" width="29.85546875" customWidth="1"/>
    <col min="2532" max="2532" width="0" hidden="1" customWidth="1"/>
    <col min="2533" max="2533" width="17.42578125" customWidth="1"/>
    <col min="2534" max="2592" width="0" hidden="1" customWidth="1"/>
    <col min="2593" max="2593" width="2.42578125" customWidth="1"/>
    <col min="2594" max="2594" width="2.85546875" customWidth="1"/>
    <col min="2595" max="2596" width="2.7109375" customWidth="1"/>
    <col min="2597" max="2597" width="2.85546875" customWidth="1"/>
    <col min="2598" max="2598" width="3" customWidth="1"/>
    <col min="2599" max="2599" width="2.5703125" customWidth="1"/>
    <col min="2600" max="2600" width="2.7109375" customWidth="1"/>
    <col min="2601" max="2601" width="3" customWidth="1"/>
    <col min="2602" max="2603" width="2.7109375" customWidth="1"/>
    <col min="2604" max="2604" width="2.85546875" customWidth="1"/>
    <col min="2605" max="2605" width="2.7109375" customWidth="1"/>
    <col min="2606" max="2607" width="2.140625" customWidth="1"/>
    <col min="2608" max="2609" width="2.7109375" customWidth="1"/>
    <col min="2610" max="2612" width="2.85546875" customWidth="1"/>
    <col min="2613" max="2613" width="2.7109375" customWidth="1"/>
    <col min="2614" max="2614" width="2.28515625" customWidth="1"/>
    <col min="2615" max="2615" width="2.85546875" customWidth="1"/>
    <col min="2616" max="2617" width="3" customWidth="1"/>
    <col min="2618" max="2618" width="2.85546875" customWidth="1"/>
    <col min="2619" max="2619" width="3" customWidth="1"/>
    <col min="2620" max="2620" width="2.5703125" customWidth="1"/>
    <col min="2621" max="2621" width="2.28515625" customWidth="1"/>
    <col min="2622" max="2622" width="2.5703125" customWidth="1"/>
    <col min="2623" max="2623" width="2.85546875" customWidth="1"/>
    <col min="2624" max="2625" width="2.7109375" customWidth="1"/>
    <col min="2626" max="2626" width="2.85546875" customWidth="1"/>
    <col min="2627" max="2628" width="2.28515625" customWidth="1"/>
    <col min="2629" max="2629" width="2.5703125" customWidth="1"/>
    <col min="2630" max="2631" width="2.7109375" customWidth="1"/>
    <col min="2632" max="2632" width="3" customWidth="1"/>
    <col min="2633" max="2633" width="2.85546875" customWidth="1"/>
    <col min="2634" max="2634" width="2.28515625" customWidth="1"/>
    <col min="2635" max="2635" width="2.42578125" customWidth="1"/>
    <col min="2636" max="2639" width="2.85546875" customWidth="1"/>
    <col min="2640" max="2640" width="3" customWidth="1"/>
    <col min="2641" max="2641" width="2.5703125" customWidth="1"/>
    <col min="2642" max="2642" width="2.42578125" customWidth="1"/>
    <col min="2643" max="2643" width="2.7109375" customWidth="1"/>
    <col min="2644" max="2644" width="3" customWidth="1"/>
    <col min="2645" max="2645" width="2.85546875" customWidth="1"/>
    <col min="2646" max="2646" width="2.7109375" customWidth="1"/>
    <col min="2647" max="2647" width="2.85546875" customWidth="1"/>
    <col min="2648" max="2648" width="2.28515625" customWidth="1"/>
    <col min="2649" max="2649" width="2.5703125" customWidth="1"/>
    <col min="2650" max="2650" width="3" customWidth="1"/>
    <col min="2651" max="2651" width="3.140625" customWidth="1"/>
    <col min="2652" max="2652" width="3" customWidth="1"/>
    <col min="2653" max="2654" width="3.140625" customWidth="1"/>
    <col min="2655" max="2656" width="2.7109375" customWidth="1"/>
    <col min="2657" max="2657" width="3" customWidth="1"/>
    <col min="2658" max="2658" width="3.28515625" customWidth="1"/>
    <col min="2659" max="2661" width="3.140625" customWidth="1"/>
    <col min="2662" max="2662" width="2.42578125" customWidth="1"/>
    <col min="2663" max="2663" width="2.5703125" customWidth="1"/>
    <col min="2664" max="2664" width="3.42578125" customWidth="1"/>
    <col min="2665" max="2665" width="3.140625" customWidth="1"/>
    <col min="2666" max="2667" width="3" customWidth="1"/>
    <col min="2668" max="2668" width="2.5703125" customWidth="1"/>
    <col min="2669" max="2669" width="2.7109375" customWidth="1"/>
    <col min="2670" max="2670" width="2.42578125" customWidth="1"/>
    <col min="2671" max="2672" width="3" customWidth="1"/>
    <col min="2673" max="2674" width="3.140625" customWidth="1"/>
    <col min="2675" max="2676" width="2.85546875" customWidth="1"/>
    <col min="2677" max="2677" width="2.5703125" customWidth="1"/>
    <col min="2678" max="2678" width="2.7109375" customWidth="1"/>
    <col min="2679" max="2679" width="3" customWidth="1"/>
    <col min="2680" max="2680" width="3.28515625" customWidth="1"/>
    <col min="2681" max="2681" width="3.42578125" customWidth="1"/>
    <col min="2682" max="2682" width="3.28515625" customWidth="1"/>
    <col min="2683" max="2683" width="3.140625" customWidth="1"/>
    <col min="2684" max="2685" width="2.85546875" customWidth="1"/>
    <col min="2686" max="2687" width="3.140625" customWidth="1"/>
    <col min="2688" max="2688" width="2.85546875" customWidth="1"/>
    <col min="2689" max="2689" width="3.140625" customWidth="1"/>
    <col min="2690" max="2690" width="3" customWidth="1"/>
    <col min="2691" max="2692" width="2.85546875" customWidth="1"/>
    <col min="2693" max="2695" width="3" customWidth="1"/>
    <col min="2696" max="2696" width="3.140625" customWidth="1"/>
    <col min="2697" max="2697" width="2.85546875" customWidth="1"/>
    <col min="2698" max="2698" width="2.5703125" customWidth="1"/>
    <col min="2699" max="2699" width="3.140625" customWidth="1"/>
    <col min="2700" max="2700" width="3" customWidth="1"/>
    <col min="2701" max="2701" width="3.140625" customWidth="1"/>
    <col min="2702" max="2702" width="3.42578125" customWidth="1"/>
    <col min="2703" max="2705" width="3.140625" customWidth="1"/>
    <col min="2706" max="2706" width="3.42578125" customWidth="1"/>
    <col min="2707" max="2707" width="3" customWidth="1"/>
    <col min="2708" max="2709" width="3.42578125" customWidth="1"/>
    <col min="2710" max="2710" width="3" customWidth="1"/>
    <col min="2711" max="2712" width="3.28515625" customWidth="1"/>
    <col min="2713" max="2714" width="3.140625" customWidth="1"/>
    <col min="2787" max="2787" width="29.85546875" customWidth="1"/>
    <col min="2788" max="2788" width="0" hidden="1" customWidth="1"/>
    <col min="2789" max="2789" width="17.42578125" customWidth="1"/>
    <col min="2790" max="2848" width="0" hidden="1" customWidth="1"/>
    <col min="2849" max="2849" width="2.42578125" customWidth="1"/>
    <col min="2850" max="2850" width="2.85546875" customWidth="1"/>
    <col min="2851" max="2852" width="2.7109375" customWidth="1"/>
    <col min="2853" max="2853" width="2.85546875" customWidth="1"/>
    <col min="2854" max="2854" width="3" customWidth="1"/>
    <col min="2855" max="2855" width="2.5703125" customWidth="1"/>
    <col min="2856" max="2856" width="2.7109375" customWidth="1"/>
    <col min="2857" max="2857" width="3" customWidth="1"/>
    <col min="2858" max="2859" width="2.7109375" customWidth="1"/>
    <col min="2860" max="2860" width="2.85546875" customWidth="1"/>
    <col min="2861" max="2861" width="2.7109375" customWidth="1"/>
    <col min="2862" max="2863" width="2.140625" customWidth="1"/>
    <col min="2864" max="2865" width="2.7109375" customWidth="1"/>
    <col min="2866" max="2868" width="2.85546875" customWidth="1"/>
    <col min="2869" max="2869" width="2.7109375" customWidth="1"/>
    <col min="2870" max="2870" width="2.28515625" customWidth="1"/>
    <col min="2871" max="2871" width="2.85546875" customWidth="1"/>
    <col min="2872" max="2873" width="3" customWidth="1"/>
    <col min="2874" max="2874" width="2.85546875" customWidth="1"/>
    <col min="2875" max="2875" width="3" customWidth="1"/>
    <col min="2876" max="2876" width="2.5703125" customWidth="1"/>
    <col min="2877" max="2877" width="2.28515625" customWidth="1"/>
    <col min="2878" max="2878" width="2.5703125" customWidth="1"/>
    <col min="2879" max="2879" width="2.85546875" customWidth="1"/>
    <col min="2880" max="2881" width="2.7109375" customWidth="1"/>
    <col min="2882" max="2882" width="2.85546875" customWidth="1"/>
    <col min="2883" max="2884" width="2.28515625" customWidth="1"/>
    <col min="2885" max="2885" width="2.5703125" customWidth="1"/>
    <col min="2886" max="2887" width="2.7109375" customWidth="1"/>
    <col min="2888" max="2888" width="3" customWidth="1"/>
    <col min="2889" max="2889" width="2.85546875" customWidth="1"/>
    <col min="2890" max="2890" width="2.28515625" customWidth="1"/>
    <col min="2891" max="2891" width="2.42578125" customWidth="1"/>
    <col min="2892" max="2895" width="2.85546875" customWidth="1"/>
    <col min="2896" max="2896" width="3" customWidth="1"/>
    <col min="2897" max="2897" width="2.5703125" customWidth="1"/>
    <col min="2898" max="2898" width="2.42578125" customWidth="1"/>
    <col min="2899" max="2899" width="2.7109375" customWidth="1"/>
    <col min="2900" max="2900" width="3" customWidth="1"/>
    <col min="2901" max="2901" width="2.85546875" customWidth="1"/>
    <col min="2902" max="2902" width="2.7109375" customWidth="1"/>
    <col min="2903" max="2903" width="2.85546875" customWidth="1"/>
    <col min="2904" max="2904" width="2.28515625" customWidth="1"/>
    <col min="2905" max="2905" width="2.5703125" customWidth="1"/>
    <col min="2906" max="2906" width="3" customWidth="1"/>
    <col min="2907" max="2907" width="3.140625" customWidth="1"/>
    <col min="2908" max="2908" width="3" customWidth="1"/>
    <col min="2909" max="2910" width="3.140625" customWidth="1"/>
    <col min="2911" max="2912" width="2.7109375" customWidth="1"/>
    <col min="2913" max="2913" width="3" customWidth="1"/>
    <col min="2914" max="2914" width="3.28515625" customWidth="1"/>
    <col min="2915" max="2917" width="3.140625" customWidth="1"/>
    <col min="2918" max="2918" width="2.42578125" customWidth="1"/>
    <col min="2919" max="2919" width="2.5703125" customWidth="1"/>
    <col min="2920" max="2920" width="3.42578125" customWidth="1"/>
    <col min="2921" max="2921" width="3.140625" customWidth="1"/>
    <col min="2922" max="2923" width="3" customWidth="1"/>
    <col min="2924" max="2924" width="2.5703125" customWidth="1"/>
    <col min="2925" max="2925" width="2.7109375" customWidth="1"/>
    <col min="2926" max="2926" width="2.42578125" customWidth="1"/>
    <col min="2927" max="2928" width="3" customWidth="1"/>
    <col min="2929" max="2930" width="3.140625" customWidth="1"/>
    <col min="2931" max="2932" width="2.85546875" customWidth="1"/>
    <col min="2933" max="2933" width="2.5703125" customWidth="1"/>
    <col min="2934" max="2934" width="2.7109375" customWidth="1"/>
    <col min="2935" max="2935" width="3" customWidth="1"/>
    <col min="2936" max="2936" width="3.28515625" customWidth="1"/>
    <col min="2937" max="2937" width="3.42578125" customWidth="1"/>
    <col min="2938" max="2938" width="3.28515625" customWidth="1"/>
    <col min="2939" max="2939" width="3.140625" customWidth="1"/>
    <col min="2940" max="2941" width="2.85546875" customWidth="1"/>
    <col min="2942" max="2943" width="3.140625" customWidth="1"/>
    <col min="2944" max="2944" width="2.85546875" customWidth="1"/>
    <col min="2945" max="2945" width="3.140625" customWidth="1"/>
    <col min="2946" max="2946" width="3" customWidth="1"/>
    <col min="2947" max="2948" width="2.85546875" customWidth="1"/>
    <col min="2949" max="2951" width="3" customWidth="1"/>
    <col min="2952" max="2952" width="3.140625" customWidth="1"/>
    <col min="2953" max="2953" width="2.85546875" customWidth="1"/>
    <col min="2954" max="2954" width="2.5703125" customWidth="1"/>
    <col min="2955" max="2955" width="3.140625" customWidth="1"/>
    <col min="2956" max="2956" width="3" customWidth="1"/>
    <col min="2957" max="2957" width="3.140625" customWidth="1"/>
    <col min="2958" max="2958" width="3.42578125" customWidth="1"/>
    <col min="2959" max="2961" width="3.140625" customWidth="1"/>
    <col min="2962" max="2962" width="3.42578125" customWidth="1"/>
    <col min="2963" max="2963" width="3" customWidth="1"/>
    <col min="2964" max="2965" width="3.42578125" customWidth="1"/>
    <col min="2966" max="2966" width="3" customWidth="1"/>
    <col min="2967" max="2968" width="3.28515625" customWidth="1"/>
    <col min="2969" max="2970" width="3.140625" customWidth="1"/>
    <col min="3043" max="3043" width="29.85546875" customWidth="1"/>
    <col min="3044" max="3044" width="0" hidden="1" customWidth="1"/>
    <col min="3045" max="3045" width="17.42578125" customWidth="1"/>
    <col min="3046" max="3104" width="0" hidden="1" customWidth="1"/>
    <col min="3105" max="3105" width="2.42578125" customWidth="1"/>
    <col min="3106" max="3106" width="2.85546875" customWidth="1"/>
    <col min="3107" max="3108" width="2.7109375" customWidth="1"/>
    <col min="3109" max="3109" width="2.85546875" customWidth="1"/>
    <col min="3110" max="3110" width="3" customWidth="1"/>
    <col min="3111" max="3111" width="2.5703125" customWidth="1"/>
    <col min="3112" max="3112" width="2.7109375" customWidth="1"/>
    <col min="3113" max="3113" width="3" customWidth="1"/>
    <col min="3114" max="3115" width="2.7109375" customWidth="1"/>
    <col min="3116" max="3116" width="2.85546875" customWidth="1"/>
    <col min="3117" max="3117" width="2.7109375" customWidth="1"/>
    <col min="3118" max="3119" width="2.140625" customWidth="1"/>
    <col min="3120" max="3121" width="2.7109375" customWidth="1"/>
    <col min="3122" max="3124" width="2.85546875" customWidth="1"/>
    <col min="3125" max="3125" width="2.7109375" customWidth="1"/>
    <col min="3126" max="3126" width="2.28515625" customWidth="1"/>
    <col min="3127" max="3127" width="2.85546875" customWidth="1"/>
    <col min="3128" max="3129" width="3" customWidth="1"/>
    <col min="3130" max="3130" width="2.85546875" customWidth="1"/>
    <col min="3131" max="3131" width="3" customWidth="1"/>
    <col min="3132" max="3132" width="2.5703125" customWidth="1"/>
    <col min="3133" max="3133" width="2.28515625" customWidth="1"/>
    <col min="3134" max="3134" width="2.5703125" customWidth="1"/>
    <col min="3135" max="3135" width="2.85546875" customWidth="1"/>
    <col min="3136" max="3137" width="2.7109375" customWidth="1"/>
    <col min="3138" max="3138" width="2.85546875" customWidth="1"/>
    <col min="3139" max="3140" width="2.28515625" customWidth="1"/>
    <col min="3141" max="3141" width="2.5703125" customWidth="1"/>
    <col min="3142" max="3143" width="2.7109375" customWidth="1"/>
    <col min="3144" max="3144" width="3" customWidth="1"/>
    <col min="3145" max="3145" width="2.85546875" customWidth="1"/>
    <col min="3146" max="3146" width="2.28515625" customWidth="1"/>
    <col min="3147" max="3147" width="2.42578125" customWidth="1"/>
    <col min="3148" max="3151" width="2.85546875" customWidth="1"/>
    <col min="3152" max="3152" width="3" customWidth="1"/>
    <col min="3153" max="3153" width="2.5703125" customWidth="1"/>
    <col min="3154" max="3154" width="2.42578125" customWidth="1"/>
    <col min="3155" max="3155" width="2.7109375" customWidth="1"/>
    <col min="3156" max="3156" width="3" customWidth="1"/>
    <col min="3157" max="3157" width="2.85546875" customWidth="1"/>
    <col min="3158" max="3158" width="2.7109375" customWidth="1"/>
    <col min="3159" max="3159" width="2.85546875" customWidth="1"/>
    <col min="3160" max="3160" width="2.28515625" customWidth="1"/>
    <col min="3161" max="3161" width="2.5703125" customWidth="1"/>
    <col min="3162" max="3162" width="3" customWidth="1"/>
    <col min="3163" max="3163" width="3.140625" customWidth="1"/>
    <col min="3164" max="3164" width="3" customWidth="1"/>
    <col min="3165" max="3166" width="3.140625" customWidth="1"/>
    <col min="3167" max="3168" width="2.7109375" customWidth="1"/>
    <col min="3169" max="3169" width="3" customWidth="1"/>
    <col min="3170" max="3170" width="3.28515625" customWidth="1"/>
    <col min="3171" max="3173" width="3.140625" customWidth="1"/>
    <col min="3174" max="3174" width="2.42578125" customWidth="1"/>
    <col min="3175" max="3175" width="2.5703125" customWidth="1"/>
    <col min="3176" max="3176" width="3.42578125" customWidth="1"/>
    <col min="3177" max="3177" width="3.140625" customWidth="1"/>
    <col min="3178" max="3179" width="3" customWidth="1"/>
    <col min="3180" max="3180" width="2.5703125" customWidth="1"/>
    <col min="3181" max="3181" width="2.7109375" customWidth="1"/>
    <col min="3182" max="3182" width="2.42578125" customWidth="1"/>
    <col min="3183" max="3184" width="3" customWidth="1"/>
    <col min="3185" max="3186" width="3.140625" customWidth="1"/>
    <col min="3187" max="3188" width="2.85546875" customWidth="1"/>
    <col min="3189" max="3189" width="2.5703125" customWidth="1"/>
    <col min="3190" max="3190" width="2.7109375" customWidth="1"/>
    <col min="3191" max="3191" width="3" customWidth="1"/>
    <col min="3192" max="3192" width="3.28515625" customWidth="1"/>
    <col min="3193" max="3193" width="3.42578125" customWidth="1"/>
    <col min="3194" max="3194" width="3.28515625" customWidth="1"/>
    <col min="3195" max="3195" width="3.140625" customWidth="1"/>
    <col min="3196" max="3197" width="2.85546875" customWidth="1"/>
    <col min="3198" max="3199" width="3.140625" customWidth="1"/>
    <col min="3200" max="3200" width="2.85546875" customWidth="1"/>
    <col min="3201" max="3201" width="3.140625" customWidth="1"/>
    <col min="3202" max="3202" width="3" customWidth="1"/>
    <col min="3203" max="3204" width="2.85546875" customWidth="1"/>
    <col min="3205" max="3207" width="3" customWidth="1"/>
    <col min="3208" max="3208" width="3.140625" customWidth="1"/>
    <col min="3209" max="3209" width="2.85546875" customWidth="1"/>
    <col min="3210" max="3210" width="2.5703125" customWidth="1"/>
    <col min="3211" max="3211" width="3.140625" customWidth="1"/>
    <col min="3212" max="3212" width="3" customWidth="1"/>
    <col min="3213" max="3213" width="3.140625" customWidth="1"/>
    <col min="3214" max="3214" width="3.42578125" customWidth="1"/>
    <col min="3215" max="3217" width="3.140625" customWidth="1"/>
    <col min="3218" max="3218" width="3.42578125" customWidth="1"/>
    <col min="3219" max="3219" width="3" customWidth="1"/>
    <col min="3220" max="3221" width="3.42578125" customWidth="1"/>
    <col min="3222" max="3222" width="3" customWidth="1"/>
    <col min="3223" max="3224" width="3.28515625" customWidth="1"/>
    <col min="3225" max="3226" width="3.140625" customWidth="1"/>
    <col min="3299" max="3299" width="29.85546875" customWidth="1"/>
    <col min="3300" max="3300" width="0" hidden="1" customWidth="1"/>
    <col min="3301" max="3301" width="17.42578125" customWidth="1"/>
    <col min="3302" max="3360" width="0" hidden="1" customWidth="1"/>
    <col min="3361" max="3361" width="2.42578125" customWidth="1"/>
    <col min="3362" max="3362" width="2.85546875" customWidth="1"/>
    <col min="3363" max="3364" width="2.7109375" customWidth="1"/>
    <col min="3365" max="3365" width="2.85546875" customWidth="1"/>
    <col min="3366" max="3366" width="3" customWidth="1"/>
    <col min="3367" max="3367" width="2.5703125" customWidth="1"/>
    <col min="3368" max="3368" width="2.7109375" customWidth="1"/>
    <col min="3369" max="3369" width="3" customWidth="1"/>
    <col min="3370" max="3371" width="2.7109375" customWidth="1"/>
    <col min="3372" max="3372" width="2.85546875" customWidth="1"/>
    <col min="3373" max="3373" width="2.7109375" customWidth="1"/>
    <col min="3374" max="3375" width="2.140625" customWidth="1"/>
    <col min="3376" max="3377" width="2.7109375" customWidth="1"/>
    <col min="3378" max="3380" width="2.85546875" customWidth="1"/>
    <col min="3381" max="3381" width="2.7109375" customWidth="1"/>
    <col min="3382" max="3382" width="2.28515625" customWidth="1"/>
    <col min="3383" max="3383" width="2.85546875" customWidth="1"/>
    <col min="3384" max="3385" width="3" customWidth="1"/>
    <col min="3386" max="3386" width="2.85546875" customWidth="1"/>
    <col min="3387" max="3387" width="3" customWidth="1"/>
    <col min="3388" max="3388" width="2.5703125" customWidth="1"/>
    <col min="3389" max="3389" width="2.28515625" customWidth="1"/>
    <col min="3390" max="3390" width="2.5703125" customWidth="1"/>
    <col min="3391" max="3391" width="2.85546875" customWidth="1"/>
    <col min="3392" max="3393" width="2.7109375" customWidth="1"/>
    <col min="3394" max="3394" width="2.85546875" customWidth="1"/>
    <col min="3395" max="3396" width="2.28515625" customWidth="1"/>
    <col min="3397" max="3397" width="2.5703125" customWidth="1"/>
    <col min="3398" max="3399" width="2.7109375" customWidth="1"/>
    <col min="3400" max="3400" width="3" customWidth="1"/>
    <col min="3401" max="3401" width="2.85546875" customWidth="1"/>
    <col min="3402" max="3402" width="2.28515625" customWidth="1"/>
    <col min="3403" max="3403" width="2.42578125" customWidth="1"/>
    <col min="3404" max="3407" width="2.85546875" customWidth="1"/>
    <col min="3408" max="3408" width="3" customWidth="1"/>
    <col min="3409" max="3409" width="2.5703125" customWidth="1"/>
    <col min="3410" max="3410" width="2.42578125" customWidth="1"/>
    <col min="3411" max="3411" width="2.7109375" customWidth="1"/>
    <col min="3412" max="3412" width="3" customWidth="1"/>
    <col min="3413" max="3413" width="2.85546875" customWidth="1"/>
    <col min="3414" max="3414" width="2.7109375" customWidth="1"/>
    <col min="3415" max="3415" width="2.85546875" customWidth="1"/>
    <col min="3416" max="3416" width="2.28515625" customWidth="1"/>
    <col min="3417" max="3417" width="2.5703125" customWidth="1"/>
    <col min="3418" max="3418" width="3" customWidth="1"/>
    <col min="3419" max="3419" width="3.140625" customWidth="1"/>
    <col min="3420" max="3420" width="3" customWidth="1"/>
    <col min="3421" max="3422" width="3.140625" customWidth="1"/>
    <col min="3423" max="3424" width="2.7109375" customWidth="1"/>
    <col min="3425" max="3425" width="3" customWidth="1"/>
    <col min="3426" max="3426" width="3.28515625" customWidth="1"/>
    <col min="3427" max="3429" width="3.140625" customWidth="1"/>
    <col min="3430" max="3430" width="2.42578125" customWidth="1"/>
    <col min="3431" max="3431" width="2.5703125" customWidth="1"/>
    <col min="3432" max="3432" width="3.42578125" customWidth="1"/>
    <col min="3433" max="3433" width="3.140625" customWidth="1"/>
    <col min="3434" max="3435" width="3" customWidth="1"/>
    <col min="3436" max="3436" width="2.5703125" customWidth="1"/>
    <col min="3437" max="3437" width="2.7109375" customWidth="1"/>
    <col min="3438" max="3438" width="2.42578125" customWidth="1"/>
    <col min="3439" max="3440" width="3" customWidth="1"/>
    <col min="3441" max="3442" width="3.140625" customWidth="1"/>
    <col min="3443" max="3444" width="2.85546875" customWidth="1"/>
    <col min="3445" max="3445" width="2.5703125" customWidth="1"/>
    <col min="3446" max="3446" width="2.7109375" customWidth="1"/>
    <col min="3447" max="3447" width="3" customWidth="1"/>
    <col min="3448" max="3448" width="3.28515625" customWidth="1"/>
    <col min="3449" max="3449" width="3.42578125" customWidth="1"/>
    <col min="3450" max="3450" width="3.28515625" customWidth="1"/>
    <col min="3451" max="3451" width="3.140625" customWidth="1"/>
    <col min="3452" max="3453" width="2.85546875" customWidth="1"/>
    <col min="3454" max="3455" width="3.140625" customWidth="1"/>
    <col min="3456" max="3456" width="2.85546875" customWidth="1"/>
    <col min="3457" max="3457" width="3.140625" customWidth="1"/>
    <col min="3458" max="3458" width="3" customWidth="1"/>
    <col min="3459" max="3460" width="2.85546875" customWidth="1"/>
    <col min="3461" max="3463" width="3" customWidth="1"/>
    <col min="3464" max="3464" width="3.140625" customWidth="1"/>
    <col min="3465" max="3465" width="2.85546875" customWidth="1"/>
    <col min="3466" max="3466" width="2.5703125" customWidth="1"/>
    <col min="3467" max="3467" width="3.140625" customWidth="1"/>
    <col min="3468" max="3468" width="3" customWidth="1"/>
    <col min="3469" max="3469" width="3.140625" customWidth="1"/>
    <col min="3470" max="3470" width="3.42578125" customWidth="1"/>
    <col min="3471" max="3473" width="3.140625" customWidth="1"/>
    <col min="3474" max="3474" width="3.42578125" customWidth="1"/>
    <col min="3475" max="3475" width="3" customWidth="1"/>
    <col min="3476" max="3477" width="3.42578125" customWidth="1"/>
    <col min="3478" max="3478" width="3" customWidth="1"/>
    <col min="3479" max="3480" width="3.28515625" customWidth="1"/>
    <col min="3481" max="3482" width="3.140625" customWidth="1"/>
    <col min="3555" max="3555" width="29.85546875" customWidth="1"/>
    <col min="3556" max="3556" width="0" hidden="1" customWidth="1"/>
    <col min="3557" max="3557" width="17.42578125" customWidth="1"/>
    <col min="3558" max="3616" width="0" hidden="1" customWidth="1"/>
    <col min="3617" max="3617" width="2.42578125" customWidth="1"/>
    <col min="3618" max="3618" width="2.85546875" customWidth="1"/>
    <col min="3619" max="3620" width="2.7109375" customWidth="1"/>
    <col min="3621" max="3621" width="2.85546875" customWidth="1"/>
    <col min="3622" max="3622" width="3" customWidth="1"/>
    <col min="3623" max="3623" width="2.5703125" customWidth="1"/>
    <col min="3624" max="3624" width="2.7109375" customWidth="1"/>
    <col min="3625" max="3625" width="3" customWidth="1"/>
    <col min="3626" max="3627" width="2.7109375" customWidth="1"/>
    <col min="3628" max="3628" width="2.85546875" customWidth="1"/>
    <col min="3629" max="3629" width="2.7109375" customWidth="1"/>
    <col min="3630" max="3631" width="2.140625" customWidth="1"/>
    <col min="3632" max="3633" width="2.7109375" customWidth="1"/>
    <col min="3634" max="3636" width="2.85546875" customWidth="1"/>
    <col min="3637" max="3637" width="2.7109375" customWidth="1"/>
    <col min="3638" max="3638" width="2.28515625" customWidth="1"/>
    <col min="3639" max="3639" width="2.85546875" customWidth="1"/>
    <col min="3640" max="3641" width="3" customWidth="1"/>
    <col min="3642" max="3642" width="2.85546875" customWidth="1"/>
    <col min="3643" max="3643" width="3" customWidth="1"/>
    <col min="3644" max="3644" width="2.5703125" customWidth="1"/>
    <col min="3645" max="3645" width="2.28515625" customWidth="1"/>
    <col min="3646" max="3646" width="2.5703125" customWidth="1"/>
    <col min="3647" max="3647" width="2.85546875" customWidth="1"/>
    <col min="3648" max="3649" width="2.7109375" customWidth="1"/>
    <col min="3650" max="3650" width="2.85546875" customWidth="1"/>
    <col min="3651" max="3652" width="2.28515625" customWidth="1"/>
    <col min="3653" max="3653" width="2.5703125" customWidth="1"/>
    <col min="3654" max="3655" width="2.7109375" customWidth="1"/>
    <col min="3656" max="3656" width="3" customWidth="1"/>
    <col min="3657" max="3657" width="2.85546875" customWidth="1"/>
    <col min="3658" max="3658" width="2.28515625" customWidth="1"/>
    <col min="3659" max="3659" width="2.42578125" customWidth="1"/>
    <col min="3660" max="3663" width="2.85546875" customWidth="1"/>
    <col min="3664" max="3664" width="3" customWidth="1"/>
    <col min="3665" max="3665" width="2.5703125" customWidth="1"/>
    <col min="3666" max="3666" width="2.42578125" customWidth="1"/>
    <col min="3667" max="3667" width="2.7109375" customWidth="1"/>
    <col min="3668" max="3668" width="3" customWidth="1"/>
    <col min="3669" max="3669" width="2.85546875" customWidth="1"/>
    <col min="3670" max="3670" width="2.7109375" customWidth="1"/>
    <col min="3671" max="3671" width="2.85546875" customWidth="1"/>
    <col min="3672" max="3672" width="2.28515625" customWidth="1"/>
    <col min="3673" max="3673" width="2.5703125" customWidth="1"/>
    <col min="3674" max="3674" width="3" customWidth="1"/>
    <col min="3675" max="3675" width="3.140625" customWidth="1"/>
    <col min="3676" max="3676" width="3" customWidth="1"/>
    <col min="3677" max="3678" width="3.140625" customWidth="1"/>
    <col min="3679" max="3680" width="2.7109375" customWidth="1"/>
    <col min="3681" max="3681" width="3" customWidth="1"/>
    <col min="3682" max="3682" width="3.28515625" customWidth="1"/>
    <col min="3683" max="3685" width="3.140625" customWidth="1"/>
    <col min="3686" max="3686" width="2.42578125" customWidth="1"/>
    <col min="3687" max="3687" width="2.5703125" customWidth="1"/>
    <col min="3688" max="3688" width="3.42578125" customWidth="1"/>
    <col min="3689" max="3689" width="3.140625" customWidth="1"/>
    <col min="3690" max="3691" width="3" customWidth="1"/>
    <col min="3692" max="3692" width="2.5703125" customWidth="1"/>
    <col min="3693" max="3693" width="2.7109375" customWidth="1"/>
    <col min="3694" max="3694" width="2.42578125" customWidth="1"/>
    <col min="3695" max="3696" width="3" customWidth="1"/>
    <col min="3697" max="3698" width="3.140625" customWidth="1"/>
    <col min="3699" max="3700" width="2.85546875" customWidth="1"/>
    <col min="3701" max="3701" width="2.5703125" customWidth="1"/>
    <col min="3702" max="3702" width="2.7109375" customWidth="1"/>
    <col min="3703" max="3703" width="3" customWidth="1"/>
    <col min="3704" max="3704" width="3.28515625" customWidth="1"/>
    <col min="3705" max="3705" width="3.42578125" customWidth="1"/>
    <col min="3706" max="3706" width="3.28515625" customWidth="1"/>
    <col min="3707" max="3707" width="3.140625" customWidth="1"/>
    <col min="3708" max="3709" width="2.85546875" customWidth="1"/>
    <col min="3710" max="3711" width="3.140625" customWidth="1"/>
    <col min="3712" max="3712" width="2.85546875" customWidth="1"/>
    <col min="3713" max="3713" width="3.140625" customWidth="1"/>
    <col min="3714" max="3714" width="3" customWidth="1"/>
    <col min="3715" max="3716" width="2.85546875" customWidth="1"/>
    <col min="3717" max="3719" width="3" customWidth="1"/>
    <col min="3720" max="3720" width="3.140625" customWidth="1"/>
    <col min="3721" max="3721" width="2.85546875" customWidth="1"/>
    <col min="3722" max="3722" width="2.5703125" customWidth="1"/>
    <col min="3723" max="3723" width="3.140625" customWidth="1"/>
    <col min="3724" max="3724" width="3" customWidth="1"/>
    <col min="3725" max="3725" width="3.140625" customWidth="1"/>
    <col min="3726" max="3726" width="3.42578125" customWidth="1"/>
    <col min="3727" max="3729" width="3.140625" customWidth="1"/>
    <col min="3730" max="3730" width="3.42578125" customWidth="1"/>
    <col min="3731" max="3731" width="3" customWidth="1"/>
    <col min="3732" max="3733" width="3.42578125" customWidth="1"/>
    <col min="3734" max="3734" width="3" customWidth="1"/>
    <col min="3735" max="3736" width="3.28515625" customWidth="1"/>
    <col min="3737" max="3738" width="3.140625" customWidth="1"/>
    <col min="3811" max="3811" width="29.85546875" customWidth="1"/>
    <col min="3812" max="3812" width="0" hidden="1" customWidth="1"/>
    <col min="3813" max="3813" width="17.42578125" customWidth="1"/>
    <col min="3814" max="3872" width="0" hidden="1" customWidth="1"/>
    <col min="3873" max="3873" width="2.42578125" customWidth="1"/>
    <col min="3874" max="3874" width="2.85546875" customWidth="1"/>
    <col min="3875" max="3876" width="2.7109375" customWidth="1"/>
    <col min="3877" max="3877" width="2.85546875" customWidth="1"/>
    <col min="3878" max="3878" width="3" customWidth="1"/>
    <col min="3879" max="3879" width="2.5703125" customWidth="1"/>
    <col min="3880" max="3880" width="2.7109375" customWidth="1"/>
    <col min="3881" max="3881" width="3" customWidth="1"/>
    <col min="3882" max="3883" width="2.7109375" customWidth="1"/>
    <col min="3884" max="3884" width="2.85546875" customWidth="1"/>
    <col min="3885" max="3885" width="2.7109375" customWidth="1"/>
    <col min="3886" max="3887" width="2.140625" customWidth="1"/>
    <col min="3888" max="3889" width="2.7109375" customWidth="1"/>
    <col min="3890" max="3892" width="2.85546875" customWidth="1"/>
    <col min="3893" max="3893" width="2.7109375" customWidth="1"/>
    <col min="3894" max="3894" width="2.28515625" customWidth="1"/>
    <col min="3895" max="3895" width="2.85546875" customWidth="1"/>
    <col min="3896" max="3897" width="3" customWidth="1"/>
    <col min="3898" max="3898" width="2.85546875" customWidth="1"/>
    <col min="3899" max="3899" width="3" customWidth="1"/>
    <col min="3900" max="3900" width="2.5703125" customWidth="1"/>
    <col min="3901" max="3901" width="2.28515625" customWidth="1"/>
    <col min="3902" max="3902" width="2.5703125" customWidth="1"/>
    <col min="3903" max="3903" width="2.85546875" customWidth="1"/>
    <col min="3904" max="3905" width="2.7109375" customWidth="1"/>
    <col min="3906" max="3906" width="2.85546875" customWidth="1"/>
    <col min="3907" max="3908" width="2.28515625" customWidth="1"/>
    <col min="3909" max="3909" width="2.5703125" customWidth="1"/>
    <col min="3910" max="3911" width="2.7109375" customWidth="1"/>
    <col min="3912" max="3912" width="3" customWidth="1"/>
    <col min="3913" max="3913" width="2.85546875" customWidth="1"/>
    <col min="3914" max="3914" width="2.28515625" customWidth="1"/>
    <col min="3915" max="3915" width="2.42578125" customWidth="1"/>
    <col min="3916" max="3919" width="2.85546875" customWidth="1"/>
    <col min="3920" max="3920" width="3" customWidth="1"/>
    <col min="3921" max="3921" width="2.5703125" customWidth="1"/>
    <col min="3922" max="3922" width="2.42578125" customWidth="1"/>
    <col min="3923" max="3923" width="2.7109375" customWidth="1"/>
    <col min="3924" max="3924" width="3" customWidth="1"/>
    <col min="3925" max="3925" width="2.85546875" customWidth="1"/>
    <col min="3926" max="3926" width="2.7109375" customWidth="1"/>
    <col min="3927" max="3927" width="2.85546875" customWidth="1"/>
    <col min="3928" max="3928" width="2.28515625" customWidth="1"/>
    <col min="3929" max="3929" width="2.5703125" customWidth="1"/>
    <col min="3930" max="3930" width="3" customWidth="1"/>
    <col min="3931" max="3931" width="3.140625" customWidth="1"/>
    <col min="3932" max="3932" width="3" customWidth="1"/>
    <col min="3933" max="3934" width="3.140625" customWidth="1"/>
    <col min="3935" max="3936" width="2.7109375" customWidth="1"/>
    <col min="3937" max="3937" width="3" customWidth="1"/>
    <col min="3938" max="3938" width="3.28515625" customWidth="1"/>
    <col min="3939" max="3941" width="3.140625" customWidth="1"/>
    <col min="3942" max="3942" width="2.42578125" customWidth="1"/>
    <col min="3943" max="3943" width="2.5703125" customWidth="1"/>
    <col min="3944" max="3944" width="3.42578125" customWidth="1"/>
    <col min="3945" max="3945" width="3.140625" customWidth="1"/>
    <col min="3946" max="3947" width="3" customWidth="1"/>
    <col min="3948" max="3948" width="2.5703125" customWidth="1"/>
    <col min="3949" max="3949" width="2.7109375" customWidth="1"/>
    <col min="3950" max="3950" width="2.42578125" customWidth="1"/>
    <col min="3951" max="3952" width="3" customWidth="1"/>
    <col min="3953" max="3954" width="3.140625" customWidth="1"/>
    <col min="3955" max="3956" width="2.85546875" customWidth="1"/>
    <col min="3957" max="3957" width="2.5703125" customWidth="1"/>
    <col min="3958" max="3958" width="2.7109375" customWidth="1"/>
    <col min="3959" max="3959" width="3" customWidth="1"/>
    <col min="3960" max="3960" width="3.28515625" customWidth="1"/>
    <col min="3961" max="3961" width="3.42578125" customWidth="1"/>
    <col min="3962" max="3962" width="3.28515625" customWidth="1"/>
    <col min="3963" max="3963" width="3.140625" customWidth="1"/>
    <col min="3964" max="3965" width="2.85546875" customWidth="1"/>
    <col min="3966" max="3967" width="3.140625" customWidth="1"/>
    <col min="3968" max="3968" width="2.85546875" customWidth="1"/>
    <col min="3969" max="3969" width="3.140625" customWidth="1"/>
    <col min="3970" max="3970" width="3" customWidth="1"/>
    <col min="3971" max="3972" width="2.85546875" customWidth="1"/>
    <col min="3973" max="3975" width="3" customWidth="1"/>
    <col min="3976" max="3976" width="3.140625" customWidth="1"/>
    <col min="3977" max="3977" width="2.85546875" customWidth="1"/>
    <col min="3978" max="3978" width="2.5703125" customWidth="1"/>
    <col min="3979" max="3979" width="3.140625" customWidth="1"/>
    <col min="3980" max="3980" width="3" customWidth="1"/>
    <col min="3981" max="3981" width="3.140625" customWidth="1"/>
    <col min="3982" max="3982" width="3.42578125" customWidth="1"/>
    <col min="3983" max="3985" width="3.140625" customWidth="1"/>
    <col min="3986" max="3986" width="3.42578125" customWidth="1"/>
    <col min="3987" max="3987" width="3" customWidth="1"/>
    <col min="3988" max="3989" width="3.42578125" customWidth="1"/>
    <col min="3990" max="3990" width="3" customWidth="1"/>
    <col min="3991" max="3992" width="3.28515625" customWidth="1"/>
    <col min="3993" max="3994" width="3.140625" customWidth="1"/>
    <col min="4067" max="4067" width="29.85546875" customWidth="1"/>
    <col min="4068" max="4068" width="0" hidden="1" customWidth="1"/>
    <col min="4069" max="4069" width="17.42578125" customWidth="1"/>
    <col min="4070" max="4128" width="0" hidden="1" customWidth="1"/>
    <col min="4129" max="4129" width="2.42578125" customWidth="1"/>
    <col min="4130" max="4130" width="2.85546875" customWidth="1"/>
    <col min="4131" max="4132" width="2.7109375" customWidth="1"/>
    <col min="4133" max="4133" width="2.85546875" customWidth="1"/>
    <col min="4134" max="4134" width="3" customWidth="1"/>
    <col min="4135" max="4135" width="2.5703125" customWidth="1"/>
    <col min="4136" max="4136" width="2.7109375" customWidth="1"/>
    <col min="4137" max="4137" width="3" customWidth="1"/>
    <col min="4138" max="4139" width="2.7109375" customWidth="1"/>
    <col min="4140" max="4140" width="2.85546875" customWidth="1"/>
    <col min="4141" max="4141" width="2.7109375" customWidth="1"/>
    <col min="4142" max="4143" width="2.140625" customWidth="1"/>
    <col min="4144" max="4145" width="2.7109375" customWidth="1"/>
    <col min="4146" max="4148" width="2.85546875" customWidth="1"/>
    <col min="4149" max="4149" width="2.7109375" customWidth="1"/>
    <col min="4150" max="4150" width="2.28515625" customWidth="1"/>
    <col min="4151" max="4151" width="2.85546875" customWidth="1"/>
    <col min="4152" max="4153" width="3" customWidth="1"/>
    <col min="4154" max="4154" width="2.85546875" customWidth="1"/>
    <col min="4155" max="4155" width="3" customWidth="1"/>
    <col min="4156" max="4156" width="2.5703125" customWidth="1"/>
    <col min="4157" max="4157" width="2.28515625" customWidth="1"/>
    <col min="4158" max="4158" width="2.5703125" customWidth="1"/>
    <col min="4159" max="4159" width="2.85546875" customWidth="1"/>
    <col min="4160" max="4161" width="2.7109375" customWidth="1"/>
    <col min="4162" max="4162" width="2.85546875" customWidth="1"/>
    <col min="4163" max="4164" width="2.28515625" customWidth="1"/>
    <col min="4165" max="4165" width="2.5703125" customWidth="1"/>
    <col min="4166" max="4167" width="2.7109375" customWidth="1"/>
    <col min="4168" max="4168" width="3" customWidth="1"/>
    <col min="4169" max="4169" width="2.85546875" customWidth="1"/>
    <col min="4170" max="4170" width="2.28515625" customWidth="1"/>
    <col min="4171" max="4171" width="2.42578125" customWidth="1"/>
    <col min="4172" max="4175" width="2.85546875" customWidth="1"/>
    <col min="4176" max="4176" width="3" customWidth="1"/>
    <col min="4177" max="4177" width="2.5703125" customWidth="1"/>
    <col min="4178" max="4178" width="2.42578125" customWidth="1"/>
    <col min="4179" max="4179" width="2.7109375" customWidth="1"/>
    <col min="4180" max="4180" width="3" customWidth="1"/>
    <col min="4181" max="4181" width="2.85546875" customWidth="1"/>
    <col min="4182" max="4182" width="2.7109375" customWidth="1"/>
    <col min="4183" max="4183" width="2.85546875" customWidth="1"/>
    <col min="4184" max="4184" width="2.28515625" customWidth="1"/>
    <col min="4185" max="4185" width="2.5703125" customWidth="1"/>
    <col min="4186" max="4186" width="3" customWidth="1"/>
    <col min="4187" max="4187" width="3.140625" customWidth="1"/>
    <col min="4188" max="4188" width="3" customWidth="1"/>
    <col min="4189" max="4190" width="3.140625" customWidth="1"/>
    <col min="4191" max="4192" width="2.7109375" customWidth="1"/>
    <col min="4193" max="4193" width="3" customWidth="1"/>
    <col min="4194" max="4194" width="3.28515625" customWidth="1"/>
    <col min="4195" max="4197" width="3.140625" customWidth="1"/>
    <col min="4198" max="4198" width="2.42578125" customWidth="1"/>
    <col min="4199" max="4199" width="2.5703125" customWidth="1"/>
    <col min="4200" max="4200" width="3.42578125" customWidth="1"/>
    <col min="4201" max="4201" width="3.140625" customWidth="1"/>
    <col min="4202" max="4203" width="3" customWidth="1"/>
    <col min="4204" max="4204" width="2.5703125" customWidth="1"/>
    <col min="4205" max="4205" width="2.7109375" customWidth="1"/>
    <col min="4206" max="4206" width="2.42578125" customWidth="1"/>
    <col min="4207" max="4208" width="3" customWidth="1"/>
    <col min="4209" max="4210" width="3.140625" customWidth="1"/>
    <col min="4211" max="4212" width="2.85546875" customWidth="1"/>
    <col min="4213" max="4213" width="2.5703125" customWidth="1"/>
    <col min="4214" max="4214" width="2.7109375" customWidth="1"/>
    <col min="4215" max="4215" width="3" customWidth="1"/>
    <col min="4216" max="4216" width="3.28515625" customWidth="1"/>
    <col min="4217" max="4217" width="3.42578125" customWidth="1"/>
    <col min="4218" max="4218" width="3.28515625" customWidth="1"/>
    <col min="4219" max="4219" width="3.140625" customWidth="1"/>
    <col min="4220" max="4221" width="2.85546875" customWidth="1"/>
    <col min="4222" max="4223" width="3.140625" customWidth="1"/>
    <col min="4224" max="4224" width="2.85546875" customWidth="1"/>
    <col min="4225" max="4225" width="3.140625" customWidth="1"/>
    <col min="4226" max="4226" width="3" customWidth="1"/>
    <col min="4227" max="4228" width="2.85546875" customWidth="1"/>
    <col min="4229" max="4231" width="3" customWidth="1"/>
    <col min="4232" max="4232" width="3.140625" customWidth="1"/>
    <col min="4233" max="4233" width="2.85546875" customWidth="1"/>
    <col min="4234" max="4234" width="2.5703125" customWidth="1"/>
    <col min="4235" max="4235" width="3.140625" customWidth="1"/>
    <col min="4236" max="4236" width="3" customWidth="1"/>
    <col min="4237" max="4237" width="3.140625" customWidth="1"/>
    <col min="4238" max="4238" width="3.42578125" customWidth="1"/>
    <col min="4239" max="4241" width="3.140625" customWidth="1"/>
    <col min="4242" max="4242" width="3.42578125" customWidth="1"/>
    <col min="4243" max="4243" width="3" customWidth="1"/>
    <col min="4244" max="4245" width="3.42578125" customWidth="1"/>
    <col min="4246" max="4246" width="3" customWidth="1"/>
    <col min="4247" max="4248" width="3.28515625" customWidth="1"/>
    <col min="4249" max="4250" width="3.140625" customWidth="1"/>
    <col min="4323" max="4323" width="29.85546875" customWidth="1"/>
    <col min="4324" max="4324" width="0" hidden="1" customWidth="1"/>
    <col min="4325" max="4325" width="17.42578125" customWidth="1"/>
    <col min="4326" max="4384" width="0" hidden="1" customWidth="1"/>
    <col min="4385" max="4385" width="2.42578125" customWidth="1"/>
    <col min="4386" max="4386" width="2.85546875" customWidth="1"/>
    <col min="4387" max="4388" width="2.7109375" customWidth="1"/>
    <col min="4389" max="4389" width="2.85546875" customWidth="1"/>
    <col min="4390" max="4390" width="3" customWidth="1"/>
    <col min="4391" max="4391" width="2.5703125" customWidth="1"/>
    <col min="4392" max="4392" width="2.7109375" customWidth="1"/>
    <col min="4393" max="4393" width="3" customWidth="1"/>
    <col min="4394" max="4395" width="2.7109375" customWidth="1"/>
    <col min="4396" max="4396" width="2.85546875" customWidth="1"/>
    <col min="4397" max="4397" width="2.7109375" customWidth="1"/>
    <col min="4398" max="4399" width="2.140625" customWidth="1"/>
    <col min="4400" max="4401" width="2.7109375" customWidth="1"/>
    <col min="4402" max="4404" width="2.85546875" customWidth="1"/>
    <col min="4405" max="4405" width="2.7109375" customWidth="1"/>
    <col min="4406" max="4406" width="2.28515625" customWidth="1"/>
    <col min="4407" max="4407" width="2.85546875" customWidth="1"/>
    <col min="4408" max="4409" width="3" customWidth="1"/>
    <col min="4410" max="4410" width="2.85546875" customWidth="1"/>
    <col min="4411" max="4411" width="3" customWidth="1"/>
    <col min="4412" max="4412" width="2.5703125" customWidth="1"/>
    <col min="4413" max="4413" width="2.28515625" customWidth="1"/>
    <col min="4414" max="4414" width="2.5703125" customWidth="1"/>
    <col min="4415" max="4415" width="2.85546875" customWidth="1"/>
    <col min="4416" max="4417" width="2.7109375" customWidth="1"/>
    <col min="4418" max="4418" width="2.85546875" customWidth="1"/>
    <col min="4419" max="4420" width="2.28515625" customWidth="1"/>
    <col min="4421" max="4421" width="2.5703125" customWidth="1"/>
    <col min="4422" max="4423" width="2.7109375" customWidth="1"/>
    <col min="4424" max="4424" width="3" customWidth="1"/>
    <col min="4425" max="4425" width="2.85546875" customWidth="1"/>
    <col min="4426" max="4426" width="2.28515625" customWidth="1"/>
    <col min="4427" max="4427" width="2.42578125" customWidth="1"/>
    <col min="4428" max="4431" width="2.85546875" customWidth="1"/>
    <col min="4432" max="4432" width="3" customWidth="1"/>
    <col min="4433" max="4433" width="2.5703125" customWidth="1"/>
    <col min="4434" max="4434" width="2.42578125" customWidth="1"/>
    <col min="4435" max="4435" width="2.7109375" customWidth="1"/>
    <col min="4436" max="4436" width="3" customWidth="1"/>
    <col min="4437" max="4437" width="2.85546875" customWidth="1"/>
    <col min="4438" max="4438" width="2.7109375" customWidth="1"/>
    <col min="4439" max="4439" width="2.85546875" customWidth="1"/>
    <col min="4440" max="4440" width="2.28515625" customWidth="1"/>
    <col min="4441" max="4441" width="2.5703125" customWidth="1"/>
    <col min="4442" max="4442" width="3" customWidth="1"/>
    <col min="4443" max="4443" width="3.140625" customWidth="1"/>
    <col min="4444" max="4444" width="3" customWidth="1"/>
    <col min="4445" max="4446" width="3.140625" customWidth="1"/>
    <col min="4447" max="4448" width="2.7109375" customWidth="1"/>
    <col min="4449" max="4449" width="3" customWidth="1"/>
    <col min="4450" max="4450" width="3.28515625" customWidth="1"/>
    <col min="4451" max="4453" width="3.140625" customWidth="1"/>
    <col min="4454" max="4454" width="2.42578125" customWidth="1"/>
    <col min="4455" max="4455" width="2.5703125" customWidth="1"/>
    <col min="4456" max="4456" width="3.42578125" customWidth="1"/>
    <col min="4457" max="4457" width="3.140625" customWidth="1"/>
    <col min="4458" max="4459" width="3" customWidth="1"/>
    <col min="4460" max="4460" width="2.5703125" customWidth="1"/>
    <col min="4461" max="4461" width="2.7109375" customWidth="1"/>
    <col min="4462" max="4462" width="2.42578125" customWidth="1"/>
    <col min="4463" max="4464" width="3" customWidth="1"/>
    <col min="4465" max="4466" width="3.140625" customWidth="1"/>
    <col min="4467" max="4468" width="2.85546875" customWidth="1"/>
    <col min="4469" max="4469" width="2.5703125" customWidth="1"/>
    <col min="4470" max="4470" width="2.7109375" customWidth="1"/>
    <col min="4471" max="4471" width="3" customWidth="1"/>
    <col min="4472" max="4472" width="3.28515625" customWidth="1"/>
    <col min="4473" max="4473" width="3.42578125" customWidth="1"/>
    <col min="4474" max="4474" width="3.28515625" customWidth="1"/>
    <col min="4475" max="4475" width="3.140625" customWidth="1"/>
    <col min="4476" max="4477" width="2.85546875" customWidth="1"/>
    <col min="4478" max="4479" width="3.140625" customWidth="1"/>
    <col min="4480" max="4480" width="2.85546875" customWidth="1"/>
    <col min="4481" max="4481" width="3.140625" customWidth="1"/>
    <col min="4482" max="4482" width="3" customWidth="1"/>
    <col min="4483" max="4484" width="2.85546875" customWidth="1"/>
    <col min="4485" max="4487" width="3" customWidth="1"/>
    <col min="4488" max="4488" width="3.140625" customWidth="1"/>
    <col min="4489" max="4489" width="2.85546875" customWidth="1"/>
    <col min="4490" max="4490" width="2.5703125" customWidth="1"/>
    <col min="4491" max="4491" width="3.140625" customWidth="1"/>
    <col min="4492" max="4492" width="3" customWidth="1"/>
    <col min="4493" max="4493" width="3.140625" customWidth="1"/>
    <col min="4494" max="4494" width="3.42578125" customWidth="1"/>
    <col min="4495" max="4497" width="3.140625" customWidth="1"/>
    <col min="4498" max="4498" width="3.42578125" customWidth="1"/>
    <col min="4499" max="4499" width="3" customWidth="1"/>
    <col min="4500" max="4501" width="3.42578125" customWidth="1"/>
    <col min="4502" max="4502" width="3" customWidth="1"/>
    <col min="4503" max="4504" width="3.28515625" customWidth="1"/>
    <col min="4505" max="4506" width="3.140625" customWidth="1"/>
    <col min="4579" max="4579" width="29.85546875" customWidth="1"/>
    <col min="4580" max="4580" width="0" hidden="1" customWidth="1"/>
    <col min="4581" max="4581" width="17.42578125" customWidth="1"/>
    <col min="4582" max="4640" width="0" hidden="1" customWidth="1"/>
    <col min="4641" max="4641" width="2.42578125" customWidth="1"/>
    <col min="4642" max="4642" width="2.85546875" customWidth="1"/>
    <col min="4643" max="4644" width="2.7109375" customWidth="1"/>
    <col min="4645" max="4645" width="2.85546875" customWidth="1"/>
    <col min="4646" max="4646" width="3" customWidth="1"/>
    <col min="4647" max="4647" width="2.5703125" customWidth="1"/>
    <col min="4648" max="4648" width="2.7109375" customWidth="1"/>
    <col min="4649" max="4649" width="3" customWidth="1"/>
    <col min="4650" max="4651" width="2.7109375" customWidth="1"/>
    <col min="4652" max="4652" width="2.85546875" customWidth="1"/>
    <col min="4653" max="4653" width="2.7109375" customWidth="1"/>
    <col min="4654" max="4655" width="2.140625" customWidth="1"/>
    <col min="4656" max="4657" width="2.7109375" customWidth="1"/>
    <col min="4658" max="4660" width="2.85546875" customWidth="1"/>
    <col min="4661" max="4661" width="2.7109375" customWidth="1"/>
    <col min="4662" max="4662" width="2.28515625" customWidth="1"/>
    <col min="4663" max="4663" width="2.85546875" customWidth="1"/>
    <col min="4664" max="4665" width="3" customWidth="1"/>
    <col min="4666" max="4666" width="2.85546875" customWidth="1"/>
    <col min="4667" max="4667" width="3" customWidth="1"/>
    <col min="4668" max="4668" width="2.5703125" customWidth="1"/>
    <col min="4669" max="4669" width="2.28515625" customWidth="1"/>
    <col min="4670" max="4670" width="2.5703125" customWidth="1"/>
    <col min="4671" max="4671" width="2.85546875" customWidth="1"/>
    <col min="4672" max="4673" width="2.7109375" customWidth="1"/>
    <col min="4674" max="4674" width="2.85546875" customWidth="1"/>
    <col min="4675" max="4676" width="2.28515625" customWidth="1"/>
    <col min="4677" max="4677" width="2.5703125" customWidth="1"/>
    <col min="4678" max="4679" width="2.7109375" customWidth="1"/>
    <col min="4680" max="4680" width="3" customWidth="1"/>
    <col min="4681" max="4681" width="2.85546875" customWidth="1"/>
    <col min="4682" max="4682" width="2.28515625" customWidth="1"/>
    <col min="4683" max="4683" width="2.42578125" customWidth="1"/>
    <col min="4684" max="4687" width="2.85546875" customWidth="1"/>
    <col min="4688" max="4688" width="3" customWidth="1"/>
    <col min="4689" max="4689" width="2.5703125" customWidth="1"/>
    <col min="4690" max="4690" width="2.42578125" customWidth="1"/>
    <col min="4691" max="4691" width="2.7109375" customWidth="1"/>
    <col min="4692" max="4692" width="3" customWidth="1"/>
    <col min="4693" max="4693" width="2.85546875" customWidth="1"/>
    <col min="4694" max="4694" width="2.7109375" customWidth="1"/>
    <col min="4695" max="4695" width="2.85546875" customWidth="1"/>
    <col min="4696" max="4696" width="2.28515625" customWidth="1"/>
    <col min="4697" max="4697" width="2.5703125" customWidth="1"/>
    <col min="4698" max="4698" width="3" customWidth="1"/>
    <col min="4699" max="4699" width="3.140625" customWidth="1"/>
    <col min="4700" max="4700" width="3" customWidth="1"/>
    <col min="4701" max="4702" width="3.140625" customWidth="1"/>
    <col min="4703" max="4704" width="2.7109375" customWidth="1"/>
    <col min="4705" max="4705" width="3" customWidth="1"/>
    <col min="4706" max="4706" width="3.28515625" customWidth="1"/>
    <col min="4707" max="4709" width="3.140625" customWidth="1"/>
    <col min="4710" max="4710" width="2.42578125" customWidth="1"/>
    <col min="4711" max="4711" width="2.5703125" customWidth="1"/>
    <col min="4712" max="4712" width="3.42578125" customWidth="1"/>
    <col min="4713" max="4713" width="3.140625" customWidth="1"/>
    <col min="4714" max="4715" width="3" customWidth="1"/>
    <col min="4716" max="4716" width="2.5703125" customWidth="1"/>
    <col min="4717" max="4717" width="2.7109375" customWidth="1"/>
    <col min="4718" max="4718" width="2.42578125" customWidth="1"/>
    <col min="4719" max="4720" width="3" customWidth="1"/>
    <col min="4721" max="4722" width="3.140625" customWidth="1"/>
    <col min="4723" max="4724" width="2.85546875" customWidth="1"/>
    <col min="4725" max="4725" width="2.5703125" customWidth="1"/>
    <col min="4726" max="4726" width="2.7109375" customWidth="1"/>
    <col min="4727" max="4727" width="3" customWidth="1"/>
    <col min="4728" max="4728" width="3.28515625" customWidth="1"/>
    <col min="4729" max="4729" width="3.42578125" customWidth="1"/>
    <col min="4730" max="4730" width="3.28515625" customWidth="1"/>
    <col min="4731" max="4731" width="3.140625" customWidth="1"/>
    <col min="4732" max="4733" width="2.85546875" customWidth="1"/>
    <col min="4734" max="4735" width="3.140625" customWidth="1"/>
    <col min="4736" max="4736" width="2.85546875" customWidth="1"/>
    <col min="4737" max="4737" width="3.140625" customWidth="1"/>
    <col min="4738" max="4738" width="3" customWidth="1"/>
    <col min="4739" max="4740" width="2.85546875" customWidth="1"/>
    <col min="4741" max="4743" width="3" customWidth="1"/>
    <col min="4744" max="4744" width="3.140625" customWidth="1"/>
    <col min="4745" max="4745" width="2.85546875" customWidth="1"/>
    <col min="4746" max="4746" width="2.5703125" customWidth="1"/>
    <col min="4747" max="4747" width="3.140625" customWidth="1"/>
    <col min="4748" max="4748" width="3" customWidth="1"/>
    <col min="4749" max="4749" width="3.140625" customWidth="1"/>
    <col min="4750" max="4750" width="3.42578125" customWidth="1"/>
    <col min="4751" max="4753" width="3.140625" customWidth="1"/>
    <col min="4754" max="4754" width="3.42578125" customWidth="1"/>
    <col min="4755" max="4755" width="3" customWidth="1"/>
    <col min="4756" max="4757" width="3.42578125" customWidth="1"/>
    <col min="4758" max="4758" width="3" customWidth="1"/>
    <col min="4759" max="4760" width="3.28515625" customWidth="1"/>
    <col min="4761" max="4762" width="3.140625" customWidth="1"/>
    <col min="4835" max="4835" width="29.85546875" customWidth="1"/>
    <col min="4836" max="4836" width="0" hidden="1" customWidth="1"/>
    <col min="4837" max="4837" width="17.42578125" customWidth="1"/>
    <col min="4838" max="4896" width="0" hidden="1" customWidth="1"/>
    <col min="4897" max="4897" width="2.42578125" customWidth="1"/>
    <col min="4898" max="4898" width="2.85546875" customWidth="1"/>
    <col min="4899" max="4900" width="2.7109375" customWidth="1"/>
    <col min="4901" max="4901" width="2.85546875" customWidth="1"/>
    <col min="4902" max="4902" width="3" customWidth="1"/>
    <col min="4903" max="4903" width="2.5703125" customWidth="1"/>
    <col min="4904" max="4904" width="2.7109375" customWidth="1"/>
    <col min="4905" max="4905" width="3" customWidth="1"/>
    <col min="4906" max="4907" width="2.7109375" customWidth="1"/>
    <col min="4908" max="4908" width="2.85546875" customWidth="1"/>
    <col min="4909" max="4909" width="2.7109375" customWidth="1"/>
    <col min="4910" max="4911" width="2.140625" customWidth="1"/>
    <col min="4912" max="4913" width="2.7109375" customWidth="1"/>
    <col min="4914" max="4916" width="2.85546875" customWidth="1"/>
    <col min="4917" max="4917" width="2.7109375" customWidth="1"/>
    <col min="4918" max="4918" width="2.28515625" customWidth="1"/>
    <col min="4919" max="4919" width="2.85546875" customWidth="1"/>
    <col min="4920" max="4921" width="3" customWidth="1"/>
    <col min="4922" max="4922" width="2.85546875" customWidth="1"/>
    <col min="4923" max="4923" width="3" customWidth="1"/>
    <col min="4924" max="4924" width="2.5703125" customWidth="1"/>
    <col min="4925" max="4925" width="2.28515625" customWidth="1"/>
    <col min="4926" max="4926" width="2.5703125" customWidth="1"/>
    <col min="4927" max="4927" width="2.85546875" customWidth="1"/>
    <col min="4928" max="4929" width="2.7109375" customWidth="1"/>
    <col min="4930" max="4930" width="2.85546875" customWidth="1"/>
    <col min="4931" max="4932" width="2.28515625" customWidth="1"/>
    <col min="4933" max="4933" width="2.5703125" customWidth="1"/>
    <col min="4934" max="4935" width="2.7109375" customWidth="1"/>
    <col min="4936" max="4936" width="3" customWidth="1"/>
    <col min="4937" max="4937" width="2.85546875" customWidth="1"/>
    <col min="4938" max="4938" width="2.28515625" customWidth="1"/>
    <col min="4939" max="4939" width="2.42578125" customWidth="1"/>
    <col min="4940" max="4943" width="2.85546875" customWidth="1"/>
    <col min="4944" max="4944" width="3" customWidth="1"/>
    <col min="4945" max="4945" width="2.5703125" customWidth="1"/>
    <col min="4946" max="4946" width="2.42578125" customWidth="1"/>
    <col min="4947" max="4947" width="2.7109375" customWidth="1"/>
    <col min="4948" max="4948" width="3" customWidth="1"/>
    <col min="4949" max="4949" width="2.85546875" customWidth="1"/>
    <col min="4950" max="4950" width="2.7109375" customWidth="1"/>
    <col min="4951" max="4951" width="2.85546875" customWidth="1"/>
    <col min="4952" max="4952" width="2.28515625" customWidth="1"/>
    <col min="4953" max="4953" width="2.5703125" customWidth="1"/>
    <col min="4954" max="4954" width="3" customWidth="1"/>
    <col min="4955" max="4955" width="3.140625" customWidth="1"/>
    <col min="4956" max="4956" width="3" customWidth="1"/>
    <col min="4957" max="4958" width="3.140625" customWidth="1"/>
    <col min="4959" max="4960" width="2.7109375" customWidth="1"/>
    <col min="4961" max="4961" width="3" customWidth="1"/>
    <col min="4962" max="4962" width="3.28515625" customWidth="1"/>
    <col min="4963" max="4965" width="3.140625" customWidth="1"/>
    <col min="4966" max="4966" width="2.42578125" customWidth="1"/>
    <col min="4967" max="4967" width="2.5703125" customWidth="1"/>
    <col min="4968" max="4968" width="3.42578125" customWidth="1"/>
    <col min="4969" max="4969" width="3.140625" customWidth="1"/>
    <col min="4970" max="4971" width="3" customWidth="1"/>
    <col min="4972" max="4972" width="2.5703125" customWidth="1"/>
    <col min="4973" max="4973" width="2.7109375" customWidth="1"/>
    <col min="4974" max="4974" width="2.42578125" customWidth="1"/>
    <col min="4975" max="4976" width="3" customWidth="1"/>
    <col min="4977" max="4978" width="3.140625" customWidth="1"/>
    <col min="4979" max="4980" width="2.85546875" customWidth="1"/>
    <col min="4981" max="4981" width="2.5703125" customWidth="1"/>
    <col min="4982" max="4982" width="2.7109375" customWidth="1"/>
    <col min="4983" max="4983" width="3" customWidth="1"/>
    <col min="4984" max="4984" width="3.28515625" customWidth="1"/>
    <col min="4985" max="4985" width="3.42578125" customWidth="1"/>
    <col min="4986" max="4986" width="3.28515625" customWidth="1"/>
    <col min="4987" max="4987" width="3.140625" customWidth="1"/>
    <col min="4988" max="4989" width="2.85546875" customWidth="1"/>
    <col min="4990" max="4991" width="3.140625" customWidth="1"/>
    <col min="4992" max="4992" width="2.85546875" customWidth="1"/>
    <col min="4993" max="4993" width="3.140625" customWidth="1"/>
    <col min="4994" max="4994" width="3" customWidth="1"/>
    <col min="4995" max="4996" width="2.85546875" customWidth="1"/>
    <col min="4997" max="4999" width="3" customWidth="1"/>
    <col min="5000" max="5000" width="3.140625" customWidth="1"/>
    <col min="5001" max="5001" width="2.85546875" customWidth="1"/>
    <col min="5002" max="5002" width="2.5703125" customWidth="1"/>
    <col min="5003" max="5003" width="3.140625" customWidth="1"/>
    <col min="5004" max="5004" width="3" customWidth="1"/>
    <col min="5005" max="5005" width="3.140625" customWidth="1"/>
    <col min="5006" max="5006" width="3.42578125" customWidth="1"/>
    <col min="5007" max="5009" width="3.140625" customWidth="1"/>
    <col min="5010" max="5010" width="3.42578125" customWidth="1"/>
    <col min="5011" max="5011" width="3" customWidth="1"/>
    <col min="5012" max="5013" width="3.42578125" customWidth="1"/>
    <col min="5014" max="5014" width="3" customWidth="1"/>
    <col min="5015" max="5016" width="3.28515625" customWidth="1"/>
    <col min="5017" max="5018" width="3.140625" customWidth="1"/>
    <col min="5091" max="5091" width="29.85546875" customWidth="1"/>
    <col min="5092" max="5092" width="0" hidden="1" customWidth="1"/>
    <col min="5093" max="5093" width="17.42578125" customWidth="1"/>
    <col min="5094" max="5152" width="0" hidden="1" customWidth="1"/>
    <col min="5153" max="5153" width="2.42578125" customWidth="1"/>
    <col min="5154" max="5154" width="2.85546875" customWidth="1"/>
    <col min="5155" max="5156" width="2.7109375" customWidth="1"/>
    <col min="5157" max="5157" width="2.85546875" customWidth="1"/>
    <col min="5158" max="5158" width="3" customWidth="1"/>
    <col min="5159" max="5159" width="2.5703125" customWidth="1"/>
    <col min="5160" max="5160" width="2.7109375" customWidth="1"/>
    <col min="5161" max="5161" width="3" customWidth="1"/>
    <col min="5162" max="5163" width="2.7109375" customWidth="1"/>
    <col min="5164" max="5164" width="2.85546875" customWidth="1"/>
    <col min="5165" max="5165" width="2.7109375" customWidth="1"/>
    <col min="5166" max="5167" width="2.140625" customWidth="1"/>
    <col min="5168" max="5169" width="2.7109375" customWidth="1"/>
    <col min="5170" max="5172" width="2.85546875" customWidth="1"/>
    <col min="5173" max="5173" width="2.7109375" customWidth="1"/>
    <col min="5174" max="5174" width="2.28515625" customWidth="1"/>
    <col min="5175" max="5175" width="2.85546875" customWidth="1"/>
    <col min="5176" max="5177" width="3" customWidth="1"/>
    <col min="5178" max="5178" width="2.85546875" customWidth="1"/>
    <col min="5179" max="5179" width="3" customWidth="1"/>
    <col min="5180" max="5180" width="2.5703125" customWidth="1"/>
    <col min="5181" max="5181" width="2.28515625" customWidth="1"/>
    <col min="5182" max="5182" width="2.5703125" customWidth="1"/>
    <col min="5183" max="5183" width="2.85546875" customWidth="1"/>
    <col min="5184" max="5185" width="2.7109375" customWidth="1"/>
    <col min="5186" max="5186" width="2.85546875" customWidth="1"/>
    <col min="5187" max="5188" width="2.28515625" customWidth="1"/>
    <col min="5189" max="5189" width="2.5703125" customWidth="1"/>
    <col min="5190" max="5191" width="2.7109375" customWidth="1"/>
    <col min="5192" max="5192" width="3" customWidth="1"/>
    <col min="5193" max="5193" width="2.85546875" customWidth="1"/>
    <col min="5194" max="5194" width="2.28515625" customWidth="1"/>
    <col min="5195" max="5195" width="2.42578125" customWidth="1"/>
    <col min="5196" max="5199" width="2.85546875" customWidth="1"/>
    <col min="5200" max="5200" width="3" customWidth="1"/>
    <col min="5201" max="5201" width="2.5703125" customWidth="1"/>
    <col min="5202" max="5202" width="2.42578125" customWidth="1"/>
    <col min="5203" max="5203" width="2.7109375" customWidth="1"/>
    <col min="5204" max="5204" width="3" customWidth="1"/>
    <col min="5205" max="5205" width="2.85546875" customWidth="1"/>
    <col min="5206" max="5206" width="2.7109375" customWidth="1"/>
    <col min="5207" max="5207" width="2.85546875" customWidth="1"/>
    <col min="5208" max="5208" width="2.28515625" customWidth="1"/>
    <col min="5209" max="5209" width="2.5703125" customWidth="1"/>
    <col min="5210" max="5210" width="3" customWidth="1"/>
    <col min="5211" max="5211" width="3.140625" customWidth="1"/>
    <col min="5212" max="5212" width="3" customWidth="1"/>
    <col min="5213" max="5214" width="3.140625" customWidth="1"/>
    <col min="5215" max="5216" width="2.7109375" customWidth="1"/>
    <col min="5217" max="5217" width="3" customWidth="1"/>
    <col min="5218" max="5218" width="3.28515625" customWidth="1"/>
    <col min="5219" max="5221" width="3.140625" customWidth="1"/>
    <col min="5222" max="5222" width="2.42578125" customWidth="1"/>
    <col min="5223" max="5223" width="2.5703125" customWidth="1"/>
    <col min="5224" max="5224" width="3.42578125" customWidth="1"/>
    <col min="5225" max="5225" width="3.140625" customWidth="1"/>
    <col min="5226" max="5227" width="3" customWidth="1"/>
    <col min="5228" max="5228" width="2.5703125" customWidth="1"/>
    <col min="5229" max="5229" width="2.7109375" customWidth="1"/>
    <col min="5230" max="5230" width="2.42578125" customWidth="1"/>
    <col min="5231" max="5232" width="3" customWidth="1"/>
    <col min="5233" max="5234" width="3.140625" customWidth="1"/>
    <col min="5235" max="5236" width="2.85546875" customWidth="1"/>
    <col min="5237" max="5237" width="2.5703125" customWidth="1"/>
    <col min="5238" max="5238" width="2.7109375" customWidth="1"/>
    <col min="5239" max="5239" width="3" customWidth="1"/>
    <col min="5240" max="5240" width="3.28515625" customWidth="1"/>
    <col min="5241" max="5241" width="3.42578125" customWidth="1"/>
    <col min="5242" max="5242" width="3.28515625" customWidth="1"/>
    <col min="5243" max="5243" width="3.140625" customWidth="1"/>
    <col min="5244" max="5245" width="2.85546875" customWidth="1"/>
    <col min="5246" max="5247" width="3.140625" customWidth="1"/>
    <col min="5248" max="5248" width="2.85546875" customWidth="1"/>
    <col min="5249" max="5249" width="3.140625" customWidth="1"/>
    <col min="5250" max="5250" width="3" customWidth="1"/>
    <col min="5251" max="5252" width="2.85546875" customWidth="1"/>
    <col min="5253" max="5255" width="3" customWidth="1"/>
    <col min="5256" max="5256" width="3.140625" customWidth="1"/>
    <col min="5257" max="5257" width="2.85546875" customWidth="1"/>
    <col min="5258" max="5258" width="2.5703125" customWidth="1"/>
    <col min="5259" max="5259" width="3.140625" customWidth="1"/>
    <col min="5260" max="5260" width="3" customWidth="1"/>
    <col min="5261" max="5261" width="3.140625" customWidth="1"/>
    <col min="5262" max="5262" width="3.42578125" customWidth="1"/>
    <col min="5263" max="5265" width="3.140625" customWidth="1"/>
    <col min="5266" max="5266" width="3.42578125" customWidth="1"/>
    <col min="5267" max="5267" width="3" customWidth="1"/>
    <col min="5268" max="5269" width="3.42578125" customWidth="1"/>
    <col min="5270" max="5270" width="3" customWidth="1"/>
    <col min="5271" max="5272" width="3.28515625" customWidth="1"/>
    <col min="5273" max="5274" width="3.140625" customWidth="1"/>
    <col min="5347" max="5347" width="29.85546875" customWidth="1"/>
    <col min="5348" max="5348" width="0" hidden="1" customWidth="1"/>
    <col min="5349" max="5349" width="17.42578125" customWidth="1"/>
    <col min="5350" max="5408" width="0" hidden="1" customWidth="1"/>
    <col min="5409" max="5409" width="2.42578125" customWidth="1"/>
    <col min="5410" max="5410" width="2.85546875" customWidth="1"/>
    <col min="5411" max="5412" width="2.7109375" customWidth="1"/>
    <col min="5413" max="5413" width="2.85546875" customWidth="1"/>
    <col min="5414" max="5414" width="3" customWidth="1"/>
    <col min="5415" max="5415" width="2.5703125" customWidth="1"/>
    <col min="5416" max="5416" width="2.7109375" customWidth="1"/>
    <col min="5417" max="5417" width="3" customWidth="1"/>
    <col min="5418" max="5419" width="2.7109375" customWidth="1"/>
    <col min="5420" max="5420" width="2.85546875" customWidth="1"/>
    <col min="5421" max="5421" width="2.7109375" customWidth="1"/>
    <col min="5422" max="5423" width="2.140625" customWidth="1"/>
    <col min="5424" max="5425" width="2.7109375" customWidth="1"/>
    <col min="5426" max="5428" width="2.85546875" customWidth="1"/>
    <col min="5429" max="5429" width="2.7109375" customWidth="1"/>
    <col min="5430" max="5430" width="2.28515625" customWidth="1"/>
    <col min="5431" max="5431" width="2.85546875" customWidth="1"/>
    <col min="5432" max="5433" width="3" customWidth="1"/>
    <col min="5434" max="5434" width="2.85546875" customWidth="1"/>
    <col min="5435" max="5435" width="3" customWidth="1"/>
    <col min="5436" max="5436" width="2.5703125" customWidth="1"/>
    <col min="5437" max="5437" width="2.28515625" customWidth="1"/>
    <col min="5438" max="5438" width="2.5703125" customWidth="1"/>
    <col min="5439" max="5439" width="2.85546875" customWidth="1"/>
    <col min="5440" max="5441" width="2.7109375" customWidth="1"/>
    <col min="5442" max="5442" width="2.85546875" customWidth="1"/>
    <col min="5443" max="5444" width="2.28515625" customWidth="1"/>
    <col min="5445" max="5445" width="2.5703125" customWidth="1"/>
    <col min="5446" max="5447" width="2.7109375" customWidth="1"/>
    <col min="5448" max="5448" width="3" customWidth="1"/>
    <col min="5449" max="5449" width="2.85546875" customWidth="1"/>
    <col min="5450" max="5450" width="2.28515625" customWidth="1"/>
    <col min="5451" max="5451" width="2.42578125" customWidth="1"/>
    <col min="5452" max="5455" width="2.85546875" customWidth="1"/>
    <col min="5456" max="5456" width="3" customWidth="1"/>
    <col min="5457" max="5457" width="2.5703125" customWidth="1"/>
    <col min="5458" max="5458" width="2.42578125" customWidth="1"/>
    <col min="5459" max="5459" width="2.7109375" customWidth="1"/>
    <col min="5460" max="5460" width="3" customWidth="1"/>
    <col min="5461" max="5461" width="2.85546875" customWidth="1"/>
    <col min="5462" max="5462" width="2.7109375" customWidth="1"/>
    <col min="5463" max="5463" width="2.85546875" customWidth="1"/>
    <col min="5464" max="5464" width="2.28515625" customWidth="1"/>
    <col min="5465" max="5465" width="2.5703125" customWidth="1"/>
    <col min="5466" max="5466" width="3" customWidth="1"/>
    <col min="5467" max="5467" width="3.140625" customWidth="1"/>
    <col min="5468" max="5468" width="3" customWidth="1"/>
    <col min="5469" max="5470" width="3.140625" customWidth="1"/>
    <col min="5471" max="5472" width="2.7109375" customWidth="1"/>
    <col min="5473" max="5473" width="3" customWidth="1"/>
    <col min="5474" max="5474" width="3.28515625" customWidth="1"/>
    <col min="5475" max="5477" width="3.140625" customWidth="1"/>
    <col min="5478" max="5478" width="2.42578125" customWidth="1"/>
    <col min="5479" max="5479" width="2.5703125" customWidth="1"/>
    <col min="5480" max="5480" width="3.42578125" customWidth="1"/>
    <col min="5481" max="5481" width="3.140625" customWidth="1"/>
    <col min="5482" max="5483" width="3" customWidth="1"/>
    <col min="5484" max="5484" width="2.5703125" customWidth="1"/>
    <col min="5485" max="5485" width="2.7109375" customWidth="1"/>
    <col min="5486" max="5486" width="2.42578125" customWidth="1"/>
    <col min="5487" max="5488" width="3" customWidth="1"/>
    <col min="5489" max="5490" width="3.140625" customWidth="1"/>
    <col min="5491" max="5492" width="2.85546875" customWidth="1"/>
    <col min="5493" max="5493" width="2.5703125" customWidth="1"/>
    <col min="5494" max="5494" width="2.7109375" customWidth="1"/>
    <col min="5495" max="5495" width="3" customWidth="1"/>
    <col min="5496" max="5496" width="3.28515625" customWidth="1"/>
    <col min="5497" max="5497" width="3.42578125" customWidth="1"/>
    <col min="5498" max="5498" width="3.28515625" customWidth="1"/>
    <col min="5499" max="5499" width="3.140625" customWidth="1"/>
    <col min="5500" max="5501" width="2.85546875" customWidth="1"/>
    <col min="5502" max="5503" width="3.140625" customWidth="1"/>
    <col min="5504" max="5504" width="2.85546875" customWidth="1"/>
    <col min="5505" max="5505" width="3.140625" customWidth="1"/>
    <col min="5506" max="5506" width="3" customWidth="1"/>
    <col min="5507" max="5508" width="2.85546875" customWidth="1"/>
    <col min="5509" max="5511" width="3" customWidth="1"/>
    <col min="5512" max="5512" width="3.140625" customWidth="1"/>
    <col min="5513" max="5513" width="2.85546875" customWidth="1"/>
    <col min="5514" max="5514" width="2.5703125" customWidth="1"/>
    <col min="5515" max="5515" width="3.140625" customWidth="1"/>
    <col min="5516" max="5516" width="3" customWidth="1"/>
    <col min="5517" max="5517" width="3.140625" customWidth="1"/>
    <col min="5518" max="5518" width="3.42578125" customWidth="1"/>
    <col min="5519" max="5521" width="3.140625" customWidth="1"/>
    <col min="5522" max="5522" width="3.42578125" customWidth="1"/>
    <col min="5523" max="5523" width="3" customWidth="1"/>
    <col min="5524" max="5525" width="3.42578125" customWidth="1"/>
    <col min="5526" max="5526" width="3" customWidth="1"/>
    <col min="5527" max="5528" width="3.28515625" customWidth="1"/>
    <col min="5529" max="5530" width="3.140625" customWidth="1"/>
    <col min="5603" max="5603" width="29.85546875" customWidth="1"/>
    <col min="5604" max="5604" width="0" hidden="1" customWidth="1"/>
    <col min="5605" max="5605" width="17.42578125" customWidth="1"/>
    <col min="5606" max="5664" width="0" hidden="1" customWidth="1"/>
    <col min="5665" max="5665" width="2.42578125" customWidth="1"/>
    <col min="5666" max="5666" width="2.85546875" customWidth="1"/>
    <col min="5667" max="5668" width="2.7109375" customWidth="1"/>
    <col min="5669" max="5669" width="2.85546875" customWidth="1"/>
    <col min="5670" max="5670" width="3" customWidth="1"/>
    <col min="5671" max="5671" width="2.5703125" customWidth="1"/>
    <col min="5672" max="5672" width="2.7109375" customWidth="1"/>
    <col min="5673" max="5673" width="3" customWidth="1"/>
    <col min="5674" max="5675" width="2.7109375" customWidth="1"/>
    <col min="5676" max="5676" width="2.85546875" customWidth="1"/>
    <col min="5677" max="5677" width="2.7109375" customWidth="1"/>
    <col min="5678" max="5679" width="2.140625" customWidth="1"/>
    <col min="5680" max="5681" width="2.7109375" customWidth="1"/>
    <col min="5682" max="5684" width="2.85546875" customWidth="1"/>
    <col min="5685" max="5685" width="2.7109375" customWidth="1"/>
    <col min="5686" max="5686" width="2.28515625" customWidth="1"/>
    <col min="5687" max="5687" width="2.85546875" customWidth="1"/>
    <col min="5688" max="5689" width="3" customWidth="1"/>
    <col min="5690" max="5690" width="2.85546875" customWidth="1"/>
    <col min="5691" max="5691" width="3" customWidth="1"/>
    <col min="5692" max="5692" width="2.5703125" customWidth="1"/>
    <col min="5693" max="5693" width="2.28515625" customWidth="1"/>
    <col min="5694" max="5694" width="2.5703125" customWidth="1"/>
    <col min="5695" max="5695" width="2.85546875" customWidth="1"/>
    <col min="5696" max="5697" width="2.7109375" customWidth="1"/>
    <col min="5698" max="5698" width="2.85546875" customWidth="1"/>
    <col min="5699" max="5700" width="2.28515625" customWidth="1"/>
    <col min="5701" max="5701" width="2.5703125" customWidth="1"/>
    <col min="5702" max="5703" width="2.7109375" customWidth="1"/>
    <col min="5704" max="5704" width="3" customWidth="1"/>
    <col min="5705" max="5705" width="2.85546875" customWidth="1"/>
    <col min="5706" max="5706" width="2.28515625" customWidth="1"/>
    <col min="5707" max="5707" width="2.42578125" customWidth="1"/>
    <col min="5708" max="5711" width="2.85546875" customWidth="1"/>
    <col min="5712" max="5712" width="3" customWidth="1"/>
    <col min="5713" max="5713" width="2.5703125" customWidth="1"/>
    <col min="5714" max="5714" width="2.42578125" customWidth="1"/>
    <col min="5715" max="5715" width="2.7109375" customWidth="1"/>
    <col min="5716" max="5716" width="3" customWidth="1"/>
    <col min="5717" max="5717" width="2.85546875" customWidth="1"/>
    <col min="5718" max="5718" width="2.7109375" customWidth="1"/>
    <col min="5719" max="5719" width="2.85546875" customWidth="1"/>
    <col min="5720" max="5720" width="2.28515625" customWidth="1"/>
    <col min="5721" max="5721" width="2.5703125" customWidth="1"/>
    <col min="5722" max="5722" width="3" customWidth="1"/>
    <col min="5723" max="5723" width="3.140625" customWidth="1"/>
    <col min="5724" max="5724" width="3" customWidth="1"/>
    <col min="5725" max="5726" width="3.140625" customWidth="1"/>
    <col min="5727" max="5728" width="2.7109375" customWidth="1"/>
    <col min="5729" max="5729" width="3" customWidth="1"/>
    <col min="5730" max="5730" width="3.28515625" customWidth="1"/>
    <col min="5731" max="5733" width="3.140625" customWidth="1"/>
    <col min="5734" max="5734" width="2.42578125" customWidth="1"/>
    <col min="5735" max="5735" width="2.5703125" customWidth="1"/>
    <col min="5736" max="5736" width="3.42578125" customWidth="1"/>
    <col min="5737" max="5737" width="3.140625" customWidth="1"/>
    <col min="5738" max="5739" width="3" customWidth="1"/>
    <col min="5740" max="5740" width="2.5703125" customWidth="1"/>
    <col min="5741" max="5741" width="2.7109375" customWidth="1"/>
    <col min="5742" max="5742" width="2.42578125" customWidth="1"/>
    <col min="5743" max="5744" width="3" customWidth="1"/>
    <col min="5745" max="5746" width="3.140625" customWidth="1"/>
    <col min="5747" max="5748" width="2.85546875" customWidth="1"/>
    <col min="5749" max="5749" width="2.5703125" customWidth="1"/>
    <col min="5750" max="5750" width="2.7109375" customWidth="1"/>
    <col min="5751" max="5751" width="3" customWidth="1"/>
    <col min="5752" max="5752" width="3.28515625" customWidth="1"/>
    <col min="5753" max="5753" width="3.42578125" customWidth="1"/>
    <col min="5754" max="5754" width="3.28515625" customWidth="1"/>
    <col min="5755" max="5755" width="3.140625" customWidth="1"/>
    <col min="5756" max="5757" width="2.85546875" customWidth="1"/>
    <col min="5758" max="5759" width="3.140625" customWidth="1"/>
    <col min="5760" max="5760" width="2.85546875" customWidth="1"/>
    <col min="5761" max="5761" width="3.140625" customWidth="1"/>
    <col min="5762" max="5762" width="3" customWidth="1"/>
    <col min="5763" max="5764" width="2.85546875" customWidth="1"/>
    <col min="5765" max="5767" width="3" customWidth="1"/>
    <col min="5768" max="5768" width="3.140625" customWidth="1"/>
    <col min="5769" max="5769" width="2.85546875" customWidth="1"/>
    <col min="5770" max="5770" width="2.5703125" customWidth="1"/>
    <col min="5771" max="5771" width="3.140625" customWidth="1"/>
    <col min="5772" max="5772" width="3" customWidth="1"/>
    <col min="5773" max="5773" width="3.140625" customWidth="1"/>
    <col min="5774" max="5774" width="3.42578125" customWidth="1"/>
    <col min="5775" max="5777" width="3.140625" customWidth="1"/>
    <col min="5778" max="5778" width="3.42578125" customWidth="1"/>
    <col min="5779" max="5779" width="3" customWidth="1"/>
    <col min="5780" max="5781" width="3.42578125" customWidth="1"/>
    <col min="5782" max="5782" width="3" customWidth="1"/>
    <col min="5783" max="5784" width="3.28515625" customWidth="1"/>
    <col min="5785" max="5786" width="3.140625" customWidth="1"/>
    <col min="5859" max="5859" width="29.85546875" customWidth="1"/>
    <col min="5860" max="5860" width="0" hidden="1" customWidth="1"/>
    <col min="5861" max="5861" width="17.42578125" customWidth="1"/>
    <col min="5862" max="5920" width="0" hidden="1" customWidth="1"/>
    <col min="5921" max="5921" width="2.42578125" customWidth="1"/>
    <col min="5922" max="5922" width="2.85546875" customWidth="1"/>
    <col min="5923" max="5924" width="2.7109375" customWidth="1"/>
    <col min="5925" max="5925" width="2.85546875" customWidth="1"/>
    <col min="5926" max="5926" width="3" customWidth="1"/>
    <col min="5927" max="5927" width="2.5703125" customWidth="1"/>
    <col min="5928" max="5928" width="2.7109375" customWidth="1"/>
    <col min="5929" max="5929" width="3" customWidth="1"/>
    <col min="5930" max="5931" width="2.7109375" customWidth="1"/>
    <col min="5932" max="5932" width="2.85546875" customWidth="1"/>
    <col min="5933" max="5933" width="2.7109375" customWidth="1"/>
    <col min="5934" max="5935" width="2.140625" customWidth="1"/>
    <col min="5936" max="5937" width="2.7109375" customWidth="1"/>
    <col min="5938" max="5940" width="2.85546875" customWidth="1"/>
    <col min="5941" max="5941" width="2.7109375" customWidth="1"/>
    <col min="5942" max="5942" width="2.28515625" customWidth="1"/>
    <col min="5943" max="5943" width="2.85546875" customWidth="1"/>
    <col min="5944" max="5945" width="3" customWidth="1"/>
    <col min="5946" max="5946" width="2.85546875" customWidth="1"/>
    <col min="5947" max="5947" width="3" customWidth="1"/>
    <col min="5948" max="5948" width="2.5703125" customWidth="1"/>
    <col min="5949" max="5949" width="2.28515625" customWidth="1"/>
    <col min="5950" max="5950" width="2.5703125" customWidth="1"/>
    <col min="5951" max="5951" width="2.85546875" customWidth="1"/>
    <col min="5952" max="5953" width="2.7109375" customWidth="1"/>
    <col min="5954" max="5954" width="2.85546875" customWidth="1"/>
    <col min="5955" max="5956" width="2.28515625" customWidth="1"/>
    <col min="5957" max="5957" width="2.5703125" customWidth="1"/>
    <col min="5958" max="5959" width="2.7109375" customWidth="1"/>
    <col min="5960" max="5960" width="3" customWidth="1"/>
    <col min="5961" max="5961" width="2.85546875" customWidth="1"/>
    <col min="5962" max="5962" width="2.28515625" customWidth="1"/>
    <col min="5963" max="5963" width="2.42578125" customWidth="1"/>
    <col min="5964" max="5967" width="2.85546875" customWidth="1"/>
    <col min="5968" max="5968" width="3" customWidth="1"/>
    <col min="5969" max="5969" width="2.5703125" customWidth="1"/>
    <col min="5970" max="5970" width="2.42578125" customWidth="1"/>
    <col min="5971" max="5971" width="2.7109375" customWidth="1"/>
    <col min="5972" max="5972" width="3" customWidth="1"/>
    <col min="5973" max="5973" width="2.85546875" customWidth="1"/>
    <col min="5974" max="5974" width="2.7109375" customWidth="1"/>
    <col min="5975" max="5975" width="2.85546875" customWidth="1"/>
    <col min="5976" max="5976" width="2.28515625" customWidth="1"/>
    <col min="5977" max="5977" width="2.5703125" customWidth="1"/>
    <col min="5978" max="5978" width="3" customWidth="1"/>
    <col min="5979" max="5979" width="3.140625" customWidth="1"/>
    <col min="5980" max="5980" width="3" customWidth="1"/>
    <col min="5981" max="5982" width="3.140625" customWidth="1"/>
    <col min="5983" max="5984" width="2.7109375" customWidth="1"/>
    <col min="5985" max="5985" width="3" customWidth="1"/>
    <col min="5986" max="5986" width="3.28515625" customWidth="1"/>
    <col min="5987" max="5989" width="3.140625" customWidth="1"/>
    <col min="5990" max="5990" width="2.42578125" customWidth="1"/>
    <col min="5991" max="5991" width="2.5703125" customWidth="1"/>
    <col min="5992" max="5992" width="3.42578125" customWidth="1"/>
    <col min="5993" max="5993" width="3.140625" customWidth="1"/>
    <col min="5994" max="5995" width="3" customWidth="1"/>
    <col min="5996" max="5996" width="2.5703125" customWidth="1"/>
    <col min="5997" max="5997" width="2.7109375" customWidth="1"/>
    <col min="5998" max="5998" width="2.42578125" customWidth="1"/>
    <col min="5999" max="6000" width="3" customWidth="1"/>
    <col min="6001" max="6002" width="3.140625" customWidth="1"/>
    <col min="6003" max="6004" width="2.85546875" customWidth="1"/>
    <col min="6005" max="6005" width="2.5703125" customWidth="1"/>
    <col min="6006" max="6006" width="2.7109375" customWidth="1"/>
    <col min="6007" max="6007" width="3" customWidth="1"/>
    <col min="6008" max="6008" width="3.28515625" customWidth="1"/>
    <col min="6009" max="6009" width="3.42578125" customWidth="1"/>
    <col min="6010" max="6010" width="3.28515625" customWidth="1"/>
    <col min="6011" max="6011" width="3.140625" customWidth="1"/>
    <col min="6012" max="6013" width="2.85546875" customWidth="1"/>
    <col min="6014" max="6015" width="3.140625" customWidth="1"/>
    <col min="6016" max="6016" width="2.85546875" customWidth="1"/>
    <col min="6017" max="6017" width="3.140625" customWidth="1"/>
    <col min="6018" max="6018" width="3" customWidth="1"/>
    <col min="6019" max="6020" width="2.85546875" customWidth="1"/>
    <col min="6021" max="6023" width="3" customWidth="1"/>
    <col min="6024" max="6024" width="3.140625" customWidth="1"/>
    <col min="6025" max="6025" width="2.85546875" customWidth="1"/>
    <col min="6026" max="6026" width="2.5703125" customWidth="1"/>
    <col min="6027" max="6027" width="3.140625" customWidth="1"/>
    <col min="6028" max="6028" width="3" customWidth="1"/>
    <col min="6029" max="6029" width="3.140625" customWidth="1"/>
    <col min="6030" max="6030" width="3.42578125" customWidth="1"/>
    <col min="6031" max="6033" width="3.140625" customWidth="1"/>
    <col min="6034" max="6034" width="3.42578125" customWidth="1"/>
    <col min="6035" max="6035" width="3" customWidth="1"/>
    <col min="6036" max="6037" width="3.42578125" customWidth="1"/>
    <col min="6038" max="6038" width="3" customWidth="1"/>
    <col min="6039" max="6040" width="3.28515625" customWidth="1"/>
    <col min="6041" max="6042" width="3.140625" customWidth="1"/>
    <col min="6115" max="6115" width="29.85546875" customWidth="1"/>
    <col min="6116" max="6116" width="0" hidden="1" customWidth="1"/>
    <col min="6117" max="6117" width="17.42578125" customWidth="1"/>
    <col min="6118" max="6176" width="0" hidden="1" customWidth="1"/>
    <col min="6177" max="6177" width="2.42578125" customWidth="1"/>
    <col min="6178" max="6178" width="2.85546875" customWidth="1"/>
    <col min="6179" max="6180" width="2.7109375" customWidth="1"/>
    <col min="6181" max="6181" width="2.85546875" customWidth="1"/>
    <col min="6182" max="6182" width="3" customWidth="1"/>
    <col min="6183" max="6183" width="2.5703125" customWidth="1"/>
    <col min="6184" max="6184" width="2.7109375" customWidth="1"/>
    <col min="6185" max="6185" width="3" customWidth="1"/>
    <col min="6186" max="6187" width="2.7109375" customWidth="1"/>
    <col min="6188" max="6188" width="2.85546875" customWidth="1"/>
    <col min="6189" max="6189" width="2.7109375" customWidth="1"/>
    <col min="6190" max="6191" width="2.140625" customWidth="1"/>
    <col min="6192" max="6193" width="2.7109375" customWidth="1"/>
    <col min="6194" max="6196" width="2.85546875" customWidth="1"/>
    <col min="6197" max="6197" width="2.7109375" customWidth="1"/>
    <col min="6198" max="6198" width="2.28515625" customWidth="1"/>
    <col min="6199" max="6199" width="2.85546875" customWidth="1"/>
    <col min="6200" max="6201" width="3" customWidth="1"/>
    <col min="6202" max="6202" width="2.85546875" customWidth="1"/>
    <col min="6203" max="6203" width="3" customWidth="1"/>
    <col min="6204" max="6204" width="2.5703125" customWidth="1"/>
    <col min="6205" max="6205" width="2.28515625" customWidth="1"/>
    <col min="6206" max="6206" width="2.5703125" customWidth="1"/>
    <col min="6207" max="6207" width="2.85546875" customWidth="1"/>
    <col min="6208" max="6209" width="2.7109375" customWidth="1"/>
    <col min="6210" max="6210" width="2.85546875" customWidth="1"/>
    <col min="6211" max="6212" width="2.28515625" customWidth="1"/>
    <col min="6213" max="6213" width="2.5703125" customWidth="1"/>
    <col min="6214" max="6215" width="2.7109375" customWidth="1"/>
    <col min="6216" max="6216" width="3" customWidth="1"/>
    <col min="6217" max="6217" width="2.85546875" customWidth="1"/>
    <col min="6218" max="6218" width="2.28515625" customWidth="1"/>
    <col min="6219" max="6219" width="2.42578125" customWidth="1"/>
    <col min="6220" max="6223" width="2.85546875" customWidth="1"/>
    <col min="6224" max="6224" width="3" customWidth="1"/>
    <col min="6225" max="6225" width="2.5703125" customWidth="1"/>
    <col min="6226" max="6226" width="2.42578125" customWidth="1"/>
    <col min="6227" max="6227" width="2.7109375" customWidth="1"/>
    <col min="6228" max="6228" width="3" customWidth="1"/>
    <col min="6229" max="6229" width="2.85546875" customWidth="1"/>
    <col min="6230" max="6230" width="2.7109375" customWidth="1"/>
    <col min="6231" max="6231" width="2.85546875" customWidth="1"/>
    <col min="6232" max="6232" width="2.28515625" customWidth="1"/>
    <col min="6233" max="6233" width="2.5703125" customWidth="1"/>
    <col min="6234" max="6234" width="3" customWidth="1"/>
    <col min="6235" max="6235" width="3.140625" customWidth="1"/>
    <col min="6236" max="6236" width="3" customWidth="1"/>
    <col min="6237" max="6238" width="3.140625" customWidth="1"/>
    <col min="6239" max="6240" width="2.7109375" customWidth="1"/>
    <col min="6241" max="6241" width="3" customWidth="1"/>
    <col min="6242" max="6242" width="3.28515625" customWidth="1"/>
    <col min="6243" max="6245" width="3.140625" customWidth="1"/>
    <col min="6246" max="6246" width="2.42578125" customWidth="1"/>
    <col min="6247" max="6247" width="2.5703125" customWidth="1"/>
    <col min="6248" max="6248" width="3.42578125" customWidth="1"/>
    <col min="6249" max="6249" width="3.140625" customWidth="1"/>
    <col min="6250" max="6251" width="3" customWidth="1"/>
    <col min="6252" max="6252" width="2.5703125" customWidth="1"/>
    <col min="6253" max="6253" width="2.7109375" customWidth="1"/>
    <col min="6254" max="6254" width="2.42578125" customWidth="1"/>
    <col min="6255" max="6256" width="3" customWidth="1"/>
    <col min="6257" max="6258" width="3.140625" customWidth="1"/>
    <col min="6259" max="6260" width="2.85546875" customWidth="1"/>
    <col min="6261" max="6261" width="2.5703125" customWidth="1"/>
    <col min="6262" max="6262" width="2.7109375" customWidth="1"/>
    <col min="6263" max="6263" width="3" customWidth="1"/>
    <col min="6264" max="6264" width="3.28515625" customWidth="1"/>
    <col min="6265" max="6265" width="3.42578125" customWidth="1"/>
    <col min="6266" max="6266" width="3.28515625" customWidth="1"/>
    <col min="6267" max="6267" width="3.140625" customWidth="1"/>
    <col min="6268" max="6269" width="2.85546875" customWidth="1"/>
    <col min="6270" max="6271" width="3.140625" customWidth="1"/>
    <col min="6272" max="6272" width="2.85546875" customWidth="1"/>
    <col min="6273" max="6273" width="3.140625" customWidth="1"/>
    <col min="6274" max="6274" width="3" customWidth="1"/>
    <col min="6275" max="6276" width="2.85546875" customWidth="1"/>
    <col min="6277" max="6279" width="3" customWidth="1"/>
    <col min="6280" max="6280" width="3.140625" customWidth="1"/>
    <col min="6281" max="6281" width="2.85546875" customWidth="1"/>
    <col min="6282" max="6282" width="2.5703125" customWidth="1"/>
    <col min="6283" max="6283" width="3.140625" customWidth="1"/>
    <col min="6284" max="6284" width="3" customWidth="1"/>
    <col min="6285" max="6285" width="3.140625" customWidth="1"/>
    <col min="6286" max="6286" width="3.42578125" customWidth="1"/>
    <col min="6287" max="6289" width="3.140625" customWidth="1"/>
    <col min="6290" max="6290" width="3.42578125" customWidth="1"/>
    <col min="6291" max="6291" width="3" customWidth="1"/>
    <col min="6292" max="6293" width="3.42578125" customWidth="1"/>
    <col min="6294" max="6294" width="3" customWidth="1"/>
    <col min="6295" max="6296" width="3.28515625" customWidth="1"/>
    <col min="6297" max="6298" width="3.140625" customWidth="1"/>
    <col min="6371" max="6371" width="29.85546875" customWidth="1"/>
    <col min="6372" max="6372" width="0" hidden="1" customWidth="1"/>
    <col min="6373" max="6373" width="17.42578125" customWidth="1"/>
    <col min="6374" max="6432" width="0" hidden="1" customWidth="1"/>
    <col min="6433" max="6433" width="2.42578125" customWidth="1"/>
    <col min="6434" max="6434" width="2.85546875" customWidth="1"/>
    <col min="6435" max="6436" width="2.7109375" customWidth="1"/>
    <col min="6437" max="6437" width="2.85546875" customWidth="1"/>
    <col min="6438" max="6438" width="3" customWidth="1"/>
    <col min="6439" max="6439" width="2.5703125" customWidth="1"/>
    <col min="6440" max="6440" width="2.7109375" customWidth="1"/>
    <col min="6441" max="6441" width="3" customWidth="1"/>
    <col min="6442" max="6443" width="2.7109375" customWidth="1"/>
    <col min="6444" max="6444" width="2.85546875" customWidth="1"/>
    <col min="6445" max="6445" width="2.7109375" customWidth="1"/>
    <col min="6446" max="6447" width="2.140625" customWidth="1"/>
    <col min="6448" max="6449" width="2.7109375" customWidth="1"/>
    <col min="6450" max="6452" width="2.85546875" customWidth="1"/>
    <col min="6453" max="6453" width="2.7109375" customWidth="1"/>
    <col min="6454" max="6454" width="2.28515625" customWidth="1"/>
    <col min="6455" max="6455" width="2.85546875" customWidth="1"/>
    <col min="6456" max="6457" width="3" customWidth="1"/>
    <col min="6458" max="6458" width="2.85546875" customWidth="1"/>
    <col min="6459" max="6459" width="3" customWidth="1"/>
    <col min="6460" max="6460" width="2.5703125" customWidth="1"/>
    <col min="6461" max="6461" width="2.28515625" customWidth="1"/>
    <col min="6462" max="6462" width="2.5703125" customWidth="1"/>
    <col min="6463" max="6463" width="2.85546875" customWidth="1"/>
    <col min="6464" max="6465" width="2.7109375" customWidth="1"/>
    <col min="6466" max="6466" width="2.85546875" customWidth="1"/>
    <col min="6467" max="6468" width="2.28515625" customWidth="1"/>
    <col min="6469" max="6469" width="2.5703125" customWidth="1"/>
    <col min="6470" max="6471" width="2.7109375" customWidth="1"/>
    <col min="6472" max="6472" width="3" customWidth="1"/>
    <col min="6473" max="6473" width="2.85546875" customWidth="1"/>
    <col min="6474" max="6474" width="2.28515625" customWidth="1"/>
    <col min="6475" max="6475" width="2.42578125" customWidth="1"/>
    <col min="6476" max="6479" width="2.85546875" customWidth="1"/>
    <col min="6480" max="6480" width="3" customWidth="1"/>
    <col min="6481" max="6481" width="2.5703125" customWidth="1"/>
    <col min="6482" max="6482" width="2.42578125" customWidth="1"/>
    <col min="6483" max="6483" width="2.7109375" customWidth="1"/>
    <col min="6484" max="6484" width="3" customWidth="1"/>
    <col min="6485" max="6485" width="2.85546875" customWidth="1"/>
    <col min="6486" max="6486" width="2.7109375" customWidth="1"/>
    <col min="6487" max="6487" width="2.85546875" customWidth="1"/>
    <col min="6488" max="6488" width="2.28515625" customWidth="1"/>
    <col min="6489" max="6489" width="2.5703125" customWidth="1"/>
    <col min="6490" max="6490" width="3" customWidth="1"/>
    <col min="6491" max="6491" width="3.140625" customWidth="1"/>
    <col min="6492" max="6492" width="3" customWidth="1"/>
    <col min="6493" max="6494" width="3.140625" customWidth="1"/>
    <col min="6495" max="6496" width="2.7109375" customWidth="1"/>
    <col min="6497" max="6497" width="3" customWidth="1"/>
    <col min="6498" max="6498" width="3.28515625" customWidth="1"/>
    <col min="6499" max="6501" width="3.140625" customWidth="1"/>
    <col min="6502" max="6502" width="2.42578125" customWidth="1"/>
    <col min="6503" max="6503" width="2.5703125" customWidth="1"/>
    <col min="6504" max="6504" width="3.42578125" customWidth="1"/>
    <col min="6505" max="6505" width="3.140625" customWidth="1"/>
    <col min="6506" max="6507" width="3" customWidth="1"/>
    <col min="6508" max="6508" width="2.5703125" customWidth="1"/>
    <col min="6509" max="6509" width="2.7109375" customWidth="1"/>
    <col min="6510" max="6510" width="2.42578125" customWidth="1"/>
    <col min="6511" max="6512" width="3" customWidth="1"/>
    <col min="6513" max="6514" width="3.140625" customWidth="1"/>
    <col min="6515" max="6516" width="2.85546875" customWidth="1"/>
    <col min="6517" max="6517" width="2.5703125" customWidth="1"/>
    <col min="6518" max="6518" width="2.7109375" customWidth="1"/>
    <col min="6519" max="6519" width="3" customWidth="1"/>
    <col min="6520" max="6520" width="3.28515625" customWidth="1"/>
    <col min="6521" max="6521" width="3.42578125" customWidth="1"/>
    <col min="6522" max="6522" width="3.28515625" customWidth="1"/>
    <col min="6523" max="6523" width="3.140625" customWidth="1"/>
    <col min="6524" max="6525" width="2.85546875" customWidth="1"/>
    <col min="6526" max="6527" width="3.140625" customWidth="1"/>
    <col min="6528" max="6528" width="2.85546875" customWidth="1"/>
    <col min="6529" max="6529" width="3.140625" customWidth="1"/>
    <col min="6530" max="6530" width="3" customWidth="1"/>
    <col min="6531" max="6532" width="2.85546875" customWidth="1"/>
    <col min="6533" max="6535" width="3" customWidth="1"/>
    <col min="6536" max="6536" width="3.140625" customWidth="1"/>
    <col min="6537" max="6537" width="2.85546875" customWidth="1"/>
    <col min="6538" max="6538" width="2.5703125" customWidth="1"/>
    <col min="6539" max="6539" width="3.140625" customWidth="1"/>
    <col min="6540" max="6540" width="3" customWidth="1"/>
    <col min="6541" max="6541" width="3.140625" customWidth="1"/>
    <col min="6542" max="6542" width="3.42578125" customWidth="1"/>
    <col min="6543" max="6545" width="3.140625" customWidth="1"/>
    <col min="6546" max="6546" width="3.42578125" customWidth="1"/>
    <col min="6547" max="6547" width="3" customWidth="1"/>
    <col min="6548" max="6549" width="3.42578125" customWidth="1"/>
    <col min="6550" max="6550" width="3" customWidth="1"/>
    <col min="6551" max="6552" width="3.28515625" customWidth="1"/>
    <col min="6553" max="6554" width="3.140625" customWidth="1"/>
    <col min="6627" max="6627" width="29.85546875" customWidth="1"/>
    <col min="6628" max="6628" width="0" hidden="1" customWidth="1"/>
    <col min="6629" max="6629" width="17.42578125" customWidth="1"/>
    <col min="6630" max="6688" width="0" hidden="1" customWidth="1"/>
    <col min="6689" max="6689" width="2.42578125" customWidth="1"/>
    <col min="6690" max="6690" width="2.85546875" customWidth="1"/>
    <col min="6691" max="6692" width="2.7109375" customWidth="1"/>
    <col min="6693" max="6693" width="2.85546875" customWidth="1"/>
    <col min="6694" max="6694" width="3" customWidth="1"/>
    <col min="6695" max="6695" width="2.5703125" customWidth="1"/>
    <col min="6696" max="6696" width="2.7109375" customWidth="1"/>
    <col min="6697" max="6697" width="3" customWidth="1"/>
    <col min="6698" max="6699" width="2.7109375" customWidth="1"/>
    <col min="6700" max="6700" width="2.85546875" customWidth="1"/>
    <col min="6701" max="6701" width="2.7109375" customWidth="1"/>
    <col min="6702" max="6703" width="2.140625" customWidth="1"/>
    <col min="6704" max="6705" width="2.7109375" customWidth="1"/>
    <col min="6706" max="6708" width="2.85546875" customWidth="1"/>
    <col min="6709" max="6709" width="2.7109375" customWidth="1"/>
    <col min="6710" max="6710" width="2.28515625" customWidth="1"/>
    <col min="6711" max="6711" width="2.85546875" customWidth="1"/>
    <col min="6712" max="6713" width="3" customWidth="1"/>
    <col min="6714" max="6714" width="2.85546875" customWidth="1"/>
    <col min="6715" max="6715" width="3" customWidth="1"/>
    <col min="6716" max="6716" width="2.5703125" customWidth="1"/>
    <col min="6717" max="6717" width="2.28515625" customWidth="1"/>
    <col min="6718" max="6718" width="2.5703125" customWidth="1"/>
    <col min="6719" max="6719" width="2.85546875" customWidth="1"/>
    <col min="6720" max="6721" width="2.7109375" customWidth="1"/>
    <col min="6722" max="6722" width="2.85546875" customWidth="1"/>
    <col min="6723" max="6724" width="2.28515625" customWidth="1"/>
    <col min="6725" max="6725" width="2.5703125" customWidth="1"/>
    <col min="6726" max="6727" width="2.7109375" customWidth="1"/>
    <col min="6728" max="6728" width="3" customWidth="1"/>
    <col min="6729" max="6729" width="2.85546875" customWidth="1"/>
    <col min="6730" max="6730" width="2.28515625" customWidth="1"/>
    <col min="6731" max="6731" width="2.42578125" customWidth="1"/>
    <col min="6732" max="6735" width="2.85546875" customWidth="1"/>
    <col min="6736" max="6736" width="3" customWidth="1"/>
    <col min="6737" max="6737" width="2.5703125" customWidth="1"/>
    <col min="6738" max="6738" width="2.42578125" customWidth="1"/>
    <col min="6739" max="6739" width="2.7109375" customWidth="1"/>
    <col min="6740" max="6740" width="3" customWidth="1"/>
    <col min="6741" max="6741" width="2.85546875" customWidth="1"/>
    <col min="6742" max="6742" width="2.7109375" customWidth="1"/>
    <col min="6743" max="6743" width="2.85546875" customWidth="1"/>
    <col min="6744" max="6744" width="2.28515625" customWidth="1"/>
    <col min="6745" max="6745" width="2.5703125" customWidth="1"/>
    <col min="6746" max="6746" width="3" customWidth="1"/>
    <col min="6747" max="6747" width="3.140625" customWidth="1"/>
    <col min="6748" max="6748" width="3" customWidth="1"/>
    <col min="6749" max="6750" width="3.140625" customWidth="1"/>
    <col min="6751" max="6752" width="2.7109375" customWidth="1"/>
    <col min="6753" max="6753" width="3" customWidth="1"/>
    <col min="6754" max="6754" width="3.28515625" customWidth="1"/>
    <col min="6755" max="6757" width="3.140625" customWidth="1"/>
    <col min="6758" max="6758" width="2.42578125" customWidth="1"/>
    <col min="6759" max="6759" width="2.5703125" customWidth="1"/>
    <col min="6760" max="6760" width="3.42578125" customWidth="1"/>
    <col min="6761" max="6761" width="3.140625" customWidth="1"/>
    <col min="6762" max="6763" width="3" customWidth="1"/>
    <col min="6764" max="6764" width="2.5703125" customWidth="1"/>
    <col min="6765" max="6765" width="2.7109375" customWidth="1"/>
    <col min="6766" max="6766" width="2.42578125" customWidth="1"/>
    <col min="6767" max="6768" width="3" customWidth="1"/>
    <col min="6769" max="6770" width="3.140625" customWidth="1"/>
    <col min="6771" max="6772" width="2.85546875" customWidth="1"/>
    <col min="6773" max="6773" width="2.5703125" customWidth="1"/>
    <col min="6774" max="6774" width="2.7109375" customWidth="1"/>
    <col min="6775" max="6775" width="3" customWidth="1"/>
    <col min="6776" max="6776" width="3.28515625" customWidth="1"/>
    <col min="6777" max="6777" width="3.42578125" customWidth="1"/>
    <col min="6778" max="6778" width="3.28515625" customWidth="1"/>
    <col min="6779" max="6779" width="3.140625" customWidth="1"/>
    <col min="6780" max="6781" width="2.85546875" customWidth="1"/>
    <col min="6782" max="6783" width="3.140625" customWidth="1"/>
    <col min="6784" max="6784" width="2.85546875" customWidth="1"/>
    <col min="6785" max="6785" width="3.140625" customWidth="1"/>
    <col min="6786" max="6786" width="3" customWidth="1"/>
    <col min="6787" max="6788" width="2.85546875" customWidth="1"/>
    <col min="6789" max="6791" width="3" customWidth="1"/>
    <col min="6792" max="6792" width="3.140625" customWidth="1"/>
    <col min="6793" max="6793" width="2.85546875" customWidth="1"/>
    <col min="6794" max="6794" width="2.5703125" customWidth="1"/>
    <col min="6795" max="6795" width="3.140625" customWidth="1"/>
    <col min="6796" max="6796" width="3" customWidth="1"/>
    <col min="6797" max="6797" width="3.140625" customWidth="1"/>
    <col min="6798" max="6798" width="3.42578125" customWidth="1"/>
    <col min="6799" max="6801" width="3.140625" customWidth="1"/>
    <col min="6802" max="6802" width="3.42578125" customWidth="1"/>
    <col min="6803" max="6803" width="3" customWidth="1"/>
    <col min="6804" max="6805" width="3.42578125" customWidth="1"/>
    <col min="6806" max="6806" width="3" customWidth="1"/>
    <col min="6807" max="6808" width="3.28515625" customWidth="1"/>
    <col min="6809" max="6810" width="3.140625" customWidth="1"/>
    <col min="6883" max="6883" width="29.85546875" customWidth="1"/>
    <col min="6884" max="6884" width="0" hidden="1" customWidth="1"/>
    <col min="6885" max="6885" width="17.42578125" customWidth="1"/>
    <col min="6886" max="6944" width="0" hidden="1" customWidth="1"/>
    <col min="6945" max="6945" width="2.42578125" customWidth="1"/>
    <col min="6946" max="6946" width="2.85546875" customWidth="1"/>
    <col min="6947" max="6948" width="2.7109375" customWidth="1"/>
    <col min="6949" max="6949" width="2.85546875" customWidth="1"/>
    <col min="6950" max="6950" width="3" customWidth="1"/>
    <col min="6951" max="6951" width="2.5703125" customWidth="1"/>
    <col min="6952" max="6952" width="2.7109375" customWidth="1"/>
    <col min="6953" max="6953" width="3" customWidth="1"/>
    <col min="6954" max="6955" width="2.7109375" customWidth="1"/>
    <col min="6956" max="6956" width="2.85546875" customWidth="1"/>
    <col min="6957" max="6957" width="2.7109375" customWidth="1"/>
    <col min="6958" max="6959" width="2.140625" customWidth="1"/>
    <col min="6960" max="6961" width="2.7109375" customWidth="1"/>
    <col min="6962" max="6964" width="2.85546875" customWidth="1"/>
    <col min="6965" max="6965" width="2.7109375" customWidth="1"/>
    <col min="6966" max="6966" width="2.28515625" customWidth="1"/>
    <col min="6967" max="6967" width="2.85546875" customWidth="1"/>
    <col min="6968" max="6969" width="3" customWidth="1"/>
    <col min="6970" max="6970" width="2.85546875" customWidth="1"/>
    <col min="6971" max="6971" width="3" customWidth="1"/>
    <col min="6972" max="6972" width="2.5703125" customWidth="1"/>
    <col min="6973" max="6973" width="2.28515625" customWidth="1"/>
    <col min="6974" max="6974" width="2.5703125" customWidth="1"/>
    <col min="6975" max="6975" width="2.85546875" customWidth="1"/>
    <col min="6976" max="6977" width="2.7109375" customWidth="1"/>
    <col min="6978" max="6978" width="2.85546875" customWidth="1"/>
    <col min="6979" max="6980" width="2.28515625" customWidth="1"/>
    <col min="6981" max="6981" width="2.5703125" customWidth="1"/>
    <col min="6982" max="6983" width="2.7109375" customWidth="1"/>
    <col min="6984" max="6984" width="3" customWidth="1"/>
    <col min="6985" max="6985" width="2.85546875" customWidth="1"/>
    <col min="6986" max="6986" width="2.28515625" customWidth="1"/>
    <col min="6987" max="6987" width="2.42578125" customWidth="1"/>
    <col min="6988" max="6991" width="2.85546875" customWidth="1"/>
    <col min="6992" max="6992" width="3" customWidth="1"/>
    <col min="6993" max="6993" width="2.5703125" customWidth="1"/>
    <col min="6994" max="6994" width="2.42578125" customWidth="1"/>
    <col min="6995" max="6995" width="2.7109375" customWidth="1"/>
    <col min="6996" max="6996" width="3" customWidth="1"/>
    <col min="6997" max="6997" width="2.85546875" customWidth="1"/>
    <col min="6998" max="6998" width="2.7109375" customWidth="1"/>
    <col min="6999" max="6999" width="2.85546875" customWidth="1"/>
    <col min="7000" max="7000" width="2.28515625" customWidth="1"/>
    <col min="7001" max="7001" width="2.5703125" customWidth="1"/>
    <col min="7002" max="7002" width="3" customWidth="1"/>
    <col min="7003" max="7003" width="3.140625" customWidth="1"/>
    <col min="7004" max="7004" width="3" customWidth="1"/>
    <col min="7005" max="7006" width="3.140625" customWidth="1"/>
    <col min="7007" max="7008" width="2.7109375" customWidth="1"/>
    <col min="7009" max="7009" width="3" customWidth="1"/>
    <col min="7010" max="7010" width="3.28515625" customWidth="1"/>
    <col min="7011" max="7013" width="3.140625" customWidth="1"/>
    <col min="7014" max="7014" width="2.42578125" customWidth="1"/>
    <col min="7015" max="7015" width="2.5703125" customWidth="1"/>
    <col min="7016" max="7016" width="3.42578125" customWidth="1"/>
    <col min="7017" max="7017" width="3.140625" customWidth="1"/>
    <col min="7018" max="7019" width="3" customWidth="1"/>
    <col min="7020" max="7020" width="2.5703125" customWidth="1"/>
    <col min="7021" max="7021" width="2.7109375" customWidth="1"/>
    <col min="7022" max="7022" width="2.42578125" customWidth="1"/>
    <col min="7023" max="7024" width="3" customWidth="1"/>
    <col min="7025" max="7026" width="3.140625" customWidth="1"/>
    <col min="7027" max="7028" width="2.85546875" customWidth="1"/>
    <col min="7029" max="7029" width="2.5703125" customWidth="1"/>
    <col min="7030" max="7030" width="2.7109375" customWidth="1"/>
    <col min="7031" max="7031" width="3" customWidth="1"/>
    <col min="7032" max="7032" width="3.28515625" customWidth="1"/>
    <col min="7033" max="7033" width="3.42578125" customWidth="1"/>
    <col min="7034" max="7034" width="3.28515625" customWidth="1"/>
    <col min="7035" max="7035" width="3.140625" customWidth="1"/>
    <col min="7036" max="7037" width="2.85546875" customWidth="1"/>
    <col min="7038" max="7039" width="3.140625" customWidth="1"/>
    <col min="7040" max="7040" width="2.85546875" customWidth="1"/>
    <col min="7041" max="7041" width="3.140625" customWidth="1"/>
    <col min="7042" max="7042" width="3" customWidth="1"/>
    <col min="7043" max="7044" width="2.85546875" customWidth="1"/>
    <col min="7045" max="7047" width="3" customWidth="1"/>
    <col min="7048" max="7048" width="3.140625" customWidth="1"/>
    <col min="7049" max="7049" width="2.85546875" customWidth="1"/>
    <col min="7050" max="7050" width="2.5703125" customWidth="1"/>
    <col min="7051" max="7051" width="3.140625" customWidth="1"/>
    <col min="7052" max="7052" width="3" customWidth="1"/>
    <col min="7053" max="7053" width="3.140625" customWidth="1"/>
    <col min="7054" max="7054" width="3.42578125" customWidth="1"/>
    <col min="7055" max="7057" width="3.140625" customWidth="1"/>
    <col min="7058" max="7058" width="3.42578125" customWidth="1"/>
    <col min="7059" max="7059" width="3" customWidth="1"/>
    <col min="7060" max="7061" width="3.42578125" customWidth="1"/>
    <col min="7062" max="7062" width="3" customWidth="1"/>
    <col min="7063" max="7064" width="3.28515625" customWidth="1"/>
    <col min="7065" max="7066" width="3.140625" customWidth="1"/>
    <col min="7139" max="7139" width="29.85546875" customWidth="1"/>
    <col min="7140" max="7140" width="0" hidden="1" customWidth="1"/>
    <col min="7141" max="7141" width="17.42578125" customWidth="1"/>
    <col min="7142" max="7200" width="0" hidden="1" customWidth="1"/>
    <col min="7201" max="7201" width="2.42578125" customWidth="1"/>
    <col min="7202" max="7202" width="2.85546875" customWidth="1"/>
    <col min="7203" max="7204" width="2.7109375" customWidth="1"/>
    <col min="7205" max="7205" width="2.85546875" customWidth="1"/>
    <col min="7206" max="7206" width="3" customWidth="1"/>
    <col min="7207" max="7207" width="2.5703125" customWidth="1"/>
    <col min="7208" max="7208" width="2.7109375" customWidth="1"/>
    <col min="7209" max="7209" width="3" customWidth="1"/>
    <col min="7210" max="7211" width="2.7109375" customWidth="1"/>
    <col min="7212" max="7212" width="2.85546875" customWidth="1"/>
    <col min="7213" max="7213" width="2.7109375" customWidth="1"/>
    <col min="7214" max="7215" width="2.140625" customWidth="1"/>
    <col min="7216" max="7217" width="2.7109375" customWidth="1"/>
    <col min="7218" max="7220" width="2.85546875" customWidth="1"/>
    <col min="7221" max="7221" width="2.7109375" customWidth="1"/>
    <col min="7222" max="7222" width="2.28515625" customWidth="1"/>
    <col min="7223" max="7223" width="2.85546875" customWidth="1"/>
    <col min="7224" max="7225" width="3" customWidth="1"/>
    <col min="7226" max="7226" width="2.85546875" customWidth="1"/>
    <col min="7227" max="7227" width="3" customWidth="1"/>
    <col min="7228" max="7228" width="2.5703125" customWidth="1"/>
    <col min="7229" max="7229" width="2.28515625" customWidth="1"/>
    <col min="7230" max="7230" width="2.5703125" customWidth="1"/>
    <col min="7231" max="7231" width="2.85546875" customWidth="1"/>
    <col min="7232" max="7233" width="2.7109375" customWidth="1"/>
    <col min="7234" max="7234" width="2.85546875" customWidth="1"/>
    <col min="7235" max="7236" width="2.28515625" customWidth="1"/>
    <col min="7237" max="7237" width="2.5703125" customWidth="1"/>
    <col min="7238" max="7239" width="2.7109375" customWidth="1"/>
    <col min="7240" max="7240" width="3" customWidth="1"/>
    <col min="7241" max="7241" width="2.85546875" customWidth="1"/>
    <col min="7242" max="7242" width="2.28515625" customWidth="1"/>
    <col min="7243" max="7243" width="2.42578125" customWidth="1"/>
    <col min="7244" max="7247" width="2.85546875" customWidth="1"/>
    <col min="7248" max="7248" width="3" customWidth="1"/>
    <col min="7249" max="7249" width="2.5703125" customWidth="1"/>
    <col min="7250" max="7250" width="2.42578125" customWidth="1"/>
    <col min="7251" max="7251" width="2.7109375" customWidth="1"/>
    <col min="7252" max="7252" width="3" customWidth="1"/>
    <col min="7253" max="7253" width="2.85546875" customWidth="1"/>
    <col min="7254" max="7254" width="2.7109375" customWidth="1"/>
    <col min="7255" max="7255" width="2.85546875" customWidth="1"/>
    <col min="7256" max="7256" width="2.28515625" customWidth="1"/>
    <col min="7257" max="7257" width="2.5703125" customWidth="1"/>
    <col min="7258" max="7258" width="3" customWidth="1"/>
    <col min="7259" max="7259" width="3.140625" customWidth="1"/>
    <col min="7260" max="7260" width="3" customWidth="1"/>
    <col min="7261" max="7262" width="3.140625" customWidth="1"/>
    <col min="7263" max="7264" width="2.7109375" customWidth="1"/>
    <col min="7265" max="7265" width="3" customWidth="1"/>
    <col min="7266" max="7266" width="3.28515625" customWidth="1"/>
    <col min="7267" max="7269" width="3.140625" customWidth="1"/>
    <col min="7270" max="7270" width="2.42578125" customWidth="1"/>
    <col min="7271" max="7271" width="2.5703125" customWidth="1"/>
    <col min="7272" max="7272" width="3.42578125" customWidth="1"/>
    <col min="7273" max="7273" width="3.140625" customWidth="1"/>
    <col min="7274" max="7275" width="3" customWidth="1"/>
    <col min="7276" max="7276" width="2.5703125" customWidth="1"/>
    <col min="7277" max="7277" width="2.7109375" customWidth="1"/>
    <col min="7278" max="7278" width="2.42578125" customWidth="1"/>
    <col min="7279" max="7280" width="3" customWidth="1"/>
    <col min="7281" max="7282" width="3.140625" customWidth="1"/>
    <col min="7283" max="7284" width="2.85546875" customWidth="1"/>
    <col min="7285" max="7285" width="2.5703125" customWidth="1"/>
    <col min="7286" max="7286" width="2.7109375" customWidth="1"/>
    <col min="7287" max="7287" width="3" customWidth="1"/>
    <col min="7288" max="7288" width="3.28515625" customWidth="1"/>
    <col min="7289" max="7289" width="3.42578125" customWidth="1"/>
    <col min="7290" max="7290" width="3.28515625" customWidth="1"/>
    <col min="7291" max="7291" width="3.140625" customWidth="1"/>
    <col min="7292" max="7293" width="2.85546875" customWidth="1"/>
    <col min="7294" max="7295" width="3.140625" customWidth="1"/>
    <col min="7296" max="7296" width="2.85546875" customWidth="1"/>
    <col min="7297" max="7297" width="3.140625" customWidth="1"/>
    <col min="7298" max="7298" width="3" customWidth="1"/>
    <col min="7299" max="7300" width="2.85546875" customWidth="1"/>
    <col min="7301" max="7303" width="3" customWidth="1"/>
    <col min="7304" max="7304" width="3.140625" customWidth="1"/>
    <col min="7305" max="7305" width="2.85546875" customWidth="1"/>
    <col min="7306" max="7306" width="2.5703125" customWidth="1"/>
    <col min="7307" max="7307" width="3.140625" customWidth="1"/>
    <col min="7308" max="7308" width="3" customWidth="1"/>
    <col min="7309" max="7309" width="3.140625" customWidth="1"/>
    <col min="7310" max="7310" width="3.42578125" customWidth="1"/>
    <col min="7311" max="7313" width="3.140625" customWidth="1"/>
    <col min="7314" max="7314" width="3.42578125" customWidth="1"/>
    <col min="7315" max="7315" width="3" customWidth="1"/>
    <col min="7316" max="7317" width="3.42578125" customWidth="1"/>
    <col min="7318" max="7318" width="3" customWidth="1"/>
    <col min="7319" max="7320" width="3.28515625" customWidth="1"/>
    <col min="7321" max="7322" width="3.140625" customWidth="1"/>
    <col min="7395" max="7395" width="29.85546875" customWidth="1"/>
    <col min="7396" max="7396" width="0" hidden="1" customWidth="1"/>
    <col min="7397" max="7397" width="17.42578125" customWidth="1"/>
    <col min="7398" max="7456" width="0" hidden="1" customWidth="1"/>
    <col min="7457" max="7457" width="2.42578125" customWidth="1"/>
    <col min="7458" max="7458" width="2.85546875" customWidth="1"/>
    <col min="7459" max="7460" width="2.7109375" customWidth="1"/>
    <col min="7461" max="7461" width="2.85546875" customWidth="1"/>
    <col min="7462" max="7462" width="3" customWidth="1"/>
    <col min="7463" max="7463" width="2.5703125" customWidth="1"/>
    <col min="7464" max="7464" width="2.7109375" customWidth="1"/>
    <col min="7465" max="7465" width="3" customWidth="1"/>
    <col min="7466" max="7467" width="2.7109375" customWidth="1"/>
    <col min="7468" max="7468" width="2.85546875" customWidth="1"/>
    <col min="7469" max="7469" width="2.7109375" customWidth="1"/>
    <col min="7470" max="7471" width="2.140625" customWidth="1"/>
    <col min="7472" max="7473" width="2.7109375" customWidth="1"/>
    <col min="7474" max="7476" width="2.85546875" customWidth="1"/>
    <col min="7477" max="7477" width="2.7109375" customWidth="1"/>
    <col min="7478" max="7478" width="2.28515625" customWidth="1"/>
    <col min="7479" max="7479" width="2.85546875" customWidth="1"/>
    <col min="7480" max="7481" width="3" customWidth="1"/>
    <col min="7482" max="7482" width="2.85546875" customWidth="1"/>
    <col min="7483" max="7483" width="3" customWidth="1"/>
    <col min="7484" max="7484" width="2.5703125" customWidth="1"/>
    <col min="7485" max="7485" width="2.28515625" customWidth="1"/>
    <col min="7486" max="7486" width="2.5703125" customWidth="1"/>
    <col min="7487" max="7487" width="2.85546875" customWidth="1"/>
    <col min="7488" max="7489" width="2.7109375" customWidth="1"/>
    <col min="7490" max="7490" width="2.85546875" customWidth="1"/>
    <col min="7491" max="7492" width="2.28515625" customWidth="1"/>
    <col min="7493" max="7493" width="2.5703125" customWidth="1"/>
    <col min="7494" max="7495" width="2.7109375" customWidth="1"/>
    <col min="7496" max="7496" width="3" customWidth="1"/>
    <col min="7497" max="7497" width="2.85546875" customWidth="1"/>
    <col min="7498" max="7498" width="2.28515625" customWidth="1"/>
    <col min="7499" max="7499" width="2.42578125" customWidth="1"/>
    <col min="7500" max="7503" width="2.85546875" customWidth="1"/>
    <col min="7504" max="7504" width="3" customWidth="1"/>
    <col min="7505" max="7505" width="2.5703125" customWidth="1"/>
    <col min="7506" max="7506" width="2.42578125" customWidth="1"/>
    <col min="7507" max="7507" width="2.7109375" customWidth="1"/>
    <col min="7508" max="7508" width="3" customWidth="1"/>
    <col min="7509" max="7509" width="2.85546875" customWidth="1"/>
    <col min="7510" max="7510" width="2.7109375" customWidth="1"/>
    <col min="7511" max="7511" width="2.85546875" customWidth="1"/>
    <col min="7512" max="7512" width="2.28515625" customWidth="1"/>
    <col min="7513" max="7513" width="2.5703125" customWidth="1"/>
    <col min="7514" max="7514" width="3" customWidth="1"/>
    <col min="7515" max="7515" width="3.140625" customWidth="1"/>
    <col min="7516" max="7516" width="3" customWidth="1"/>
    <col min="7517" max="7518" width="3.140625" customWidth="1"/>
    <col min="7519" max="7520" width="2.7109375" customWidth="1"/>
    <col min="7521" max="7521" width="3" customWidth="1"/>
    <col min="7522" max="7522" width="3.28515625" customWidth="1"/>
    <col min="7523" max="7525" width="3.140625" customWidth="1"/>
    <col min="7526" max="7526" width="2.42578125" customWidth="1"/>
    <col min="7527" max="7527" width="2.5703125" customWidth="1"/>
    <col min="7528" max="7528" width="3.42578125" customWidth="1"/>
    <col min="7529" max="7529" width="3.140625" customWidth="1"/>
    <col min="7530" max="7531" width="3" customWidth="1"/>
    <col min="7532" max="7532" width="2.5703125" customWidth="1"/>
    <col min="7533" max="7533" width="2.7109375" customWidth="1"/>
    <col min="7534" max="7534" width="2.42578125" customWidth="1"/>
    <col min="7535" max="7536" width="3" customWidth="1"/>
    <col min="7537" max="7538" width="3.140625" customWidth="1"/>
    <col min="7539" max="7540" width="2.85546875" customWidth="1"/>
    <col min="7541" max="7541" width="2.5703125" customWidth="1"/>
    <col min="7542" max="7542" width="2.7109375" customWidth="1"/>
    <col min="7543" max="7543" width="3" customWidth="1"/>
    <col min="7544" max="7544" width="3.28515625" customWidth="1"/>
    <col min="7545" max="7545" width="3.42578125" customWidth="1"/>
    <col min="7546" max="7546" width="3.28515625" customWidth="1"/>
    <col min="7547" max="7547" width="3.140625" customWidth="1"/>
    <col min="7548" max="7549" width="2.85546875" customWidth="1"/>
    <col min="7550" max="7551" width="3.140625" customWidth="1"/>
    <col min="7552" max="7552" width="2.85546875" customWidth="1"/>
    <col min="7553" max="7553" width="3.140625" customWidth="1"/>
    <col min="7554" max="7554" width="3" customWidth="1"/>
    <col min="7555" max="7556" width="2.85546875" customWidth="1"/>
    <col min="7557" max="7559" width="3" customWidth="1"/>
    <col min="7560" max="7560" width="3.140625" customWidth="1"/>
    <col min="7561" max="7561" width="2.85546875" customWidth="1"/>
    <col min="7562" max="7562" width="2.5703125" customWidth="1"/>
    <col min="7563" max="7563" width="3.140625" customWidth="1"/>
    <col min="7564" max="7564" width="3" customWidth="1"/>
    <col min="7565" max="7565" width="3.140625" customWidth="1"/>
    <col min="7566" max="7566" width="3.42578125" customWidth="1"/>
    <col min="7567" max="7569" width="3.140625" customWidth="1"/>
    <col min="7570" max="7570" width="3.42578125" customWidth="1"/>
    <col min="7571" max="7571" width="3" customWidth="1"/>
    <col min="7572" max="7573" width="3.42578125" customWidth="1"/>
    <col min="7574" max="7574" width="3" customWidth="1"/>
    <col min="7575" max="7576" width="3.28515625" customWidth="1"/>
    <col min="7577" max="7578" width="3.140625" customWidth="1"/>
    <col min="7651" max="7651" width="29.85546875" customWidth="1"/>
    <col min="7652" max="7652" width="0" hidden="1" customWidth="1"/>
    <col min="7653" max="7653" width="17.42578125" customWidth="1"/>
    <col min="7654" max="7712" width="0" hidden="1" customWidth="1"/>
    <col min="7713" max="7713" width="2.42578125" customWidth="1"/>
    <col min="7714" max="7714" width="2.85546875" customWidth="1"/>
    <col min="7715" max="7716" width="2.7109375" customWidth="1"/>
    <col min="7717" max="7717" width="2.85546875" customWidth="1"/>
    <col min="7718" max="7718" width="3" customWidth="1"/>
    <col min="7719" max="7719" width="2.5703125" customWidth="1"/>
    <col min="7720" max="7720" width="2.7109375" customWidth="1"/>
    <col min="7721" max="7721" width="3" customWidth="1"/>
    <col min="7722" max="7723" width="2.7109375" customWidth="1"/>
    <col min="7724" max="7724" width="2.85546875" customWidth="1"/>
    <col min="7725" max="7725" width="2.7109375" customWidth="1"/>
    <col min="7726" max="7727" width="2.140625" customWidth="1"/>
    <col min="7728" max="7729" width="2.7109375" customWidth="1"/>
    <col min="7730" max="7732" width="2.85546875" customWidth="1"/>
    <col min="7733" max="7733" width="2.7109375" customWidth="1"/>
    <col min="7734" max="7734" width="2.28515625" customWidth="1"/>
    <col min="7735" max="7735" width="2.85546875" customWidth="1"/>
    <col min="7736" max="7737" width="3" customWidth="1"/>
    <col min="7738" max="7738" width="2.85546875" customWidth="1"/>
    <col min="7739" max="7739" width="3" customWidth="1"/>
    <col min="7740" max="7740" width="2.5703125" customWidth="1"/>
    <col min="7741" max="7741" width="2.28515625" customWidth="1"/>
    <col min="7742" max="7742" width="2.5703125" customWidth="1"/>
    <col min="7743" max="7743" width="2.85546875" customWidth="1"/>
    <col min="7744" max="7745" width="2.7109375" customWidth="1"/>
    <col min="7746" max="7746" width="2.85546875" customWidth="1"/>
    <col min="7747" max="7748" width="2.28515625" customWidth="1"/>
    <col min="7749" max="7749" width="2.5703125" customWidth="1"/>
    <col min="7750" max="7751" width="2.7109375" customWidth="1"/>
    <col min="7752" max="7752" width="3" customWidth="1"/>
    <col min="7753" max="7753" width="2.85546875" customWidth="1"/>
    <col min="7754" max="7754" width="2.28515625" customWidth="1"/>
    <col min="7755" max="7755" width="2.42578125" customWidth="1"/>
    <col min="7756" max="7759" width="2.85546875" customWidth="1"/>
    <col min="7760" max="7760" width="3" customWidth="1"/>
    <col min="7761" max="7761" width="2.5703125" customWidth="1"/>
    <col min="7762" max="7762" width="2.42578125" customWidth="1"/>
    <col min="7763" max="7763" width="2.7109375" customWidth="1"/>
    <col min="7764" max="7764" width="3" customWidth="1"/>
    <col min="7765" max="7765" width="2.85546875" customWidth="1"/>
    <col min="7766" max="7766" width="2.7109375" customWidth="1"/>
    <col min="7767" max="7767" width="2.85546875" customWidth="1"/>
    <col min="7768" max="7768" width="2.28515625" customWidth="1"/>
    <col min="7769" max="7769" width="2.5703125" customWidth="1"/>
    <col min="7770" max="7770" width="3" customWidth="1"/>
    <col min="7771" max="7771" width="3.140625" customWidth="1"/>
    <col min="7772" max="7772" width="3" customWidth="1"/>
    <col min="7773" max="7774" width="3.140625" customWidth="1"/>
    <col min="7775" max="7776" width="2.7109375" customWidth="1"/>
    <col min="7777" max="7777" width="3" customWidth="1"/>
    <col min="7778" max="7778" width="3.28515625" customWidth="1"/>
    <col min="7779" max="7781" width="3.140625" customWidth="1"/>
    <col min="7782" max="7782" width="2.42578125" customWidth="1"/>
    <col min="7783" max="7783" width="2.5703125" customWidth="1"/>
    <col min="7784" max="7784" width="3.42578125" customWidth="1"/>
    <col min="7785" max="7785" width="3.140625" customWidth="1"/>
    <col min="7786" max="7787" width="3" customWidth="1"/>
    <col min="7788" max="7788" width="2.5703125" customWidth="1"/>
    <col min="7789" max="7789" width="2.7109375" customWidth="1"/>
    <col min="7790" max="7790" width="2.42578125" customWidth="1"/>
    <col min="7791" max="7792" width="3" customWidth="1"/>
    <col min="7793" max="7794" width="3.140625" customWidth="1"/>
    <col min="7795" max="7796" width="2.85546875" customWidth="1"/>
    <col min="7797" max="7797" width="2.5703125" customWidth="1"/>
    <col min="7798" max="7798" width="2.7109375" customWidth="1"/>
    <col min="7799" max="7799" width="3" customWidth="1"/>
    <col min="7800" max="7800" width="3.28515625" customWidth="1"/>
    <col min="7801" max="7801" width="3.42578125" customWidth="1"/>
    <col min="7802" max="7802" width="3.28515625" customWidth="1"/>
    <col min="7803" max="7803" width="3.140625" customWidth="1"/>
    <col min="7804" max="7805" width="2.85546875" customWidth="1"/>
    <col min="7806" max="7807" width="3.140625" customWidth="1"/>
    <col min="7808" max="7808" width="2.85546875" customWidth="1"/>
    <col min="7809" max="7809" width="3.140625" customWidth="1"/>
    <col min="7810" max="7810" width="3" customWidth="1"/>
    <col min="7811" max="7812" width="2.85546875" customWidth="1"/>
    <col min="7813" max="7815" width="3" customWidth="1"/>
    <col min="7816" max="7816" width="3.140625" customWidth="1"/>
    <col min="7817" max="7817" width="2.85546875" customWidth="1"/>
    <col min="7818" max="7818" width="2.5703125" customWidth="1"/>
    <col min="7819" max="7819" width="3.140625" customWidth="1"/>
    <col min="7820" max="7820" width="3" customWidth="1"/>
    <col min="7821" max="7821" width="3.140625" customWidth="1"/>
    <col min="7822" max="7822" width="3.42578125" customWidth="1"/>
    <col min="7823" max="7825" width="3.140625" customWidth="1"/>
    <col min="7826" max="7826" width="3.42578125" customWidth="1"/>
    <col min="7827" max="7827" width="3" customWidth="1"/>
    <col min="7828" max="7829" width="3.42578125" customWidth="1"/>
    <col min="7830" max="7830" width="3" customWidth="1"/>
    <col min="7831" max="7832" width="3.28515625" customWidth="1"/>
    <col min="7833" max="7834" width="3.140625" customWidth="1"/>
    <col min="7907" max="7907" width="29.85546875" customWidth="1"/>
    <col min="7908" max="7908" width="0" hidden="1" customWidth="1"/>
    <col min="7909" max="7909" width="17.42578125" customWidth="1"/>
    <col min="7910" max="7968" width="0" hidden="1" customWidth="1"/>
    <col min="7969" max="7969" width="2.42578125" customWidth="1"/>
    <col min="7970" max="7970" width="2.85546875" customWidth="1"/>
    <col min="7971" max="7972" width="2.7109375" customWidth="1"/>
    <col min="7973" max="7973" width="2.85546875" customWidth="1"/>
    <col min="7974" max="7974" width="3" customWidth="1"/>
    <col min="7975" max="7975" width="2.5703125" customWidth="1"/>
    <col min="7976" max="7976" width="2.7109375" customWidth="1"/>
    <col min="7977" max="7977" width="3" customWidth="1"/>
    <col min="7978" max="7979" width="2.7109375" customWidth="1"/>
    <col min="7980" max="7980" width="2.85546875" customWidth="1"/>
    <col min="7981" max="7981" width="2.7109375" customWidth="1"/>
    <col min="7982" max="7983" width="2.140625" customWidth="1"/>
    <col min="7984" max="7985" width="2.7109375" customWidth="1"/>
    <col min="7986" max="7988" width="2.85546875" customWidth="1"/>
    <col min="7989" max="7989" width="2.7109375" customWidth="1"/>
    <col min="7990" max="7990" width="2.28515625" customWidth="1"/>
    <col min="7991" max="7991" width="2.85546875" customWidth="1"/>
    <col min="7992" max="7993" width="3" customWidth="1"/>
    <col min="7994" max="7994" width="2.85546875" customWidth="1"/>
    <col min="7995" max="7995" width="3" customWidth="1"/>
    <col min="7996" max="7996" width="2.5703125" customWidth="1"/>
    <col min="7997" max="7997" width="2.28515625" customWidth="1"/>
    <col min="7998" max="7998" width="2.5703125" customWidth="1"/>
    <col min="7999" max="7999" width="2.85546875" customWidth="1"/>
    <col min="8000" max="8001" width="2.7109375" customWidth="1"/>
    <col min="8002" max="8002" width="2.85546875" customWidth="1"/>
    <col min="8003" max="8004" width="2.28515625" customWidth="1"/>
    <col min="8005" max="8005" width="2.5703125" customWidth="1"/>
    <col min="8006" max="8007" width="2.7109375" customWidth="1"/>
    <col min="8008" max="8008" width="3" customWidth="1"/>
    <col min="8009" max="8009" width="2.85546875" customWidth="1"/>
    <col min="8010" max="8010" width="2.28515625" customWidth="1"/>
    <col min="8011" max="8011" width="2.42578125" customWidth="1"/>
    <col min="8012" max="8015" width="2.85546875" customWidth="1"/>
    <col min="8016" max="8016" width="3" customWidth="1"/>
    <col min="8017" max="8017" width="2.5703125" customWidth="1"/>
    <col min="8018" max="8018" width="2.42578125" customWidth="1"/>
    <col min="8019" max="8019" width="2.7109375" customWidth="1"/>
    <col min="8020" max="8020" width="3" customWidth="1"/>
    <col min="8021" max="8021" width="2.85546875" customWidth="1"/>
    <col min="8022" max="8022" width="2.7109375" customWidth="1"/>
    <col min="8023" max="8023" width="2.85546875" customWidth="1"/>
    <col min="8024" max="8024" width="2.28515625" customWidth="1"/>
    <col min="8025" max="8025" width="2.5703125" customWidth="1"/>
    <col min="8026" max="8026" width="3" customWidth="1"/>
    <col min="8027" max="8027" width="3.140625" customWidth="1"/>
    <col min="8028" max="8028" width="3" customWidth="1"/>
    <col min="8029" max="8030" width="3.140625" customWidth="1"/>
    <col min="8031" max="8032" width="2.7109375" customWidth="1"/>
    <col min="8033" max="8033" width="3" customWidth="1"/>
    <col min="8034" max="8034" width="3.28515625" customWidth="1"/>
    <col min="8035" max="8037" width="3.140625" customWidth="1"/>
    <col min="8038" max="8038" width="2.42578125" customWidth="1"/>
    <col min="8039" max="8039" width="2.5703125" customWidth="1"/>
    <col min="8040" max="8040" width="3.42578125" customWidth="1"/>
    <col min="8041" max="8041" width="3.140625" customWidth="1"/>
    <col min="8042" max="8043" width="3" customWidth="1"/>
    <col min="8044" max="8044" width="2.5703125" customWidth="1"/>
    <col min="8045" max="8045" width="2.7109375" customWidth="1"/>
    <col min="8046" max="8046" width="2.42578125" customWidth="1"/>
    <col min="8047" max="8048" width="3" customWidth="1"/>
    <col min="8049" max="8050" width="3.140625" customWidth="1"/>
    <col min="8051" max="8052" width="2.85546875" customWidth="1"/>
    <col min="8053" max="8053" width="2.5703125" customWidth="1"/>
    <col min="8054" max="8054" width="2.7109375" customWidth="1"/>
    <col min="8055" max="8055" width="3" customWidth="1"/>
    <col min="8056" max="8056" width="3.28515625" customWidth="1"/>
    <col min="8057" max="8057" width="3.42578125" customWidth="1"/>
    <col min="8058" max="8058" width="3.28515625" customWidth="1"/>
    <col min="8059" max="8059" width="3.140625" customWidth="1"/>
    <col min="8060" max="8061" width="2.85546875" customWidth="1"/>
    <col min="8062" max="8063" width="3.140625" customWidth="1"/>
    <col min="8064" max="8064" width="2.85546875" customWidth="1"/>
    <col min="8065" max="8065" width="3.140625" customWidth="1"/>
    <col min="8066" max="8066" width="3" customWidth="1"/>
    <col min="8067" max="8068" width="2.85546875" customWidth="1"/>
    <col min="8069" max="8071" width="3" customWidth="1"/>
    <col min="8072" max="8072" width="3.140625" customWidth="1"/>
    <col min="8073" max="8073" width="2.85546875" customWidth="1"/>
    <col min="8074" max="8074" width="2.5703125" customWidth="1"/>
    <col min="8075" max="8075" width="3.140625" customWidth="1"/>
    <col min="8076" max="8076" width="3" customWidth="1"/>
    <col min="8077" max="8077" width="3.140625" customWidth="1"/>
    <col min="8078" max="8078" width="3.42578125" customWidth="1"/>
    <col min="8079" max="8081" width="3.140625" customWidth="1"/>
    <col min="8082" max="8082" width="3.42578125" customWidth="1"/>
    <col min="8083" max="8083" width="3" customWidth="1"/>
    <col min="8084" max="8085" width="3.42578125" customWidth="1"/>
    <col min="8086" max="8086" width="3" customWidth="1"/>
    <col min="8087" max="8088" width="3.28515625" customWidth="1"/>
    <col min="8089" max="8090" width="3.140625" customWidth="1"/>
    <col min="8163" max="8163" width="29.85546875" customWidth="1"/>
    <col min="8164" max="8164" width="0" hidden="1" customWidth="1"/>
    <col min="8165" max="8165" width="17.42578125" customWidth="1"/>
    <col min="8166" max="8224" width="0" hidden="1" customWidth="1"/>
    <col min="8225" max="8225" width="2.42578125" customWidth="1"/>
    <col min="8226" max="8226" width="2.85546875" customWidth="1"/>
    <col min="8227" max="8228" width="2.7109375" customWidth="1"/>
    <col min="8229" max="8229" width="2.85546875" customWidth="1"/>
    <col min="8230" max="8230" width="3" customWidth="1"/>
    <col min="8231" max="8231" width="2.5703125" customWidth="1"/>
    <col min="8232" max="8232" width="2.7109375" customWidth="1"/>
    <col min="8233" max="8233" width="3" customWidth="1"/>
    <col min="8234" max="8235" width="2.7109375" customWidth="1"/>
    <col min="8236" max="8236" width="2.85546875" customWidth="1"/>
    <col min="8237" max="8237" width="2.7109375" customWidth="1"/>
    <col min="8238" max="8239" width="2.140625" customWidth="1"/>
    <col min="8240" max="8241" width="2.7109375" customWidth="1"/>
    <col min="8242" max="8244" width="2.85546875" customWidth="1"/>
    <col min="8245" max="8245" width="2.7109375" customWidth="1"/>
    <col min="8246" max="8246" width="2.28515625" customWidth="1"/>
    <col min="8247" max="8247" width="2.85546875" customWidth="1"/>
    <col min="8248" max="8249" width="3" customWidth="1"/>
    <col min="8250" max="8250" width="2.85546875" customWidth="1"/>
    <col min="8251" max="8251" width="3" customWidth="1"/>
    <col min="8252" max="8252" width="2.5703125" customWidth="1"/>
    <col min="8253" max="8253" width="2.28515625" customWidth="1"/>
    <col min="8254" max="8254" width="2.5703125" customWidth="1"/>
    <col min="8255" max="8255" width="2.85546875" customWidth="1"/>
    <col min="8256" max="8257" width="2.7109375" customWidth="1"/>
    <col min="8258" max="8258" width="2.85546875" customWidth="1"/>
    <col min="8259" max="8260" width="2.28515625" customWidth="1"/>
    <col min="8261" max="8261" width="2.5703125" customWidth="1"/>
    <col min="8262" max="8263" width="2.7109375" customWidth="1"/>
    <col min="8264" max="8264" width="3" customWidth="1"/>
    <col min="8265" max="8265" width="2.85546875" customWidth="1"/>
    <col min="8266" max="8266" width="2.28515625" customWidth="1"/>
    <col min="8267" max="8267" width="2.42578125" customWidth="1"/>
    <col min="8268" max="8271" width="2.85546875" customWidth="1"/>
    <col min="8272" max="8272" width="3" customWidth="1"/>
    <col min="8273" max="8273" width="2.5703125" customWidth="1"/>
    <col min="8274" max="8274" width="2.42578125" customWidth="1"/>
    <col min="8275" max="8275" width="2.7109375" customWidth="1"/>
    <col min="8276" max="8276" width="3" customWidth="1"/>
    <col min="8277" max="8277" width="2.85546875" customWidth="1"/>
    <col min="8278" max="8278" width="2.7109375" customWidth="1"/>
    <col min="8279" max="8279" width="2.85546875" customWidth="1"/>
    <col min="8280" max="8280" width="2.28515625" customWidth="1"/>
    <col min="8281" max="8281" width="2.5703125" customWidth="1"/>
    <col min="8282" max="8282" width="3" customWidth="1"/>
    <col min="8283" max="8283" width="3.140625" customWidth="1"/>
    <col min="8284" max="8284" width="3" customWidth="1"/>
    <col min="8285" max="8286" width="3.140625" customWidth="1"/>
    <col min="8287" max="8288" width="2.7109375" customWidth="1"/>
    <col min="8289" max="8289" width="3" customWidth="1"/>
    <col min="8290" max="8290" width="3.28515625" customWidth="1"/>
    <col min="8291" max="8293" width="3.140625" customWidth="1"/>
    <col min="8294" max="8294" width="2.42578125" customWidth="1"/>
    <col min="8295" max="8295" width="2.5703125" customWidth="1"/>
    <col min="8296" max="8296" width="3.42578125" customWidth="1"/>
    <col min="8297" max="8297" width="3.140625" customWidth="1"/>
    <col min="8298" max="8299" width="3" customWidth="1"/>
    <col min="8300" max="8300" width="2.5703125" customWidth="1"/>
    <col min="8301" max="8301" width="2.7109375" customWidth="1"/>
    <col min="8302" max="8302" width="2.42578125" customWidth="1"/>
    <col min="8303" max="8304" width="3" customWidth="1"/>
    <col min="8305" max="8306" width="3.140625" customWidth="1"/>
    <col min="8307" max="8308" width="2.85546875" customWidth="1"/>
    <col min="8309" max="8309" width="2.5703125" customWidth="1"/>
    <col min="8310" max="8310" width="2.7109375" customWidth="1"/>
    <col min="8311" max="8311" width="3" customWidth="1"/>
    <col min="8312" max="8312" width="3.28515625" customWidth="1"/>
    <col min="8313" max="8313" width="3.42578125" customWidth="1"/>
    <col min="8314" max="8314" width="3.28515625" customWidth="1"/>
    <col min="8315" max="8315" width="3.140625" customWidth="1"/>
    <col min="8316" max="8317" width="2.85546875" customWidth="1"/>
    <col min="8318" max="8319" width="3.140625" customWidth="1"/>
    <col min="8320" max="8320" width="2.85546875" customWidth="1"/>
    <col min="8321" max="8321" width="3.140625" customWidth="1"/>
    <col min="8322" max="8322" width="3" customWidth="1"/>
    <col min="8323" max="8324" width="2.85546875" customWidth="1"/>
    <col min="8325" max="8327" width="3" customWidth="1"/>
    <col min="8328" max="8328" width="3.140625" customWidth="1"/>
    <col min="8329" max="8329" width="2.85546875" customWidth="1"/>
    <col min="8330" max="8330" width="2.5703125" customWidth="1"/>
    <col min="8331" max="8331" width="3.140625" customWidth="1"/>
    <col min="8332" max="8332" width="3" customWidth="1"/>
    <col min="8333" max="8333" width="3.140625" customWidth="1"/>
    <col min="8334" max="8334" width="3.42578125" customWidth="1"/>
    <col min="8335" max="8337" width="3.140625" customWidth="1"/>
    <col min="8338" max="8338" width="3.42578125" customWidth="1"/>
    <col min="8339" max="8339" width="3" customWidth="1"/>
    <col min="8340" max="8341" width="3.42578125" customWidth="1"/>
    <col min="8342" max="8342" width="3" customWidth="1"/>
    <col min="8343" max="8344" width="3.28515625" customWidth="1"/>
    <col min="8345" max="8346" width="3.140625" customWidth="1"/>
    <col min="8419" max="8419" width="29.85546875" customWidth="1"/>
    <col min="8420" max="8420" width="0" hidden="1" customWidth="1"/>
    <col min="8421" max="8421" width="17.42578125" customWidth="1"/>
    <col min="8422" max="8480" width="0" hidden="1" customWidth="1"/>
    <col min="8481" max="8481" width="2.42578125" customWidth="1"/>
    <col min="8482" max="8482" width="2.85546875" customWidth="1"/>
    <col min="8483" max="8484" width="2.7109375" customWidth="1"/>
    <col min="8485" max="8485" width="2.85546875" customWidth="1"/>
    <col min="8486" max="8486" width="3" customWidth="1"/>
    <col min="8487" max="8487" width="2.5703125" customWidth="1"/>
    <col min="8488" max="8488" width="2.7109375" customWidth="1"/>
    <col min="8489" max="8489" width="3" customWidth="1"/>
    <col min="8490" max="8491" width="2.7109375" customWidth="1"/>
    <col min="8492" max="8492" width="2.85546875" customWidth="1"/>
    <col min="8493" max="8493" width="2.7109375" customWidth="1"/>
    <col min="8494" max="8495" width="2.140625" customWidth="1"/>
    <col min="8496" max="8497" width="2.7109375" customWidth="1"/>
    <col min="8498" max="8500" width="2.85546875" customWidth="1"/>
    <col min="8501" max="8501" width="2.7109375" customWidth="1"/>
    <col min="8502" max="8502" width="2.28515625" customWidth="1"/>
    <col min="8503" max="8503" width="2.85546875" customWidth="1"/>
    <col min="8504" max="8505" width="3" customWidth="1"/>
    <col min="8506" max="8506" width="2.85546875" customWidth="1"/>
    <col min="8507" max="8507" width="3" customWidth="1"/>
    <col min="8508" max="8508" width="2.5703125" customWidth="1"/>
    <col min="8509" max="8509" width="2.28515625" customWidth="1"/>
    <col min="8510" max="8510" width="2.5703125" customWidth="1"/>
    <col min="8511" max="8511" width="2.85546875" customWidth="1"/>
    <col min="8512" max="8513" width="2.7109375" customWidth="1"/>
    <col min="8514" max="8514" width="2.85546875" customWidth="1"/>
    <col min="8515" max="8516" width="2.28515625" customWidth="1"/>
    <col min="8517" max="8517" width="2.5703125" customWidth="1"/>
    <col min="8518" max="8519" width="2.7109375" customWidth="1"/>
    <col min="8520" max="8520" width="3" customWidth="1"/>
    <col min="8521" max="8521" width="2.85546875" customWidth="1"/>
    <col min="8522" max="8522" width="2.28515625" customWidth="1"/>
    <col min="8523" max="8523" width="2.42578125" customWidth="1"/>
    <col min="8524" max="8527" width="2.85546875" customWidth="1"/>
    <col min="8528" max="8528" width="3" customWidth="1"/>
    <col min="8529" max="8529" width="2.5703125" customWidth="1"/>
    <col min="8530" max="8530" width="2.42578125" customWidth="1"/>
    <col min="8531" max="8531" width="2.7109375" customWidth="1"/>
    <col min="8532" max="8532" width="3" customWidth="1"/>
    <col min="8533" max="8533" width="2.85546875" customWidth="1"/>
    <col min="8534" max="8534" width="2.7109375" customWidth="1"/>
    <col min="8535" max="8535" width="2.85546875" customWidth="1"/>
    <col min="8536" max="8536" width="2.28515625" customWidth="1"/>
    <col min="8537" max="8537" width="2.5703125" customWidth="1"/>
    <col min="8538" max="8538" width="3" customWidth="1"/>
    <col min="8539" max="8539" width="3.140625" customWidth="1"/>
    <col min="8540" max="8540" width="3" customWidth="1"/>
    <col min="8541" max="8542" width="3.140625" customWidth="1"/>
    <col min="8543" max="8544" width="2.7109375" customWidth="1"/>
    <col min="8545" max="8545" width="3" customWidth="1"/>
    <col min="8546" max="8546" width="3.28515625" customWidth="1"/>
    <col min="8547" max="8549" width="3.140625" customWidth="1"/>
    <col min="8550" max="8550" width="2.42578125" customWidth="1"/>
    <col min="8551" max="8551" width="2.5703125" customWidth="1"/>
    <col min="8552" max="8552" width="3.42578125" customWidth="1"/>
    <col min="8553" max="8553" width="3.140625" customWidth="1"/>
    <col min="8554" max="8555" width="3" customWidth="1"/>
    <col min="8556" max="8556" width="2.5703125" customWidth="1"/>
    <col min="8557" max="8557" width="2.7109375" customWidth="1"/>
    <col min="8558" max="8558" width="2.42578125" customWidth="1"/>
    <col min="8559" max="8560" width="3" customWidth="1"/>
    <col min="8561" max="8562" width="3.140625" customWidth="1"/>
    <col min="8563" max="8564" width="2.85546875" customWidth="1"/>
    <col min="8565" max="8565" width="2.5703125" customWidth="1"/>
    <col min="8566" max="8566" width="2.7109375" customWidth="1"/>
    <col min="8567" max="8567" width="3" customWidth="1"/>
    <col min="8568" max="8568" width="3.28515625" customWidth="1"/>
    <col min="8569" max="8569" width="3.42578125" customWidth="1"/>
    <col min="8570" max="8570" width="3.28515625" customWidth="1"/>
    <col min="8571" max="8571" width="3.140625" customWidth="1"/>
    <col min="8572" max="8573" width="2.85546875" customWidth="1"/>
    <col min="8574" max="8575" width="3.140625" customWidth="1"/>
    <col min="8576" max="8576" width="2.85546875" customWidth="1"/>
    <col min="8577" max="8577" width="3.140625" customWidth="1"/>
    <col min="8578" max="8578" width="3" customWidth="1"/>
    <col min="8579" max="8580" width="2.85546875" customWidth="1"/>
    <col min="8581" max="8583" width="3" customWidth="1"/>
    <col min="8584" max="8584" width="3.140625" customWidth="1"/>
    <col min="8585" max="8585" width="2.85546875" customWidth="1"/>
    <col min="8586" max="8586" width="2.5703125" customWidth="1"/>
    <col min="8587" max="8587" width="3.140625" customWidth="1"/>
    <col min="8588" max="8588" width="3" customWidth="1"/>
    <col min="8589" max="8589" width="3.140625" customWidth="1"/>
    <col min="8590" max="8590" width="3.42578125" customWidth="1"/>
    <col min="8591" max="8593" width="3.140625" customWidth="1"/>
    <col min="8594" max="8594" width="3.42578125" customWidth="1"/>
    <col min="8595" max="8595" width="3" customWidth="1"/>
    <col min="8596" max="8597" width="3.42578125" customWidth="1"/>
    <col min="8598" max="8598" width="3" customWidth="1"/>
    <col min="8599" max="8600" width="3.28515625" customWidth="1"/>
    <col min="8601" max="8602" width="3.140625" customWidth="1"/>
    <col min="8675" max="8675" width="29.85546875" customWidth="1"/>
    <col min="8676" max="8676" width="0" hidden="1" customWidth="1"/>
    <col min="8677" max="8677" width="17.42578125" customWidth="1"/>
    <col min="8678" max="8736" width="0" hidden="1" customWidth="1"/>
    <col min="8737" max="8737" width="2.42578125" customWidth="1"/>
    <col min="8738" max="8738" width="2.85546875" customWidth="1"/>
    <col min="8739" max="8740" width="2.7109375" customWidth="1"/>
    <col min="8741" max="8741" width="2.85546875" customWidth="1"/>
    <col min="8742" max="8742" width="3" customWidth="1"/>
    <col min="8743" max="8743" width="2.5703125" customWidth="1"/>
    <col min="8744" max="8744" width="2.7109375" customWidth="1"/>
    <col min="8745" max="8745" width="3" customWidth="1"/>
    <col min="8746" max="8747" width="2.7109375" customWidth="1"/>
    <col min="8748" max="8748" width="2.85546875" customWidth="1"/>
    <col min="8749" max="8749" width="2.7109375" customWidth="1"/>
    <col min="8750" max="8751" width="2.140625" customWidth="1"/>
    <col min="8752" max="8753" width="2.7109375" customWidth="1"/>
    <col min="8754" max="8756" width="2.85546875" customWidth="1"/>
    <col min="8757" max="8757" width="2.7109375" customWidth="1"/>
    <col min="8758" max="8758" width="2.28515625" customWidth="1"/>
    <col min="8759" max="8759" width="2.85546875" customWidth="1"/>
    <col min="8760" max="8761" width="3" customWidth="1"/>
    <col min="8762" max="8762" width="2.85546875" customWidth="1"/>
    <col min="8763" max="8763" width="3" customWidth="1"/>
    <col min="8764" max="8764" width="2.5703125" customWidth="1"/>
    <col min="8765" max="8765" width="2.28515625" customWidth="1"/>
    <col min="8766" max="8766" width="2.5703125" customWidth="1"/>
    <col min="8767" max="8767" width="2.85546875" customWidth="1"/>
    <col min="8768" max="8769" width="2.7109375" customWidth="1"/>
    <col min="8770" max="8770" width="2.85546875" customWidth="1"/>
    <col min="8771" max="8772" width="2.28515625" customWidth="1"/>
    <col min="8773" max="8773" width="2.5703125" customWidth="1"/>
    <col min="8774" max="8775" width="2.7109375" customWidth="1"/>
    <col min="8776" max="8776" width="3" customWidth="1"/>
    <col min="8777" max="8777" width="2.85546875" customWidth="1"/>
    <col min="8778" max="8778" width="2.28515625" customWidth="1"/>
    <col min="8779" max="8779" width="2.42578125" customWidth="1"/>
    <col min="8780" max="8783" width="2.85546875" customWidth="1"/>
    <col min="8784" max="8784" width="3" customWidth="1"/>
    <col min="8785" max="8785" width="2.5703125" customWidth="1"/>
    <col min="8786" max="8786" width="2.42578125" customWidth="1"/>
    <col min="8787" max="8787" width="2.7109375" customWidth="1"/>
    <col min="8788" max="8788" width="3" customWidth="1"/>
    <col min="8789" max="8789" width="2.85546875" customWidth="1"/>
    <col min="8790" max="8790" width="2.7109375" customWidth="1"/>
    <col min="8791" max="8791" width="2.85546875" customWidth="1"/>
    <col min="8792" max="8792" width="2.28515625" customWidth="1"/>
    <col min="8793" max="8793" width="2.5703125" customWidth="1"/>
    <col min="8794" max="8794" width="3" customWidth="1"/>
    <col min="8795" max="8795" width="3.140625" customWidth="1"/>
    <col min="8796" max="8796" width="3" customWidth="1"/>
    <col min="8797" max="8798" width="3.140625" customWidth="1"/>
    <col min="8799" max="8800" width="2.7109375" customWidth="1"/>
    <col min="8801" max="8801" width="3" customWidth="1"/>
    <col min="8802" max="8802" width="3.28515625" customWidth="1"/>
    <col min="8803" max="8805" width="3.140625" customWidth="1"/>
    <col min="8806" max="8806" width="2.42578125" customWidth="1"/>
    <col min="8807" max="8807" width="2.5703125" customWidth="1"/>
    <col min="8808" max="8808" width="3.42578125" customWidth="1"/>
    <col min="8809" max="8809" width="3.140625" customWidth="1"/>
    <col min="8810" max="8811" width="3" customWidth="1"/>
    <col min="8812" max="8812" width="2.5703125" customWidth="1"/>
    <col min="8813" max="8813" width="2.7109375" customWidth="1"/>
    <col min="8814" max="8814" width="2.42578125" customWidth="1"/>
    <col min="8815" max="8816" width="3" customWidth="1"/>
    <col min="8817" max="8818" width="3.140625" customWidth="1"/>
    <col min="8819" max="8820" width="2.85546875" customWidth="1"/>
    <col min="8821" max="8821" width="2.5703125" customWidth="1"/>
    <col min="8822" max="8822" width="2.7109375" customWidth="1"/>
    <col min="8823" max="8823" width="3" customWidth="1"/>
    <col min="8824" max="8824" width="3.28515625" customWidth="1"/>
    <col min="8825" max="8825" width="3.42578125" customWidth="1"/>
    <col min="8826" max="8826" width="3.28515625" customWidth="1"/>
    <col min="8827" max="8827" width="3.140625" customWidth="1"/>
    <col min="8828" max="8829" width="2.85546875" customWidth="1"/>
    <col min="8830" max="8831" width="3.140625" customWidth="1"/>
    <col min="8832" max="8832" width="2.85546875" customWidth="1"/>
    <col min="8833" max="8833" width="3.140625" customWidth="1"/>
    <col min="8834" max="8834" width="3" customWidth="1"/>
    <col min="8835" max="8836" width="2.85546875" customWidth="1"/>
    <col min="8837" max="8839" width="3" customWidth="1"/>
    <col min="8840" max="8840" width="3.140625" customWidth="1"/>
    <col min="8841" max="8841" width="2.85546875" customWidth="1"/>
    <col min="8842" max="8842" width="2.5703125" customWidth="1"/>
    <col min="8843" max="8843" width="3.140625" customWidth="1"/>
    <col min="8844" max="8844" width="3" customWidth="1"/>
    <col min="8845" max="8845" width="3.140625" customWidth="1"/>
    <col min="8846" max="8846" width="3.42578125" customWidth="1"/>
    <col min="8847" max="8849" width="3.140625" customWidth="1"/>
    <col min="8850" max="8850" width="3.42578125" customWidth="1"/>
    <col min="8851" max="8851" width="3" customWidth="1"/>
    <col min="8852" max="8853" width="3.42578125" customWidth="1"/>
    <col min="8854" max="8854" width="3" customWidth="1"/>
    <col min="8855" max="8856" width="3.28515625" customWidth="1"/>
    <col min="8857" max="8858" width="3.140625" customWidth="1"/>
    <col min="8931" max="8931" width="29.85546875" customWidth="1"/>
    <col min="8932" max="8932" width="0" hidden="1" customWidth="1"/>
    <col min="8933" max="8933" width="17.42578125" customWidth="1"/>
    <col min="8934" max="8992" width="0" hidden="1" customWidth="1"/>
    <col min="8993" max="8993" width="2.42578125" customWidth="1"/>
    <col min="8994" max="8994" width="2.85546875" customWidth="1"/>
    <col min="8995" max="8996" width="2.7109375" customWidth="1"/>
    <col min="8997" max="8997" width="2.85546875" customWidth="1"/>
    <col min="8998" max="8998" width="3" customWidth="1"/>
    <col min="8999" max="8999" width="2.5703125" customWidth="1"/>
    <col min="9000" max="9000" width="2.7109375" customWidth="1"/>
    <col min="9001" max="9001" width="3" customWidth="1"/>
    <col min="9002" max="9003" width="2.7109375" customWidth="1"/>
    <col min="9004" max="9004" width="2.85546875" customWidth="1"/>
    <col min="9005" max="9005" width="2.7109375" customWidth="1"/>
    <col min="9006" max="9007" width="2.140625" customWidth="1"/>
    <col min="9008" max="9009" width="2.7109375" customWidth="1"/>
    <col min="9010" max="9012" width="2.85546875" customWidth="1"/>
    <col min="9013" max="9013" width="2.7109375" customWidth="1"/>
    <col min="9014" max="9014" width="2.28515625" customWidth="1"/>
    <col min="9015" max="9015" width="2.85546875" customWidth="1"/>
    <col min="9016" max="9017" width="3" customWidth="1"/>
    <col min="9018" max="9018" width="2.85546875" customWidth="1"/>
    <col min="9019" max="9019" width="3" customWidth="1"/>
    <col min="9020" max="9020" width="2.5703125" customWidth="1"/>
    <col min="9021" max="9021" width="2.28515625" customWidth="1"/>
    <col min="9022" max="9022" width="2.5703125" customWidth="1"/>
    <col min="9023" max="9023" width="2.85546875" customWidth="1"/>
    <col min="9024" max="9025" width="2.7109375" customWidth="1"/>
    <col min="9026" max="9026" width="2.85546875" customWidth="1"/>
    <col min="9027" max="9028" width="2.28515625" customWidth="1"/>
    <col min="9029" max="9029" width="2.5703125" customWidth="1"/>
    <col min="9030" max="9031" width="2.7109375" customWidth="1"/>
    <col min="9032" max="9032" width="3" customWidth="1"/>
    <col min="9033" max="9033" width="2.85546875" customWidth="1"/>
    <col min="9034" max="9034" width="2.28515625" customWidth="1"/>
    <col min="9035" max="9035" width="2.42578125" customWidth="1"/>
    <col min="9036" max="9039" width="2.85546875" customWidth="1"/>
    <col min="9040" max="9040" width="3" customWidth="1"/>
    <col min="9041" max="9041" width="2.5703125" customWidth="1"/>
    <col min="9042" max="9042" width="2.42578125" customWidth="1"/>
    <col min="9043" max="9043" width="2.7109375" customWidth="1"/>
    <col min="9044" max="9044" width="3" customWidth="1"/>
    <col min="9045" max="9045" width="2.85546875" customWidth="1"/>
    <col min="9046" max="9046" width="2.7109375" customWidth="1"/>
    <col min="9047" max="9047" width="2.85546875" customWidth="1"/>
    <col min="9048" max="9048" width="2.28515625" customWidth="1"/>
    <col min="9049" max="9049" width="2.5703125" customWidth="1"/>
    <col min="9050" max="9050" width="3" customWidth="1"/>
    <col min="9051" max="9051" width="3.140625" customWidth="1"/>
    <col min="9052" max="9052" width="3" customWidth="1"/>
    <col min="9053" max="9054" width="3.140625" customWidth="1"/>
    <col min="9055" max="9056" width="2.7109375" customWidth="1"/>
    <col min="9057" max="9057" width="3" customWidth="1"/>
    <col min="9058" max="9058" width="3.28515625" customWidth="1"/>
    <col min="9059" max="9061" width="3.140625" customWidth="1"/>
    <col min="9062" max="9062" width="2.42578125" customWidth="1"/>
    <col min="9063" max="9063" width="2.5703125" customWidth="1"/>
    <col min="9064" max="9064" width="3.42578125" customWidth="1"/>
    <col min="9065" max="9065" width="3.140625" customWidth="1"/>
    <col min="9066" max="9067" width="3" customWidth="1"/>
    <col min="9068" max="9068" width="2.5703125" customWidth="1"/>
    <col min="9069" max="9069" width="2.7109375" customWidth="1"/>
    <col min="9070" max="9070" width="2.42578125" customWidth="1"/>
    <col min="9071" max="9072" width="3" customWidth="1"/>
    <col min="9073" max="9074" width="3.140625" customWidth="1"/>
    <col min="9075" max="9076" width="2.85546875" customWidth="1"/>
    <col min="9077" max="9077" width="2.5703125" customWidth="1"/>
    <col min="9078" max="9078" width="2.7109375" customWidth="1"/>
    <col min="9079" max="9079" width="3" customWidth="1"/>
    <col min="9080" max="9080" width="3.28515625" customWidth="1"/>
    <col min="9081" max="9081" width="3.42578125" customWidth="1"/>
    <col min="9082" max="9082" width="3.28515625" customWidth="1"/>
    <col min="9083" max="9083" width="3.140625" customWidth="1"/>
    <col min="9084" max="9085" width="2.85546875" customWidth="1"/>
    <col min="9086" max="9087" width="3.140625" customWidth="1"/>
    <col min="9088" max="9088" width="2.85546875" customWidth="1"/>
    <col min="9089" max="9089" width="3.140625" customWidth="1"/>
    <col min="9090" max="9090" width="3" customWidth="1"/>
    <col min="9091" max="9092" width="2.85546875" customWidth="1"/>
    <col min="9093" max="9095" width="3" customWidth="1"/>
    <col min="9096" max="9096" width="3.140625" customWidth="1"/>
    <col min="9097" max="9097" width="2.85546875" customWidth="1"/>
    <col min="9098" max="9098" width="2.5703125" customWidth="1"/>
    <col min="9099" max="9099" width="3.140625" customWidth="1"/>
    <col min="9100" max="9100" width="3" customWidth="1"/>
    <col min="9101" max="9101" width="3.140625" customWidth="1"/>
    <col min="9102" max="9102" width="3.42578125" customWidth="1"/>
    <col min="9103" max="9105" width="3.140625" customWidth="1"/>
    <col min="9106" max="9106" width="3.42578125" customWidth="1"/>
    <col min="9107" max="9107" width="3" customWidth="1"/>
    <col min="9108" max="9109" width="3.42578125" customWidth="1"/>
    <col min="9110" max="9110" width="3" customWidth="1"/>
    <col min="9111" max="9112" width="3.28515625" customWidth="1"/>
    <col min="9113" max="9114" width="3.140625" customWidth="1"/>
    <col min="9187" max="9187" width="29.85546875" customWidth="1"/>
    <col min="9188" max="9188" width="0" hidden="1" customWidth="1"/>
    <col min="9189" max="9189" width="17.42578125" customWidth="1"/>
    <col min="9190" max="9248" width="0" hidden="1" customWidth="1"/>
    <col min="9249" max="9249" width="2.42578125" customWidth="1"/>
    <col min="9250" max="9250" width="2.85546875" customWidth="1"/>
    <col min="9251" max="9252" width="2.7109375" customWidth="1"/>
    <col min="9253" max="9253" width="2.85546875" customWidth="1"/>
    <col min="9254" max="9254" width="3" customWidth="1"/>
    <col min="9255" max="9255" width="2.5703125" customWidth="1"/>
    <col min="9256" max="9256" width="2.7109375" customWidth="1"/>
    <col min="9257" max="9257" width="3" customWidth="1"/>
    <col min="9258" max="9259" width="2.7109375" customWidth="1"/>
    <col min="9260" max="9260" width="2.85546875" customWidth="1"/>
    <col min="9261" max="9261" width="2.7109375" customWidth="1"/>
    <col min="9262" max="9263" width="2.140625" customWidth="1"/>
    <col min="9264" max="9265" width="2.7109375" customWidth="1"/>
    <col min="9266" max="9268" width="2.85546875" customWidth="1"/>
    <col min="9269" max="9269" width="2.7109375" customWidth="1"/>
    <col min="9270" max="9270" width="2.28515625" customWidth="1"/>
    <col min="9271" max="9271" width="2.85546875" customWidth="1"/>
    <col min="9272" max="9273" width="3" customWidth="1"/>
    <col min="9274" max="9274" width="2.85546875" customWidth="1"/>
    <col min="9275" max="9275" width="3" customWidth="1"/>
    <col min="9276" max="9276" width="2.5703125" customWidth="1"/>
    <col min="9277" max="9277" width="2.28515625" customWidth="1"/>
    <col min="9278" max="9278" width="2.5703125" customWidth="1"/>
    <col min="9279" max="9279" width="2.85546875" customWidth="1"/>
    <col min="9280" max="9281" width="2.7109375" customWidth="1"/>
    <col min="9282" max="9282" width="2.85546875" customWidth="1"/>
    <col min="9283" max="9284" width="2.28515625" customWidth="1"/>
    <col min="9285" max="9285" width="2.5703125" customWidth="1"/>
    <col min="9286" max="9287" width="2.7109375" customWidth="1"/>
    <col min="9288" max="9288" width="3" customWidth="1"/>
    <col min="9289" max="9289" width="2.85546875" customWidth="1"/>
    <col min="9290" max="9290" width="2.28515625" customWidth="1"/>
    <col min="9291" max="9291" width="2.42578125" customWidth="1"/>
    <col min="9292" max="9295" width="2.85546875" customWidth="1"/>
    <col min="9296" max="9296" width="3" customWidth="1"/>
    <col min="9297" max="9297" width="2.5703125" customWidth="1"/>
    <col min="9298" max="9298" width="2.42578125" customWidth="1"/>
    <col min="9299" max="9299" width="2.7109375" customWidth="1"/>
    <col min="9300" max="9300" width="3" customWidth="1"/>
    <col min="9301" max="9301" width="2.85546875" customWidth="1"/>
    <col min="9302" max="9302" width="2.7109375" customWidth="1"/>
    <col min="9303" max="9303" width="2.85546875" customWidth="1"/>
    <col min="9304" max="9304" width="2.28515625" customWidth="1"/>
    <col min="9305" max="9305" width="2.5703125" customWidth="1"/>
    <col min="9306" max="9306" width="3" customWidth="1"/>
    <col min="9307" max="9307" width="3.140625" customWidth="1"/>
    <col min="9308" max="9308" width="3" customWidth="1"/>
    <col min="9309" max="9310" width="3.140625" customWidth="1"/>
    <col min="9311" max="9312" width="2.7109375" customWidth="1"/>
    <col min="9313" max="9313" width="3" customWidth="1"/>
    <col min="9314" max="9314" width="3.28515625" customWidth="1"/>
    <col min="9315" max="9317" width="3.140625" customWidth="1"/>
    <col min="9318" max="9318" width="2.42578125" customWidth="1"/>
    <col min="9319" max="9319" width="2.5703125" customWidth="1"/>
    <col min="9320" max="9320" width="3.42578125" customWidth="1"/>
    <col min="9321" max="9321" width="3.140625" customWidth="1"/>
    <col min="9322" max="9323" width="3" customWidth="1"/>
    <col min="9324" max="9324" width="2.5703125" customWidth="1"/>
    <col min="9325" max="9325" width="2.7109375" customWidth="1"/>
    <col min="9326" max="9326" width="2.42578125" customWidth="1"/>
    <col min="9327" max="9328" width="3" customWidth="1"/>
    <col min="9329" max="9330" width="3.140625" customWidth="1"/>
    <col min="9331" max="9332" width="2.85546875" customWidth="1"/>
    <col min="9333" max="9333" width="2.5703125" customWidth="1"/>
    <col min="9334" max="9334" width="2.7109375" customWidth="1"/>
    <col min="9335" max="9335" width="3" customWidth="1"/>
    <col min="9336" max="9336" width="3.28515625" customWidth="1"/>
    <col min="9337" max="9337" width="3.42578125" customWidth="1"/>
    <col min="9338" max="9338" width="3.28515625" customWidth="1"/>
    <col min="9339" max="9339" width="3.140625" customWidth="1"/>
    <col min="9340" max="9341" width="2.85546875" customWidth="1"/>
    <col min="9342" max="9343" width="3.140625" customWidth="1"/>
    <col min="9344" max="9344" width="2.85546875" customWidth="1"/>
    <col min="9345" max="9345" width="3.140625" customWidth="1"/>
    <col min="9346" max="9346" width="3" customWidth="1"/>
    <col min="9347" max="9348" width="2.85546875" customWidth="1"/>
    <col min="9349" max="9351" width="3" customWidth="1"/>
    <col min="9352" max="9352" width="3.140625" customWidth="1"/>
    <col min="9353" max="9353" width="2.85546875" customWidth="1"/>
    <col min="9354" max="9354" width="2.5703125" customWidth="1"/>
    <col min="9355" max="9355" width="3.140625" customWidth="1"/>
    <col min="9356" max="9356" width="3" customWidth="1"/>
    <col min="9357" max="9357" width="3.140625" customWidth="1"/>
    <col min="9358" max="9358" width="3.42578125" customWidth="1"/>
    <col min="9359" max="9361" width="3.140625" customWidth="1"/>
    <col min="9362" max="9362" width="3.42578125" customWidth="1"/>
    <col min="9363" max="9363" width="3" customWidth="1"/>
    <col min="9364" max="9365" width="3.42578125" customWidth="1"/>
    <col min="9366" max="9366" width="3" customWidth="1"/>
    <col min="9367" max="9368" width="3.28515625" customWidth="1"/>
    <col min="9369" max="9370" width="3.140625" customWidth="1"/>
    <col min="9443" max="9443" width="29.85546875" customWidth="1"/>
    <col min="9444" max="9444" width="0" hidden="1" customWidth="1"/>
    <col min="9445" max="9445" width="17.42578125" customWidth="1"/>
    <col min="9446" max="9504" width="0" hidden="1" customWidth="1"/>
    <col min="9505" max="9505" width="2.42578125" customWidth="1"/>
    <col min="9506" max="9506" width="2.85546875" customWidth="1"/>
    <col min="9507" max="9508" width="2.7109375" customWidth="1"/>
    <col min="9509" max="9509" width="2.85546875" customWidth="1"/>
    <col min="9510" max="9510" width="3" customWidth="1"/>
    <col min="9511" max="9511" width="2.5703125" customWidth="1"/>
    <col min="9512" max="9512" width="2.7109375" customWidth="1"/>
    <col min="9513" max="9513" width="3" customWidth="1"/>
    <col min="9514" max="9515" width="2.7109375" customWidth="1"/>
    <col min="9516" max="9516" width="2.85546875" customWidth="1"/>
    <col min="9517" max="9517" width="2.7109375" customWidth="1"/>
    <col min="9518" max="9519" width="2.140625" customWidth="1"/>
    <col min="9520" max="9521" width="2.7109375" customWidth="1"/>
    <col min="9522" max="9524" width="2.85546875" customWidth="1"/>
    <col min="9525" max="9525" width="2.7109375" customWidth="1"/>
    <col min="9526" max="9526" width="2.28515625" customWidth="1"/>
    <col min="9527" max="9527" width="2.85546875" customWidth="1"/>
    <col min="9528" max="9529" width="3" customWidth="1"/>
    <col min="9530" max="9530" width="2.85546875" customWidth="1"/>
    <col min="9531" max="9531" width="3" customWidth="1"/>
    <col min="9532" max="9532" width="2.5703125" customWidth="1"/>
    <col min="9533" max="9533" width="2.28515625" customWidth="1"/>
    <col min="9534" max="9534" width="2.5703125" customWidth="1"/>
    <col min="9535" max="9535" width="2.85546875" customWidth="1"/>
    <col min="9536" max="9537" width="2.7109375" customWidth="1"/>
    <col min="9538" max="9538" width="2.85546875" customWidth="1"/>
    <col min="9539" max="9540" width="2.28515625" customWidth="1"/>
    <col min="9541" max="9541" width="2.5703125" customWidth="1"/>
    <col min="9542" max="9543" width="2.7109375" customWidth="1"/>
    <col min="9544" max="9544" width="3" customWidth="1"/>
    <col min="9545" max="9545" width="2.85546875" customWidth="1"/>
    <col min="9546" max="9546" width="2.28515625" customWidth="1"/>
    <col min="9547" max="9547" width="2.42578125" customWidth="1"/>
    <col min="9548" max="9551" width="2.85546875" customWidth="1"/>
    <col min="9552" max="9552" width="3" customWidth="1"/>
    <col min="9553" max="9553" width="2.5703125" customWidth="1"/>
    <col min="9554" max="9554" width="2.42578125" customWidth="1"/>
    <col min="9555" max="9555" width="2.7109375" customWidth="1"/>
    <col min="9556" max="9556" width="3" customWidth="1"/>
    <col min="9557" max="9557" width="2.85546875" customWidth="1"/>
    <col min="9558" max="9558" width="2.7109375" customWidth="1"/>
    <col min="9559" max="9559" width="2.85546875" customWidth="1"/>
    <col min="9560" max="9560" width="2.28515625" customWidth="1"/>
    <col min="9561" max="9561" width="2.5703125" customWidth="1"/>
    <col min="9562" max="9562" width="3" customWidth="1"/>
    <col min="9563" max="9563" width="3.140625" customWidth="1"/>
    <col min="9564" max="9564" width="3" customWidth="1"/>
    <col min="9565" max="9566" width="3.140625" customWidth="1"/>
    <col min="9567" max="9568" width="2.7109375" customWidth="1"/>
    <col min="9569" max="9569" width="3" customWidth="1"/>
    <col min="9570" max="9570" width="3.28515625" customWidth="1"/>
    <col min="9571" max="9573" width="3.140625" customWidth="1"/>
    <col min="9574" max="9574" width="2.42578125" customWidth="1"/>
    <col min="9575" max="9575" width="2.5703125" customWidth="1"/>
    <col min="9576" max="9576" width="3.42578125" customWidth="1"/>
    <col min="9577" max="9577" width="3.140625" customWidth="1"/>
    <col min="9578" max="9579" width="3" customWidth="1"/>
    <col min="9580" max="9580" width="2.5703125" customWidth="1"/>
    <col min="9581" max="9581" width="2.7109375" customWidth="1"/>
    <col min="9582" max="9582" width="2.42578125" customWidth="1"/>
    <col min="9583" max="9584" width="3" customWidth="1"/>
    <col min="9585" max="9586" width="3.140625" customWidth="1"/>
    <col min="9587" max="9588" width="2.85546875" customWidth="1"/>
    <col min="9589" max="9589" width="2.5703125" customWidth="1"/>
    <col min="9590" max="9590" width="2.7109375" customWidth="1"/>
    <col min="9591" max="9591" width="3" customWidth="1"/>
    <col min="9592" max="9592" width="3.28515625" customWidth="1"/>
    <col min="9593" max="9593" width="3.42578125" customWidth="1"/>
    <col min="9594" max="9594" width="3.28515625" customWidth="1"/>
    <col min="9595" max="9595" width="3.140625" customWidth="1"/>
    <col min="9596" max="9597" width="2.85546875" customWidth="1"/>
    <col min="9598" max="9599" width="3.140625" customWidth="1"/>
    <col min="9600" max="9600" width="2.85546875" customWidth="1"/>
    <col min="9601" max="9601" width="3.140625" customWidth="1"/>
    <col min="9602" max="9602" width="3" customWidth="1"/>
    <col min="9603" max="9604" width="2.85546875" customWidth="1"/>
    <col min="9605" max="9607" width="3" customWidth="1"/>
    <col min="9608" max="9608" width="3.140625" customWidth="1"/>
    <col min="9609" max="9609" width="2.85546875" customWidth="1"/>
    <col min="9610" max="9610" width="2.5703125" customWidth="1"/>
    <col min="9611" max="9611" width="3.140625" customWidth="1"/>
    <col min="9612" max="9612" width="3" customWidth="1"/>
    <col min="9613" max="9613" width="3.140625" customWidth="1"/>
    <col min="9614" max="9614" width="3.42578125" customWidth="1"/>
    <col min="9615" max="9617" width="3.140625" customWidth="1"/>
    <col min="9618" max="9618" width="3.42578125" customWidth="1"/>
    <col min="9619" max="9619" width="3" customWidth="1"/>
    <col min="9620" max="9621" width="3.42578125" customWidth="1"/>
    <col min="9622" max="9622" width="3" customWidth="1"/>
    <col min="9623" max="9624" width="3.28515625" customWidth="1"/>
    <col min="9625" max="9626" width="3.140625" customWidth="1"/>
    <col min="9699" max="9699" width="29.85546875" customWidth="1"/>
    <col min="9700" max="9700" width="0" hidden="1" customWidth="1"/>
    <col min="9701" max="9701" width="17.42578125" customWidth="1"/>
    <col min="9702" max="9760" width="0" hidden="1" customWidth="1"/>
    <col min="9761" max="9761" width="2.42578125" customWidth="1"/>
    <col min="9762" max="9762" width="2.85546875" customWidth="1"/>
    <col min="9763" max="9764" width="2.7109375" customWidth="1"/>
    <col min="9765" max="9765" width="2.85546875" customWidth="1"/>
    <col min="9766" max="9766" width="3" customWidth="1"/>
    <col min="9767" max="9767" width="2.5703125" customWidth="1"/>
    <col min="9768" max="9768" width="2.7109375" customWidth="1"/>
    <col min="9769" max="9769" width="3" customWidth="1"/>
    <col min="9770" max="9771" width="2.7109375" customWidth="1"/>
    <col min="9772" max="9772" width="2.85546875" customWidth="1"/>
    <col min="9773" max="9773" width="2.7109375" customWidth="1"/>
    <col min="9774" max="9775" width="2.140625" customWidth="1"/>
    <col min="9776" max="9777" width="2.7109375" customWidth="1"/>
    <col min="9778" max="9780" width="2.85546875" customWidth="1"/>
    <col min="9781" max="9781" width="2.7109375" customWidth="1"/>
    <col min="9782" max="9782" width="2.28515625" customWidth="1"/>
    <col min="9783" max="9783" width="2.85546875" customWidth="1"/>
    <col min="9784" max="9785" width="3" customWidth="1"/>
    <col min="9786" max="9786" width="2.85546875" customWidth="1"/>
    <col min="9787" max="9787" width="3" customWidth="1"/>
    <col min="9788" max="9788" width="2.5703125" customWidth="1"/>
    <col min="9789" max="9789" width="2.28515625" customWidth="1"/>
    <col min="9790" max="9790" width="2.5703125" customWidth="1"/>
    <col min="9791" max="9791" width="2.85546875" customWidth="1"/>
    <col min="9792" max="9793" width="2.7109375" customWidth="1"/>
    <col min="9794" max="9794" width="2.85546875" customWidth="1"/>
    <col min="9795" max="9796" width="2.28515625" customWidth="1"/>
    <col min="9797" max="9797" width="2.5703125" customWidth="1"/>
    <col min="9798" max="9799" width="2.7109375" customWidth="1"/>
    <col min="9800" max="9800" width="3" customWidth="1"/>
    <col min="9801" max="9801" width="2.85546875" customWidth="1"/>
    <col min="9802" max="9802" width="2.28515625" customWidth="1"/>
    <col min="9803" max="9803" width="2.42578125" customWidth="1"/>
    <col min="9804" max="9807" width="2.85546875" customWidth="1"/>
    <col min="9808" max="9808" width="3" customWidth="1"/>
    <col min="9809" max="9809" width="2.5703125" customWidth="1"/>
    <col min="9810" max="9810" width="2.42578125" customWidth="1"/>
    <col min="9811" max="9811" width="2.7109375" customWidth="1"/>
    <col min="9812" max="9812" width="3" customWidth="1"/>
    <col min="9813" max="9813" width="2.85546875" customWidth="1"/>
    <col min="9814" max="9814" width="2.7109375" customWidth="1"/>
    <col min="9815" max="9815" width="2.85546875" customWidth="1"/>
    <col min="9816" max="9816" width="2.28515625" customWidth="1"/>
    <col min="9817" max="9817" width="2.5703125" customWidth="1"/>
    <col min="9818" max="9818" width="3" customWidth="1"/>
    <col min="9819" max="9819" width="3.140625" customWidth="1"/>
    <col min="9820" max="9820" width="3" customWidth="1"/>
    <col min="9821" max="9822" width="3.140625" customWidth="1"/>
    <col min="9823" max="9824" width="2.7109375" customWidth="1"/>
    <col min="9825" max="9825" width="3" customWidth="1"/>
    <col min="9826" max="9826" width="3.28515625" customWidth="1"/>
    <col min="9827" max="9829" width="3.140625" customWidth="1"/>
    <col min="9830" max="9830" width="2.42578125" customWidth="1"/>
    <col min="9831" max="9831" width="2.5703125" customWidth="1"/>
    <col min="9832" max="9832" width="3.42578125" customWidth="1"/>
    <col min="9833" max="9833" width="3.140625" customWidth="1"/>
    <col min="9834" max="9835" width="3" customWidth="1"/>
    <col min="9836" max="9836" width="2.5703125" customWidth="1"/>
    <col min="9837" max="9837" width="2.7109375" customWidth="1"/>
    <col min="9838" max="9838" width="2.42578125" customWidth="1"/>
    <col min="9839" max="9840" width="3" customWidth="1"/>
    <col min="9841" max="9842" width="3.140625" customWidth="1"/>
    <col min="9843" max="9844" width="2.85546875" customWidth="1"/>
    <col min="9845" max="9845" width="2.5703125" customWidth="1"/>
    <col min="9846" max="9846" width="2.7109375" customWidth="1"/>
    <col min="9847" max="9847" width="3" customWidth="1"/>
    <col min="9848" max="9848" width="3.28515625" customWidth="1"/>
    <col min="9849" max="9849" width="3.42578125" customWidth="1"/>
    <col min="9850" max="9850" width="3.28515625" customWidth="1"/>
    <col min="9851" max="9851" width="3.140625" customWidth="1"/>
    <col min="9852" max="9853" width="2.85546875" customWidth="1"/>
    <col min="9854" max="9855" width="3.140625" customWidth="1"/>
    <col min="9856" max="9856" width="2.85546875" customWidth="1"/>
    <col min="9857" max="9857" width="3.140625" customWidth="1"/>
    <col min="9858" max="9858" width="3" customWidth="1"/>
    <col min="9859" max="9860" width="2.85546875" customWidth="1"/>
    <col min="9861" max="9863" width="3" customWidth="1"/>
    <col min="9864" max="9864" width="3.140625" customWidth="1"/>
    <col min="9865" max="9865" width="2.85546875" customWidth="1"/>
    <col min="9866" max="9866" width="2.5703125" customWidth="1"/>
    <col min="9867" max="9867" width="3.140625" customWidth="1"/>
    <col min="9868" max="9868" width="3" customWidth="1"/>
    <col min="9869" max="9869" width="3.140625" customWidth="1"/>
    <col min="9870" max="9870" width="3.42578125" customWidth="1"/>
    <col min="9871" max="9873" width="3.140625" customWidth="1"/>
    <col min="9874" max="9874" width="3.42578125" customWidth="1"/>
    <col min="9875" max="9875" width="3" customWidth="1"/>
    <col min="9876" max="9877" width="3.42578125" customWidth="1"/>
    <col min="9878" max="9878" width="3" customWidth="1"/>
    <col min="9879" max="9880" width="3.28515625" customWidth="1"/>
    <col min="9881" max="9882" width="3.140625" customWidth="1"/>
    <col min="9955" max="9955" width="29.85546875" customWidth="1"/>
    <col min="9956" max="9956" width="0" hidden="1" customWidth="1"/>
    <col min="9957" max="9957" width="17.42578125" customWidth="1"/>
    <col min="9958" max="10016" width="0" hidden="1" customWidth="1"/>
    <col min="10017" max="10017" width="2.42578125" customWidth="1"/>
    <col min="10018" max="10018" width="2.85546875" customWidth="1"/>
    <col min="10019" max="10020" width="2.7109375" customWidth="1"/>
    <col min="10021" max="10021" width="2.85546875" customWidth="1"/>
    <col min="10022" max="10022" width="3" customWidth="1"/>
    <col min="10023" max="10023" width="2.5703125" customWidth="1"/>
    <col min="10024" max="10024" width="2.7109375" customWidth="1"/>
    <col min="10025" max="10025" width="3" customWidth="1"/>
    <col min="10026" max="10027" width="2.7109375" customWidth="1"/>
    <col min="10028" max="10028" width="2.85546875" customWidth="1"/>
    <col min="10029" max="10029" width="2.7109375" customWidth="1"/>
    <col min="10030" max="10031" width="2.140625" customWidth="1"/>
    <col min="10032" max="10033" width="2.7109375" customWidth="1"/>
    <col min="10034" max="10036" width="2.85546875" customWidth="1"/>
    <col min="10037" max="10037" width="2.7109375" customWidth="1"/>
    <col min="10038" max="10038" width="2.28515625" customWidth="1"/>
    <col min="10039" max="10039" width="2.85546875" customWidth="1"/>
    <col min="10040" max="10041" width="3" customWidth="1"/>
    <col min="10042" max="10042" width="2.85546875" customWidth="1"/>
    <col min="10043" max="10043" width="3" customWidth="1"/>
    <col min="10044" max="10044" width="2.5703125" customWidth="1"/>
    <col min="10045" max="10045" width="2.28515625" customWidth="1"/>
    <col min="10046" max="10046" width="2.5703125" customWidth="1"/>
    <col min="10047" max="10047" width="2.85546875" customWidth="1"/>
    <col min="10048" max="10049" width="2.7109375" customWidth="1"/>
    <col min="10050" max="10050" width="2.85546875" customWidth="1"/>
    <col min="10051" max="10052" width="2.28515625" customWidth="1"/>
    <col min="10053" max="10053" width="2.5703125" customWidth="1"/>
    <col min="10054" max="10055" width="2.7109375" customWidth="1"/>
    <col min="10056" max="10056" width="3" customWidth="1"/>
    <col min="10057" max="10057" width="2.85546875" customWidth="1"/>
    <col min="10058" max="10058" width="2.28515625" customWidth="1"/>
    <col min="10059" max="10059" width="2.42578125" customWidth="1"/>
    <col min="10060" max="10063" width="2.85546875" customWidth="1"/>
    <col min="10064" max="10064" width="3" customWidth="1"/>
    <col min="10065" max="10065" width="2.5703125" customWidth="1"/>
    <col min="10066" max="10066" width="2.42578125" customWidth="1"/>
    <col min="10067" max="10067" width="2.7109375" customWidth="1"/>
    <col min="10068" max="10068" width="3" customWidth="1"/>
    <col min="10069" max="10069" width="2.85546875" customWidth="1"/>
    <col min="10070" max="10070" width="2.7109375" customWidth="1"/>
    <col min="10071" max="10071" width="2.85546875" customWidth="1"/>
    <col min="10072" max="10072" width="2.28515625" customWidth="1"/>
    <col min="10073" max="10073" width="2.5703125" customWidth="1"/>
    <col min="10074" max="10074" width="3" customWidth="1"/>
    <col min="10075" max="10075" width="3.140625" customWidth="1"/>
    <col min="10076" max="10076" width="3" customWidth="1"/>
    <col min="10077" max="10078" width="3.140625" customWidth="1"/>
    <col min="10079" max="10080" width="2.7109375" customWidth="1"/>
    <col min="10081" max="10081" width="3" customWidth="1"/>
    <col min="10082" max="10082" width="3.28515625" customWidth="1"/>
    <col min="10083" max="10085" width="3.140625" customWidth="1"/>
    <col min="10086" max="10086" width="2.42578125" customWidth="1"/>
    <col min="10087" max="10087" width="2.5703125" customWidth="1"/>
    <col min="10088" max="10088" width="3.42578125" customWidth="1"/>
    <col min="10089" max="10089" width="3.140625" customWidth="1"/>
    <col min="10090" max="10091" width="3" customWidth="1"/>
    <col min="10092" max="10092" width="2.5703125" customWidth="1"/>
    <col min="10093" max="10093" width="2.7109375" customWidth="1"/>
    <col min="10094" max="10094" width="2.42578125" customWidth="1"/>
    <col min="10095" max="10096" width="3" customWidth="1"/>
    <col min="10097" max="10098" width="3.140625" customWidth="1"/>
    <col min="10099" max="10100" width="2.85546875" customWidth="1"/>
    <col min="10101" max="10101" width="2.5703125" customWidth="1"/>
    <col min="10102" max="10102" width="2.7109375" customWidth="1"/>
    <col min="10103" max="10103" width="3" customWidth="1"/>
    <col min="10104" max="10104" width="3.28515625" customWidth="1"/>
    <col min="10105" max="10105" width="3.42578125" customWidth="1"/>
    <col min="10106" max="10106" width="3.28515625" customWidth="1"/>
    <col min="10107" max="10107" width="3.140625" customWidth="1"/>
    <col min="10108" max="10109" width="2.85546875" customWidth="1"/>
    <col min="10110" max="10111" width="3.140625" customWidth="1"/>
    <col min="10112" max="10112" width="2.85546875" customWidth="1"/>
    <col min="10113" max="10113" width="3.140625" customWidth="1"/>
    <col min="10114" max="10114" width="3" customWidth="1"/>
    <col min="10115" max="10116" width="2.85546875" customWidth="1"/>
    <col min="10117" max="10119" width="3" customWidth="1"/>
    <col min="10120" max="10120" width="3.140625" customWidth="1"/>
    <col min="10121" max="10121" width="2.85546875" customWidth="1"/>
    <col min="10122" max="10122" width="2.5703125" customWidth="1"/>
    <col min="10123" max="10123" width="3.140625" customWidth="1"/>
    <col min="10124" max="10124" width="3" customWidth="1"/>
    <col min="10125" max="10125" width="3.140625" customWidth="1"/>
    <col min="10126" max="10126" width="3.42578125" customWidth="1"/>
    <col min="10127" max="10129" width="3.140625" customWidth="1"/>
    <col min="10130" max="10130" width="3.42578125" customWidth="1"/>
    <col min="10131" max="10131" width="3" customWidth="1"/>
    <col min="10132" max="10133" width="3.42578125" customWidth="1"/>
    <col min="10134" max="10134" width="3" customWidth="1"/>
    <col min="10135" max="10136" width="3.28515625" customWidth="1"/>
    <col min="10137" max="10138" width="3.140625" customWidth="1"/>
    <col min="10211" max="10211" width="29.85546875" customWidth="1"/>
    <col min="10212" max="10212" width="0" hidden="1" customWidth="1"/>
    <col min="10213" max="10213" width="17.42578125" customWidth="1"/>
    <col min="10214" max="10272" width="0" hidden="1" customWidth="1"/>
    <col min="10273" max="10273" width="2.42578125" customWidth="1"/>
    <col min="10274" max="10274" width="2.85546875" customWidth="1"/>
    <col min="10275" max="10276" width="2.7109375" customWidth="1"/>
    <col min="10277" max="10277" width="2.85546875" customWidth="1"/>
    <col min="10278" max="10278" width="3" customWidth="1"/>
    <col min="10279" max="10279" width="2.5703125" customWidth="1"/>
    <col min="10280" max="10280" width="2.7109375" customWidth="1"/>
    <col min="10281" max="10281" width="3" customWidth="1"/>
    <col min="10282" max="10283" width="2.7109375" customWidth="1"/>
    <col min="10284" max="10284" width="2.85546875" customWidth="1"/>
    <col min="10285" max="10285" width="2.7109375" customWidth="1"/>
    <col min="10286" max="10287" width="2.140625" customWidth="1"/>
    <col min="10288" max="10289" width="2.7109375" customWidth="1"/>
    <col min="10290" max="10292" width="2.85546875" customWidth="1"/>
    <col min="10293" max="10293" width="2.7109375" customWidth="1"/>
    <col min="10294" max="10294" width="2.28515625" customWidth="1"/>
    <col min="10295" max="10295" width="2.85546875" customWidth="1"/>
    <col min="10296" max="10297" width="3" customWidth="1"/>
    <col min="10298" max="10298" width="2.85546875" customWidth="1"/>
    <col min="10299" max="10299" width="3" customWidth="1"/>
    <col min="10300" max="10300" width="2.5703125" customWidth="1"/>
    <col min="10301" max="10301" width="2.28515625" customWidth="1"/>
    <col min="10302" max="10302" width="2.5703125" customWidth="1"/>
    <col min="10303" max="10303" width="2.85546875" customWidth="1"/>
    <col min="10304" max="10305" width="2.7109375" customWidth="1"/>
    <col min="10306" max="10306" width="2.85546875" customWidth="1"/>
    <col min="10307" max="10308" width="2.28515625" customWidth="1"/>
    <col min="10309" max="10309" width="2.5703125" customWidth="1"/>
    <col min="10310" max="10311" width="2.7109375" customWidth="1"/>
    <col min="10312" max="10312" width="3" customWidth="1"/>
    <col min="10313" max="10313" width="2.85546875" customWidth="1"/>
    <col min="10314" max="10314" width="2.28515625" customWidth="1"/>
    <col min="10315" max="10315" width="2.42578125" customWidth="1"/>
    <col min="10316" max="10319" width="2.85546875" customWidth="1"/>
    <col min="10320" max="10320" width="3" customWidth="1"/>
    <col min="10321" max="10321" width="2.5703125" customWidth="1"/>
    <col min="10322" max="10322" width="2.42578125" customWidth="1"/>
    <col min="10323" max="10323" width="2.7109375" customWidth="1"/>
    <col min="10324" max="10324" width="3" customWidth="1"/>
    <col min="10325" max="10325" width="2.85546875" customWidth="1"/>
    <col min="10326" max="10326" width="2.7109375" customWidth="1"/>
    <col min="10327" max="10327" width="2.85546875" customWidth="1"/>
    <col min="10328" max="10328" width="2.28515625" customWidth="1"/>
    <col min="10329" max="10329" width="2.5703125" customWidth="1"/>
    <col min="10330" max="10330" width="3" customWidth="1"/>
    <col min="10331" max="10331" width="3.140625" customWidth="1"/>
    <col min="10332" max="10332" width="3" customWidth="1"/>
    <col min="10333" max="10334" width="3.140625" customWidth="1"/>
    <col min="10335" max="10336" width="2.7109375" customWidth="1"/>
    <col min="10337" max="10337" width="3" customWidth="1"/>
    <col min="10338" max="10338" width="3.28515625" customWidth="1"/>
    <col min="10339" max="10341" width="3.140625" customWidth="1"/>
    <col min="10342" max="10342" width="2.42578125" customWidth="1"/>
    <col min="10343" max="10343" width="2.5703125" customWidth="1"/>
    <col min="10344" max="10344" width="3.42578125" customWidth="1"/>
    <col min="10345" max="10345" width="3.140625" customWidth="1"/>
    <col min="10346" max="10347" width="3" customWidth="1"/>
    <col min="10348" max="10348" width="2.5703125" customWidth="1"/>
    <col min="10349" max="10349" width="2.7109375" customWidth="1"/>
    <col min="10350" max="10350" width="2.42578125" customWidth="1"/>
    <col min="10351" max="10352" width="3" customWidth="1"/>
    <col min="10353" max="10354" width="3.140625" customWidth="1"/>
    <col min="10355" max="10356" width="2.85546875" customWidth="1"/>
    <col min="10357" max="10357" width="2.5703125" customWidth="1"/>
    <col min="10358" max="10358" width="2.7109375" customWidth="1"/>
    <col min="10359" max="10359" width="3" customWidth="1"/>
    <col min="10360" max="10360" width="3.28515625" customWidth="1"/>
    <col min="10361" max="10361" width="3.42578125" customWidth="1"/>
    <col min="10362" max="10362" width="3.28515625" customWidth="1"/>
    <col min="10363" max="10363" width="3.140625" customWidth="1"/>
    <col min="10364" max="10365" width="2.85546875" customWidth="1"/>
    <col min="10366" max="10367" width="3.140625" customWidth="1"/>
    <col min="10368" max="10368" width="2.85546875" customWidth="1"/>
    <col min="10369" max="10369" width="3.140625" customWidth="1"/>
    <col min="10370" max="10370" width="3" customWidth="1"/>
    <col min="10371" max="10372" width="2.85546875" customWidth="1"/>
    <col min="10373" max="10375" width="3" customWidth="1"/>
    <col min="10376" max="10376" width="3.140625" customWidth="1"/>
    <col min="10377" max="10377" width="2.85546875" customWidth="1"/>
    <col min="10378" max="10378" width="2.5703125" customWidth="1"/>
    <col min="10379" max="10379" width="3.140625" customWidth="1"/>
    <col min="10380" max="10380" width="3" customWidth="1"/>
    <col min="10381" max="10381" width="3.140625" customWidth="1"/>
    <col min="10382" max="10382" width="3.42578125" customWidth="1"/>
    <col min="10383" max="10385" width="3.140625" customWidth="1"/>
    <col min="10386" max="10386" width="3.42578125" customWidth="1"/>
    <col min="10387" max="10387" width="3" customWidth="1"/>
    <col min="10388" max="10389" width="3.42578125" customWidth="1"/>
    <col min="10390" max="10390" width="3" customWidth="1"/>
    <col min="10391" max="10392" width="3.28515625" customWidth="1"/>
    <col min="10393" max="10394" width="3.140625" customWidth="1"/>
    <col min="10467" max="10467" width="29.85546875" customWidth="1"/>
    <col min="10468" max="10468" width="0" hidden="1" customWidth="1"/>
    <col min="10469" max="10469" width="17.42578125" customWidth="1"/>
    <col min="10470" max="10528" width="0" hidden="1" customWidth="1"/>
    <col min="10529" max="10529" width="2.42578125" customWidth="1"/>
    <col min="10530" max="10530" width="2.85546875" customWidth="1"/>
    <col min="10531" max="10532" width="2.7109375" customWidth="1"/>
    <col min="10533" max="10533" width="2.85546875" customWidth="1"/>
    <col min="10534" max="10534" width="3" customWidth="1"/>
    <col min="10535" max="10535" width="2.5703125" customWidth="1"/>
    <col min="10536" max="10536" width="2.7109375" customWidth="1"/>
    <col min="10537" max="10537" width="3" customWidth="1"/>
    <col min="10538" max="10539" width="2.7109375" customWidth="1"/>
    <col min="10540" max="10540" width="2.85546875" customWidth="1"/>
    <col min="10541" max="10541" width="2.7109375" customWidth="1"/>
    <col min="10542" max="10543" width="2.140625" customWidth="1"/>
    <col min="10544" max="10545" width="2.7109375" customWidth="1"/>
    <col min="10546" max="10548" width="2.85546875" customWidth="1"/>
    <col min="10549" max="10549" width="2.7109375" customWidth="1"/>
    <col min="10550" max="10550" width="2.28515625" customWidth="1"/>
    <col min="10551" max="10551" width="2.85546875" customWidth="1"/>
    <col min="10552" max="10553" width="3" customWidth="1"/>
    <col min="10554" max="10554" width="2.85546875" customWidth="1"/>
    <col min="10555" max="10555" width="3" customWidth="1"/>
    <col min="10556" max="10556" width="2.5703125" customWidth="1"/>
    <col min="10557" max="10557" width="2.28515625" customWidth="1"/>
    <col min="10558" max="10558" width="2.5703125" customWidth="1"/>
    <col min="10559" max="10559" width="2.85546875" customWidth="1"/>
    <col min="10560" max="10561" width="2.7109375" customWidth="1"/>
    <col min="10562" max="10562" width="2.85546875" customWidth="1"/>
    <col min="10563" max="10564" width="2.28515625" customWidth="1"/>
    <col min="10565" max="10565" width="2.5703125" customWidth="1"/>
    <col min="10566" max="10567" width="2.7109375" customWidth="1"/>
    <col min="10568" max="10568" width="3" customWidth="1"/>
    <col min="10569" max="10569" width="2.85546875" customWidth="1"/>
    <col min="10570" max="10570" width="2.28515625" customWidth="1"/>
    <col min="10571" max="10571" width="2.42578125" customWidth="1"/>
    <col min="10572" max="10575" width="2.85546875" customWidth="1"/>
    <col min="10576" max="10576" width="3" customWidth="1"/>
    <col min="10577" max="10577" width="2.5703125" customWidth="1"/>
    <col min="10578" max="10578" width="2.42578125" customWidth="1"/>
    <col min="10579" max="10579" width="2.7109375" customWidth="1"/>
    <col min="10580" max="10580" width="3" customWidth="1"/>
    <col min="10581" max="10581" width="2.85546875" customWidth="1"/>
    <col min="10582" max="10582" width="2.7109375" customWidth="1"/>
    <col min="10583" max="10583" width="2.85546875" customWidth="1"/>
    <col min="10584" max="10584" width="2.28515625" customWidth="1"/>
    <col min="10585" max="10585" width="2.5703125" customWidth="1"/>
    <col min="10586" max="10586" width="3" customWidth="1"/>
    <col min="10587" max="10587" width="3.140625" customWidth="1"/>
    <col min="10588" max="10588" width="3" customWidth="1"/>
    <col min="10589" max="10590" width="3.140625" customWidth="1"/>
    <col min="10591" max="10592" width="2.7109375" customWidth="1"/>
    <col min="10593" max="10593" width="3" customWidth="1"/>
    <col min="10594" max="10594" width="3.28515625" customWidth="1"/>
    <col min="10595" max="10597" width="3.140625" customWidth="1"/>
    <col min="10598" max="10598" width="2.42578125" customWidth="1"/>
    <col min="10599" max="10599" width="2.5703125" customWidth="1"/>
    <col min="10600" max="10600" width="3.42578125" customWidth="1"/>
    <col min="10601" max="10601" width="3.140625" customWidth="1"/>
    <col min="10602" max="10603" width="3" customWidth="1"/>
    <col min="10604" max="10604" width="2.5703125" customWidth="1"/>
    <col min="10605" max="10605" width="2.7109375" customWidth="1"/>
    <col min="10606" max="10606" width="2.42578125" customWidth="1"/>
    <col min="10607" max="10608" width="3" customWidth="1"/>
    <col min="10609" max="10610" width="3.140625" customWidth="1"/>
    <col min="10611" max="10612" width="2.85546875" customWidth="1"/>
    <col min="10613" max="10613" width="2.5703125" customWidth="1"/>
    <col min="10614" max="10614" width="2.7109375" customWidth="1"/>
    <col min="10615" max="10615" width="3" customWidth="1"/>
    <col min="10616" max="10616" width="3.28515625" customWidth="1"/>
    <col min="10617" max="10617" width="3.42578125" customWidth="1"/>
    <col min="10618" max="10618" width="3.28515625" customWidth="1"/>
    <col min="10619" max="10619" width="3.140625" customWidth="1"/>
    <col min="10620" max="10621" width="2.85546875" customWidth="1"/>
    <col min="10622" max="10623" width="3.140625" customWidth="1"/>
    <col min="10624" max="10624" width="2.85546875" customWidth="1"/>
    <col min="10625" max="10625" width="3.140625" customWidth="1"/>
    <col min="10626" max="10626" width="3" customWidth="1"/>
    <col min="10627" max="10628" width="2.85546875" customWidth="1"/>
    <col min="10629" max="10631" width="3" customWidth="1"/>
    <col min="10632" max="10632" width="3.140625" customWidth="1"/>
    <col min="10633" max="10633" width="2.85546875" customWidth="1"/>
    <col min="10634" max="10634" width="2.5703125" customWidth="1"/>
    <col min="10635" max="10635" width="3.140625" customWidth="1"/>
    <col min="10636" max="10636" width="3" customWidth="1"/>
    <col min="10637" max="10637" width="3.140625" customWidth="1"/>
    <col min="10638" max="10638" width="3.42578125" customWidth="1"/>
    <col min="10639" max="10641" width="3.140625" customWidth="1"/>
    <col min="10642" max="10642" width="3.42578125" customWidth="1"/>
    <col min="10643" max="10643" width="3" customWidth="1"/>
    <col min="10644" max="10645" width="3.42578125" customWidth="1"/>
    <col min="10646" max="10646" width="3" customWidth="1"/>
    <col min="10647" max="10648" width="3.28515625" customWidth="1"/>
    <col min="10649" max="10650" width="3.140625" customWidth="1"/>
    <col min="10723" max="10723" width="29.85546875" customWidth="1"/>
    <col min="10724" max="10724" width="0" hidden="1" customWidth="1"/>
    <col min="10725" max="10725" width="17.42578125" customWidth="1"/>
    <col min="10726" max="10784" width="0" hidden="1" customWidth="1"/>
    <col min="10785" max="10785" width="2.42578125" customWidth="1"/>
    <col min="10786" max="10786" width="2.85546875" customWidth="1"/>
    <col min="10787" max="10788" width="2.7109375" customWidth="1"/>
    <col min="10789" max="10789" width="2.85546875" customWidth="1"/>
    <col min="10790" max="10790" width="3" customWidth="1"/>
    <col min="10791" max="10791" width="2.5703125" customWidth="1"/>
    <col min="10792" max="10792" width="2.7109375" customWidth="1"/>
    <col min="10793" max="10793" width="3" customWidth="1"/>
    <col min="10794" max="10795" width="2.7109375" customWidth="1"/>
    <col min="10796" max="10796" width="2.85546875" customWidth="1"/>
    <col min="10797" max="10797" width="2.7109375" customWidth="1"/>
    <col min="10798" max="10799" width="2.140625" customWidth="1"/>
    <col min="10800" max="10801" width="2.7109375" customWidth="1"/>
    <col min="10802" max="10804" width="2.85546875" customWidth="1"/>
    <col min="10805" max="10805" width="2.7109375" customWidth="1"/>
    <col min="10806" max="10806" width="2.28515625" customWidth="1"/>
    <col min="10807" max="10807" width="2.85546875" customWidth="1"/>
    <col min="10808" max="10809" width="3" customWidth="1"/>
    <col min="10810" max="10810" width="2.85546875" customWidth="1"/>
    <col min="10811" max="10811" width="3" customWidth="1"/>
    <col min="10812" max="10812" width="2.5703125" customWidth="1"/>
    <col min="10813" max="10813" width="2.28515625" customWidth="1"/>
    <col min="10814" max="10814" width="2.5703125" customWidth="1"/>
    <col min="10815" max="10815" width="2.85546875" customWidth="1"/>
    <col min="10816" max="10817" width="2.7109375" customWidth="1"/>
    <col min="10818" max="10818" width="2.85546875" customWidth="1"/>
    <col min="10819" max="10820" width="2.28515625" customWidth="1"/>
    <col min="10821" max="10821" width="2.5703125" customWidth="1"/>
    <col min="10822" max="10823" width="2.7109375" customWidth="1"/>
    <col min="10824" max="10824" width="3" customWidth="1"/>
    <col min="10825" max="10825" width="2.85546875" customWidth="1"/>
    <col min="10826" max="10826" width="2.28515625" customWidth="1"/>
    <col min="10827" max="10827" width="2.42578125" customWidth="1"/>
    <col min="10828" max="10831" width="2.85546875" customWidth="1"/>
    <col min="10832" max="10832" width="3" customWidth="1"/>
    <col min="10833" max="10833" width="2.5703125" customWidth="1"/>
    <col min="10834" max="10834" width="2.42578125" customWidth="1"/>
    <col min="10835" max="10835" width="2.7109375" customWidth="1"/>
    <col min="10836" max="10836" width="3" customWidth="1"/>
    <col min="10837" max="10837" width="2.85546875" customWidth="1"/>
    <col min="10838" max="10838" width="2.7109375" customWidth="1"/>
    <col min="10839" max="10839" width="2.85546875" customWidth="1"/>
    <col min="10840" max="10840" width="2.28515625" customWidth="1"/>
    <col min="10841" max="10841" width="2.5703125" customWidth="1"/>
    <col min="10842" max="10842" width="3" customWidth="1"/>
    <col min="10843" max="10843" width="3.140625" customWidth="1"/>
    <col min="10844" max="10844" width="3" customWidth="1"/>
    <col min="10845" max="10846" width="3.140625" customWidth="1"/>
    <col min="10847" max="10848" width="2.7109375" customWidth="1"/>
    <col min="10849" max="10849" width="3" customWidth="1"/>
    <col min="10850" max="10850" width="3.28515625" customWidth="1"/>
    <col min="10851" max="10853" width="3.140625" customWidth="1"/>
    <col min="10854" max="10854" width="2.42578125" customWidth="1"/>
    <col min="10855" max="10855" width="2.5703125" customWidth="1"/>
    <col min="10856" max="10856" width="3.42578125" customWidth="1"/>
    <col min="10857" max="10857" width="3.140625" customWidth="1"/>
    <col min="10858" max="10859" width="3" customWidth="1"/>
    <col min="10860" max="10860" width="2.5703125" customWidth="1"/>
    <col min="10861" max="10861" width="2.7109375" customWidth="1"/>
    <col min="10862" max="10862" width="2.42578125" customWidth="1"/>
    <col min="10863" max="10864" width="3" customWidth="1"/>
    <col min="10865" max="10866" width="3.140625" customWidth="1"/>
    <col min="10867" max="10868" width="2.85546875" customWidth="1"/>
    <col min="10869" max="10869" width="2.5703125" customWidth="1"/>
    <col min="10870" max="10870" width="2.7109375" customWidth="1"/>
    <col min="10871" max="10871" width="3" customWidth="1"/>
    <col min="10872" max="10872" width="3.28515625" customWidth="1"/>
    <col min="10873" max="10873" width="3.42578125" customWidth="1"/>
    <col min="10874" max="10874" width="3.28515625" customWidth="1"/>
    <col min="10875" max="10875" width="3.140625" customWidth="1"/>
    <col min="10876" max="10877" width="2.85546875" customWidth="1"/>
    <col min="10878" max="10879" width="3.140625" customWidth="1"/>
    <col min="10880" max="10880" width="2.85546875" customWidth="1"/>
    <col min="10881" max="10881" width="3.140625" customWidth="1"/>
    <col min="10882" max="10882" width="3" customWidth="1"/>
    <col min="10883" max="10884" width="2.85546875" customWidth="1"/>
    <col min="10885" max="10887" width="3" customWidth="1"/>
    <col min="10888" max="10888" width="3.140625" customWidth="1"/>
    <col min="10889" max="10889" width="2.85546875" customWidth="1"/>
    <col min="10890" max="10890" width="2.5703125" customWidth="1"/>
    <col min="10891" max="10891" width="3.140625" customWidth="1"/>
    <col min="10892" max="10892" width="3" customWidth="1"/>
    <col min="10893" max="10893" width="3.140625" customWidth="1"/>
    <col min="10894" max="10894" width="3.42578125" customWidth="1"/>
    <col min="10895" max="10897" width="3.140625" customWidth="1"/>
    <col min="10898" max="10898" width="3.42578125" customWidth="1"/>
    <col min="10899" max="10899" width="3" customWidth="1"/>
    <col min="10900" max="10901" width="3.42578125" customWidth="1"/>
    <col min="10902" max="10902" width="3" customWidth="1"/>
    <col min="10903" max="10904" width="3.28515625" customWidth="1"/>
    <col min="10905" max="10906" width="3.140625" customWidth="1"/>
    <col min="10979" max="10979" width="29.85546875" customWidth="1"/>
    <col min="10980" max="10980" width="0" hidden="1" customWidth="1"/>
    <col min="10981" max="10981" width="17.42578125" customWidth="1"/>
    <col min="10982" max="11040" width="0" hidden="1" customWidth="1"/>
    <col min="11041" max="11041" width="2.42578125" customWidth="1"/>
    <col min="11042" max="11042" width="2.85546875" customWidth="1"/>
    <col min="11043" max="11044" width="2.7109375" customWidth="1"/>
    <col min="11045" max="11045" width="2.85546875" customWidth="1"/>
    <col min="11046" max="11046" width="3" customWidth="1"/>
    <col min="11047" max="11047" width="2.5703125" customWidth="1"/>
    <col min="11048" max="11048" width="2.7109375" customWidth="1"/>
    <col min="11049" max="11049" width="3" customWidth="1"/>
    <col min="11050" max="11051" width="2.7109375" customWidth="1"/>
    <col min="11052" max="11052" width="2.85546875" customWidth="1"/>
    <col min="11053" max="11053" width="2.7109375" customWidth="1"/>
    <col min="11054" max="11055" width="2.140625" customWidth="1"/>
    <col min="11056" max="11057" width="2.7109375" customWidth="1"/>
    <col min="11058" max="11060" width="2.85546875" customWidth="1"/>
    <col min="11061" max="11061" width="2.7109375" customWidth="1"/>
    <col min="11062" max="11062" width="2.28515625" customWidth="1"/>
    <col min="11063" max="11063" width="2.85546875" customWidth="1"/>
    <col min="11064" max="11065" width="3" customWidth="1"/>
    <col min="11066" max="11066" width="2.85546875" customWidth="1"/>
    <col min="11067" max="11067" width="3" customWidth="1"/>
    <col min="11068" max="11068" width="2.5703125" customWidth="1"/>
    <col min="11069" max="11069" width="2.28515625" customWidth="1"/>
    <col min="11070" max="11070" width="2.5703125" customWidth="1"/>
    <col min="11071" max="11071" width="2.85546875" customWidth="1"/>
    <col min="11072" max="11073" width="2.7109375" customWidth="1"/>
    <col min="11074" max="11074" width="2.85546875" customWidth="1"/>
    <col min="11075" max="11076" width="2.28515625" customWidth="1"/>
    <col min="11077" max="11077" width="2.5703125" customWidth="1"/>
    <col min="11078" max="11079" width="2.7109375" customWidth="1"/>
    <col min="11080" max="11080" width="3" customWidth="1"/>
    <col min="11081" max="11081" width="2.85546875" customWidth="1"/>
    <col min="11082" max="11082" width="2.28515625" customWidth="1"/>
    <col min="11083" max="11083" width="2.42578125" customWidth="1"/>
    <col min="11084" max="11087" width="2.85546875" customWidth="1"/>
    <col min="11088" max="11088" width="3" customWidth="1"/>
    <col min="11089" max="11089" width="2.5703125" customWidth="1"/>
    <col min="11090" max="11090" width="2.42578125" customWidth="1"/>
    <col min="11091" max="11091" width="2.7109375" customWidth="1"/>
    <col min="11092" max="11092" width="3" customWidth="1"/>
    <col min="11093" max="11093" width="2.85546875" customWidth="1"/>
    <col min="11094" max="11094" width="2.7109375" customWidth="1"/>
    <col min="11095" max="11095" width="2.85546875" customWidth="1"/>
    <col min="11096" max="11096" width="2.28515625" customWidth="1"/>
    <col min="11097" max="11097" width="2.5703125" customWidth="1"/>
    <col min="11098" max="11098" width="3" customWidth="1"/>
    <col min="11099" max="11099" width="3.140625" customWidth="1"/>
    <col min="11100" max="11100" width="3" customWidth="1"/>
    <col min="11101" max="11102" width="3.140625" customWidth="1"/>
    <col min="11103" max="11104" width="2.7109375" customWidth="1"/>
    <col min="11105" max="11105" width="3" customWidth="1"/>
    <col min="11106" max="11106" width="3.28515625" customWidth="1"/>
    <col min="11107" max="11109" width="3.140625" customWidth="1"/>
    <col min="11110" max="11110" width="2.42578125" customWidth="1"/>
    <col min="11111" max="11111" width="2.5703125" customWidth="1"/>
    <col min="11112" max="11112" width="3.42578125" customWidth="1"/>
    <col min="11113" max="11113" width="3.140625" customWidth="1"/>
    <col min="11114" max="11115" width="3" customWidth="1"/>
    <col min="11116" max="11116" width="2.5703125" customWidth="1"/>
    <col min="11117" max="11117" width="2.7109375" customWidth="1"/>
    <col min="11118" max="11118" width="2.42578125" customWidth="1"/>
    <col min="11119" max="11120" width="3" customWidth="1"/>
    <col min="11121" max="11122" width="3.140625" customWidth="1"/>
    <col min="11123" max="11124" width="2.85546875" customWidth="1"/>
    <col min="11125" max="11125" width="2.5703125" customWidth="1"/>
    <col min="11126" max="11126" width="2.7109375" customWidth="1"/>
    <col min="11127" max="11127" width="3" customWidth="1"/>
    <col min="11128" max="11128" width="3.28515625" customWidth="1"/>
    <col min="11129" max="11129" width="3.42578125" customWidth="1"/>
    <col min="11130" max="11130" width="3.28515625" customWidth="1"/>
    <col min="11131" max="11131" width="3.140625" customWidth="1"/>
    <col min="11132" max="11133" width="2.85546875" customWidth="1"/>
    <col min="11134" max="11135" width="3.140625" customWidth="1"/>
    <col min="11136" max="11136" width="2.85546875" customWidth="1"/>
    <col min="11137" max="11137" width="3.140625" customWidth="1"/>
    <col min="11138" max="11138" width="3" customWidth="1"/>
    <col min="11139" max="11140" width="2.85546875" customWidth="1"/>
    <col min="11141" max="11143" width="3" customWidth="1"/>
    <col min="11144" max="11144" width="3.140625" customWidth="1"/>
    <col min="11145" max="11145" width="2.85546875" customWidth="1"/>
    <col min="11146" max="11146" width="2.5703125" customWidth="1"/>
    <col min="11147" max="11147" width="3.140625" customWidth="1"/>
    <col min="11148" max="11148" width="3" customWidth="1"/>
    <col min="11149" max="11149" width="3.140625" customWidth="1"/>
    <col min="11150" max="11150" width="3.42578125" customWidth="1"/>
    <col min="11151" max="11153" width="3.140625" customWidth="1"/>
    <col min="11154" max="11154" width="3.42578125" customWidth="1"/>
    <col min="11155" max="11155" width="3" customWidth="1"/>
    <col min="11156" max="11157" width="3.42578125" customWidth="1"/>
    <col min="11158" max="11158" width="3" customWidth="1"/>
    <col min="11159" max="11160" width="3.28515625" customWidth="1"/>
    <col min="11161" max="11162" width="3.140625" customWidth="1"/>
    <col min="11235" max="11235" width="29.85546875" customWidth="1"/>
    <col min="11236" max="11236" width="0" hidden="1" customWidth="1"/>
    <col min="11237" max="11237" width="17.42578125" customWidth="1"/>
    <col min="11238" max="11296" width="0" hidden="1" customWidth="1"/>
    <col min="11297" max="11297" width="2.42578125" customWidth="1"/>
    <col min="11298" max="11298" width="2.85546875" customWidth="1"/>
    <col min="11299" max="11300" width="2.7109375" customWidth="1"/>
    <col min="11301" max="11301" width="2.85546875" customWidth="1"/>
    <col min="11302" max="11302" width="3" customWidth="1"/>
    <col min="11303" max="11303" width="2.5703125" customWidth="1"/>
    <col min="11304" max="11304" width="2.7109375" customWidth="1"/>
    <col min="11305" max="11305" width="3" customWidth="1"/>
    <col min="11306" max="11307" width="2.7109375" customWidth="1"/>
    <col min="11308" max="11308" width="2.85546875" customWidth="1"/>
    <col min="11309" max="11309" width="2.7109375" customWidth="1"/>
    <col min="11310" max="11311" width="2.140625" customWidth="1"/>
    <col min="11312" max="11313" width="2.7109375" customWidth="1"/>
    <col min="11314" max="11316" width="2.85546875" customWidth="1"/>
    <col min="11317" max="11317" width="2.7109375" customWidth="1"/>
    <col min="11318" max="11318" width="2.28515625" customWidth="1"/>
    <col min="11319" max="11319" width="2.85546875" customWidth="1"/>
    <col min="11320" max="11321" width="3" customWidth="1"/>
    <col min="11322" max="11322" width="2.85546875" customWidth="1"/>
    <col min="11323" max="11323" width="3" customWidth="1"/>
    <col min="11324" max="11324" width="2.5703125" customWidth="1"/>
    <col min="11325" max="11325" width="2.28515625" customWidth="1"/>
    <col min="11326" max="11326" width="2.5703125" customWidth="1"/>
    <col min="11327" max="11327" width="2.85546875" customWidth="1"/>
    <col min="11328" max="11329" width="2.7109375" customWidth="1"/>
    <col min="11330" max="11330" width="2.85546875" customWidth="1"/>
    <col min="11331" max="11332" width="2.28515625" customWidth="1"/>
    <col min="11333" max="11333" width="2.5703125" customWidth="1"/>
    <col min="11334" max="11335" width="2.7109375" customWidth="1"/>
    <col min="11336" max="11336" width="3" customWidth="1"/>
    <col min="11337" max="11337" width="2.85546875" customWidth="1"/>
    <col min="11338" max="11338" width="2.28515625" customWidth="1"/>
    <col min="11339" max="11339" width="2.42578125" customWidth="1"/>
    <col min="11340" max="11343" width="2.85546875" customWidth="1"/>
    <col min="11344" max="11344" width="3" customWidth="1"/>
    <col min="11345" max="11345" width="2.5703125" customWidth="1"/>
    <col min="11346" max="11346" width="2.42578125" customWidth="1"/>
    <col min="11347" max="11347" width="2.7109375" customWidth="1"/>
    <col min="11348" max="11348" width="3" customWidth="1"/>
    <col min="11349" max="11349" width="2.85546875" customWidth="1"/>
    <col min="11350" max="11350" width="2.7109375" customWidth="1"/>
    <col min="11351" max="11351" width="2.85546875" customWidth="1"/>
    <col min="11352" max="11352" width="2.28515625" customWidth="1"/>
    <col min="11353" max="11353" width="2.5703125" customWidth="1"/>
    <col min="11354" max="11354" width="3" customWidth="1"/>
    <col min="11355" max="11355" width="3.140625" customWidth="1"/>
    <col min="11356" max="11356" width="3" customWidth="1"/>
    <col min="11357" max="11358" width="3.140625" customWidth="1"/>
    <col min="11359" max="11360" width="2.7109375" customWidth="1"/>
    <col min="11361" max="11361" width="3" customWidth="1"/>
    <col min="11362" max="11362" width="3.28515625" customWidth="1"/>
    <col min="11363" max="11365" width="3.140625" customWidth="1"/>
    <col min="11366" max="11366" width="2.42578125" customWidth="1"/>
    <col min="11367" max="11367" width="2.5703125" customWidth="1"/>
    <col min="11368" max="11368" width="3.42578125" customWidth="1"/>
    <col min="11369" max="11369" width="3.140625" customWidth="1"/>
    <col min="11370" max="11371" width="3" customWidth="1"/>
    <col min="11372" max="11372" width="2.5703125" customWidth="1"/>
    <col min="11373" max="11373" width="2.7109375" customWidth="1"/>
    <col min="11374" max="11374" width="2.42578125" customWidth="1"/>
    <col min="11375" max="11376" width="3" customWidth="1"/>
    <col min="11377" max="11378" width="3.140625" customWidth="1"/>
    <col min="11379" max="11380" width="2.85546875" customWidth="1"/>
    <col min="11381" max="11381" width="2.5703125" customWidth="1"/>
    <col min="11382" max="11382" width="2.7109375" customWidth="1"/>
    <col min="11383" max="11383" width="3" customWidth="1"/>
    <col min="11384" max="11384" width="3.28515625" customWidth="1"/>
    <col min="11385" max="11385" width="3.42578125" customWidth="1"/>
    <col min="11386" max="11386" width="3.28515625" customWidth="1"/>
    <col min="11387" max="11387" width="3.140625" customWidth="1"/>
    <col min="11388" max="11389" width="2.85546875" customWidth="1"/>
    <col min="11390" max="11391" width="3.140625" customWidth="1"/>
    <col min="11392" max="11392" width="2.85546875" customWidth="1"/>
    <col min="11393" max="11393" width="3.140625" customWidth="1"/>
    <col min="11394" max="11394" width="3" customWidth="1"/>
    <col min="11395" max="11396" width="2.85546875" customWidth="1"/>
    <col min="11397" max="11399" width="3" customWidth="1"/>
    <col min="11400" max="11400" width="3.140625" customWidth="1"/>
    <col min="11401" max="11401" width="2.85546875" customWidth="1"/>
    <col min="11402" max="11402" width="2.5703125" customWidth="1"/>
    <col min="11403" max="11403" width="3.140625" customWidth="1"/>
    <col min="11404" max="11404" width="3" customWidth="1"/>
    <col min="11405" max="11405" width="3.140625" customWidth="1"/>
    <col min="11406" max="11406" width="3.42578125" customWidth="1"/>
    <col min="11407" max="11409" width="3.140625" customWidth="1"/>
    <col min="11410" max="11410" width="3.42578125" customWidth="1"/>
    <col min="11411" max="11411" width="3" customWidth="1"/>
    <col min="11412" max="11413" width="3.42578125" customWidth="1"/>
    <col min="11414" max="11414" width="3" customWidth="1"/>
    <col min="11415" max="11416" width="3.28515625" customWidth="1"/>
    <col min="11417" max="11418" width="3.140625" customWidth="1"/>
    <col min="11491" max="11491" width="29.85546875" customWidth="1"/>
    <col min="11492" max="11492" width="0" hidden="1" customWidth="1"/>
    <col min="11493" max="11493" width="17.42578125" customWidth="1"/>
    <col min="11494" max="11552" width="0" hidden="1" customWidth="1"/>
    <col min="11553" max="11553" width="2.42578125" customWidth="1"/>
    <col min="11554" max="11554" width="2.85546875" customWidth="1"/>
    <col min="11555" max="11556" width="2.7109375" customWidth="1"/>
    <col min="11557" max="11557" width="2.85546875" customWidth="1"/>
    <col min="11558" max="11558" width="3" customWidth="1"/>
    <col min="11559" max="11559" width="2.5703125" customWidth="1"/>
    <col min="11560" max="11560" width="2.7109375" customWidth="1"/>
    <col min="11561" max="11561" width="3" customWidth="1"/>
    <col min="11562" max="11563" width="2.7109375" customWidth="1"/>
    <col min="11564" max="11564" width="2.85546875" customWidth="1"/>
    <col min="11565" max="11565" width="2.7109375" customWidth="1"/>
    <col min="11566" max="11567" width="2.140625" customWidth="1"/>
    <col min="11568" max="11569" width="2.7109375" customWidth="1"/>
    <col min="11570" max="11572" width="2.85546875" customWidth="1"/>
    <col min="11573" max="11573" width="2.7109375" customWidth="1"/>
    <col min="11574" max="11574" width="2.28515625" customWidth="1"/>
    <col min="11575" max="11575" width="2.85546875" customWidth="1"/>
    <col min="11576" max="11577" width="3" customWidth="1"/>
    <col min="11578" max="11578" width="2.85546875" customWidth="1"/>
    <col min="11579" max="11579" width="3" customWidth="1"/>
    <col min="11580" max="11580" width="2.5703125" customWidth="1"/>
    <col min="11581" max="11581" width="2.28515625" customWidth="1"/>
    <col min="11582" max="11582" width="2.5703125" customWidth="1"/>
    <col min="11583" max="11583" width="2.85546875" customWidth="1"/>
    <col min="11584" max="11585" width="2.7109375" customWidth="1"/>
    <col min="11586" max="11586" width="2.85546875" customWidth="1"/>
    <col min="11587" max="11588" width="2.28515625" customWidth="1"/>
    <col min="11589" max="11589" width="2.5703125" customWidth="1"/>
    <col min="11590" max="11591" width="2.7109375" customWidth="1"/>
    <col min="11592" max="11592" width="3" customWidth="1"/>
    <col min="11593" max="11593" width="2.85546875" customWidth="1"/>
    <col min="11594" max="11594" width="2.28515625" customWidth="1"/>
    <col min="11595" max="11595" width="2.42578125" customWidth="1"/>
    <col min="11596" max="11599" width="2.85546875" customWidth="1"/>
    <col min="11600" max="11600" width="3" customWidth="1"/>
    <col min="11601" max="11601" width="2.5703125" customWidth="1"/>
    <col min="11602" max="11602" width="2.42578125" customWidth="1"/>
    <col min="11603" max="11603" width="2.7109375" customWidth="1"/>
    <col min="11604" max="11604" width="3" customWidth="1"/>
    <col min="11605" max="11605" width="2.85546875" customWidth="1"/>
    <col min="11606" max="11606" width="2.7109375" customWidth="1"/>
    <col min="11607" max="11607" width="2.85546875" customWidth="1"/>
    <col min="11608" max="11608" width="2.28515625" customWidth="1"/>
    <col min="11609" max="11609" width="2.5703125" customWidth="1"/>
    <col min="11610" max="11610" width="3" customWidth="1"/>
    <col min="11611" max="11611" width="3.140625" customWidth="1"/>
    <col min="11612" max="11612" width="3" customWidth="1"/>
    <col min="11613" max="11614" width="3.140625" customWidth="1"/>
    <col min="11615" max="11616" width="2.7109375" customWidth="1"/>
    <col min="11617" max="11617" width="3" customWidth="1"/>
    <col min="11618" max="11618" width="3.28515625" customWidth="1"/>
    <col min="11619" max="11621" width="3.140625" customWidth="1"/>
    <col min="11622" max="11622" width="2.42578125" customWidth="1"/>
    <col min="11623" max="11623" width="2.5703125" customWidth="1"/>
    <col min="11624" max="11624" width="3.42578125" customWidth="1"/>
    <col min="11625" max="11625" width="3.140625" customWidth="1"/>
    <col min="11626" max="11627" width="3" customWidth="1"/>
    <col min="11628" max="11628" width="2.5703125" customWidth="1"/>
    <col min="11629" max="11629" width="2.7109375" customWidth="1"/>
    <col min="11630" max="11630" width="2.42578125" customWidth="1"/>
    <col min="11631" max="11632" width="3" customWidth="1"/>
    <col min="11633" max="11634" width="3.140625" customWidth="1"/>
    <col min="11635" max="11636" width="2.85546875" customWidth="1"/>
    <col min="11637" max="11637" width="2.5703125" customWidth="1"/>
    <col min="11638" max="11638" width="2.7109375" customWidth="1"/>
    <col min="11639" max="11639" width="3" customWidth="1"/>
    <col min="11640" max="11640" width="3.28515625" customWidth="1"/>
    <col min="11641" max="11641" width="3.42578125" customWidth="1"/>
    <col min="11642" max="11642" width="3.28515625" customWidth="1"/>
    <col min="11643" max="11643" width="3.140625" customWidth="1"/>
    <col min="11644" max="11645" width="2.85546875" customWidth="1"/>
    <col min="11646" max="11647" width="3.140625" customWidth="1"/>
    <col min="11648" max="11648" width="2.85546875" customWidth="1"/>
    <col min="11649" max="11649" width="3.140625" customWidth="1"/>
    <col min="11650" max="11650" width="3" customWidth="1"/>
    <col min="11651" max="11652" width="2.85546875" customWidth="1"/>
    <col min="11653" max="11655" width="3" customWidth="1"/>
    <col min="11656" max="11656" width="3.140625" customWidth="1"/>
    <col min="11657" max="11657" width="2.85546875" customWidth="1"/>
    <col min="11658" max="11658" width="2.5703125" customWidth="1"/>
    <col min="11659" max="11659" width="3.140625" customWidth="1"/>
    <col min="11660" max="11660" width="3" customWidth="1"/>
    <col min="11661" max="11661" width="3.140625" customWidth="1"/>
    <col min="11662" max="11662" width="3.42578125" customWidth="1"/>
    <col min="11663" max="11665" width="3.140625" customWidth="1"/>
    <col min="11666" max="11666" width="3.42578125" customWidth="1"/>
    <col min="11667" max="11667" width="3" customWidth="1"/>
    <col min="11668" max="11669" width="3.42578125" customWidth="1"/>
    <col min="11670" max="11670" width="3" customWidth="1"/>
    <col min="11671" max="11672" width="3.28515625" customWidth="1"/>
    <col min="11673" max="11674" width="3.140625" customWidth="1"/>
    <col min="11747" max="11747" width="29.85546875" customWidth="1"/>
    <col min="11748" max="11748" width="0" hidden="1" customWidth="1"/>
    <col min="11749" max="11749" width="17.42578125" customWidth="1"/>
    <col min="11750" max="11808" width="0" hidden="1" customWidth="1"/>
    <col min="11809" max="11809" width="2.42578125" customWidth="1"/>
    <col min="11810" max="11810" width="2.85546875" customWidth="1"/>
    <col min="11811" max="11812" width="2.7109375" customWidth="1"/>
    <col min="11813" max="11813" width="2.85546875" customWidth="1"/>
    <col min="11814" max="11814" width="3" customWidth="1"/>
    <col min="11815" max="11815" width="2.5703125" customWidth="1"/>
    <col min="11816" max="11816" width="2.7109375" customWidth="1"/>
    <col min="11817" max="11817" width="3" customWidth="1"/>
    <col min="11818" max="11819" width="2.7109375" customWidth="1"/>
    <col min="11820" max="11820" width="2.85546875" customWidth="1"/>
    <col min="11821" max="11821" width="2.7109375" customWidth="1"/>
    <col min="11822" max="11823" width="2.140625" customWidth="1"/>
    <col min="11824" max="11825" width="2.7109375" customWidth="1"/>
    <col min="11826" max="11828" width="2.85546875" customWidth="1"/>
    <col min="11829" max="11829" width="2.7109375" customWidth="1"/>
    <col min="11830" max="11830" width="2.28515625" customWidth="1"/>
    <col min="11831" max="11831" width="2.85546875" customWidth="1"/>
    <col min="11832" max="11833" width="3" customWidth="1"/>
    <col min="11834" max="11834" width="2.85546875" customWidth="1"/>
    <col min="11835" max="11835" width="3" customWidth="1"/>
    <col min="11836" max="11836" width="2.5703125" customWidth="1"/>
    <col min="11837" max="11837" width="2.28515625" customWidth="1"/>
    <col min="11838" max="11838" width="2.5703125" customWidth="1"/>
    <col min="11839" max="11839" width="2.85546875" customWidth="1"/>
    <col min="11840" max="11841" width="2.7109375" customWidth="1"/>
    <col min="11842" max="11842" width="2.85546875" customWidth="1"/>
    <col min="11843" max="11844" width="2.28515625" customWidth="1"/>
    <col min="11845" max="11845" width="2.5703125" customWidth="1"/>
    <col min="11846" max="11847" width="2.7109375" customWidth="1"/>
    <col min="11848" max="11848" width="3" customWidth="1"/>
    <col min="11849" max="11849" width="2.85546875" customWidth="1"/>
    <col min="11850" max="11850" width="2.28515625" customWidth="1"/>
    <col min="11851" max="11851" width="2.42578125" customWidth="1"/>
    <col min="11852" max="11855" width="2.85546875" customWidth="1"/>
    <col min="11856" max="11856" width="3" customWidth="1"/>
    <col min="11857" max="11857" width="2.5703125" customWidth="1"/>
    <col min="11858" max="11858" width="2.42578125" customWidth="1"/>
    <col min="11859" max="11859" width="2.7109375" customWidth="1"/>
    <col min="11860" max="11860" width="3" customWidth="1"/>
    <col min="11861" max="11861" width="2.85546875" customWidth="1"/>
    <col min="11862" max="11862" width="2.7109375" customWidth="1"/>
    <col min="11863" max="11863" width="2.85546875" customWidth="1"/>
    <col min="11864" max="11864" width="2.28515625" customWidth="1"/>
    <col min="11865" max="11865" width="2.5703125" customWidth="1"/>
    <col min="11866" max="11866" width="3" customWidth="1"/>
    <col min="11867" max="11867" width="3.140625" customWidth="1"/>
    <col min="11868" max="11868" width="3" customWidth="1"/>
    <col min="11869" max="11870" width="3.140625" customWidth="1"/>
    <col min="11871" max="11872" width="2.7109375" customWidth="1"/>
    <col min="11873" max="11873" width="3" customWidth="1"/>
    <col min="11874" max="11874" width="3.28515625" customWidth="1"/>
    <col min="11875" max="11877" width="3.140625" customWidth="1"/>
    <col min="11878" max="11878" width="2.42578125" customWidth="1"/>
    <col min="11879" max="11879" width="2.5703125" customWidth="1"/>
    <col min="11880" max="11880" width="3.42578125" customWidth="1"/>
    <col min="11881" max="11881" width="3.140625" customWidth="1"/>
    <col min="11882" max="11883" width="3" customWidth="1"/>
    <col min="11884" max="11884" width="2.5703125" customWidth="1"/>
    <col min="11885" max="11885" width="2.7109375" customWidth="1"/>
    <col min="11886" max="11886" width="2.42578125" customWidth="1"/>
    <col min="11887" max="11888" width="3" customWidth="1"/>
    <col min="11889" max="11890" width="3.140625" customWidth="1"/>
    <col min="11891" max="11892" width="2.85546875" customWidth="1"/>
    <col min="11893" max="11893" width="2.5703125" customWidth="1"/>
    <col min="11894" max="11894" width="2.7109375" customWidth="1"/>
    <col min="11895" max="11895" width="3" customWidth="1"/>
    <col min="11896" max="11896" width="3.28515625" customWidth="1"/>
    <col min="11897" max="11897" width="3.42578125" customWidth="1"/>
    <col min="11898" max="11898" width="3.28515625" customWidth="1"/>
    <col min="11899" max="11899" width="3.140625" customWidth="1"/>
    <col min="11900" max="11901" width="2.85546875" customWidth="1"/>
    <col min="11902" max="11903" width="3.140625" customWidth="1"/>
    <col min="11904" max="11904" width="2.85546875" customWidth="1"/>
    <col min="11905" max="11905" width="3.140625" customWidth="1"/>
    <col min="11906" max="11906" width="3" customWidth="1"/>
    <col min="11907" max="11908" width="2.85546875" customWidth="1"/>
    <col min="11909" max="11911" width="3" customWidth="1"/>
    <col min="11912" max="11912" width="3.140625" customWidth="1"/>
    <col min="11913" max="11913" width="2.85546875" customWidth="1"/>
    <col min="11914" max="11914" width="2.5703125" customWidth="1"/>
    <col min="11915" max="11915" width="3.140625" customWidth="1"/>
    <col min="11916" max="11916" width="3" customWidth="1"/>
    <col min="11917" max="11917" width="3.140625" customWidth="1"/>
    <col min="11918" max="11918" width="3.42578125" customWidth="1"/>
    <col min="11919" max="11921" width="3.140625" customWidth="1"/>
    <col min="11922" max="11922" width="3.42578125" customWidth="1"/>
    <col min="11923" max="11923" width="3" customWidth="1"/>
    <col min="11924" max="11925" width="3.42578125" customWidth="1"/>
    <col min="11926" max="11926" width="3" customWidth="1"/>
    <col min="11927" max="11928" width="3.28515625" customWidth="1"/>
    <col min="11929" max="11930" width="3.140625" customWidth="1"/>
    <col min="12003" max="12003" width="29.85546875" customWidth="1"/>
    <col min="12004" max="12004" width="0" hidden="1" customWidth="1"/>
    <col min="12005" max="12005" width="17.42578125" customWidth="1"/>
    <col min="12006" max="12064" width="0" hidden="1" customWidth="1"/>
    <col min="12065" max="12065" width="2.42578125" customWidth="1"/>
    <col min="12066" max="12066" width="2.85546875" customWidth="1"/>
    <col min="12067" max="12068" width="2.7109375" customWidth="1"/>
    <col min="12069" max="12069" width="2.85546875" customWidth="1"/>
    <col min="12070" max="12070" width="3" customWidth="1"/>
    <col min="12071" max="12071" width="2.5703125" customWidth="1"/>
    <col min="12072" max="12072" width="2.7109375" customWidth="1"/>
    <col min="12073" max="12073" width="3" customWidth="1"/>
    <col min="12074" max="12075" width="2.7109375" customWidth="1"/>
    <col min="12076" max="12076" width="2.85546875" customWidth="1"/>
    <col min="12077" max="12077" width="2.7109375" customWidth="1"/>
    <col min="12078" max="12079" width="2.140625" customWidth="1"/>
    <col min="12080" max="12081" width="2.7109375" customWidth="1"/>
    <col min="12082" max="12084" width="2.85546875" customWidth="1"/>
    <col min="12085" max="12085" width="2.7109375" customWidth="1"/>
    <col min="12086" max="12086" width="2.28515625" customWidth="1"/>
    <col min="12087" max="12087" width="2.85546875" customWidth="1"/>
    <col min="12088" max="12089" width="3" customWidth="1"/>
    <col min="12090" max="12090" width="2.85546875" customWidth="1"/>
    <col min="12091" max="12091" width="3" customWidth="1"/>
    <col min="12092" max="12092" width="2.5703125" customWidth="1"/>
    <col min="12093" max="12093" width="2.28515625" customWidth="1"/>
    <col min="12094" max="12094" width="2.5703125" customWidth="1"/>
    <col min="12095" max="12095" width="2.85546875" customWidth="1"/>
    <col min="12096" max="12097" width="2.7109375" customWidth="1"/>
    <col min="12098" max="12098" width="2.85546875" customWidth="1"/>
    <col min="12099" max="12100" width="2.28515625" customWidth="1"/>
    <col min="12101" max="12101" width="2.5703125" customWidth="1"/>
    <col min="12102" max="12103" width="2.7109375" customWidth="1"/>
    <col min="12104" max="12104" width="3" customWidth="1"/>
    <col min="12105" max="12105" width="2.85546875" customWidth="1"/>
    <col min="12106" max="12106" width="2.28515625" customWidth="1"/>
    <col min="12107" max="12107" width="2.42578125" customWidth="1"/>
    <col min="12108" max="12111" width="2.85546875" customWidth="1"/>
    <col min="12112" max="12112" width="3" customWidth="1"/>
    <col min="12113" max="12113" width="2.5703125" customWidth="1"/>
    <col min="12114" max="12114" width="2.42578125" customWidth="1"/>
    <col min="12115" max="12115" width="2.7109375" customWidth="1"/>
    <col min="12116" max="12116" width="3" customWidth="1"/>
    <col min="12117" max="12117" width="2.85546875" customWidth="1"/>
    <col min="12118" max="12118" width="2.7109375" customWidth="1"/>
    <col min="12119" max="12119" width="2.85546875" customWidth="1"/>
    <col min="12120" max="12120" width="2.28515625" customWidth="1"/>
    <col min="12121" max="12121" width="2.5703125" customWidth="1"/>
    <col min="12122" max="12122" width="3" customWidth="1"/>
    <col min="12123" max="12123" width="3.140625" customWidth="1"/>
    <col min="12124" max="12124" width="3" customWidth="1"/>
    <col min="12125" max="12126" width="3.140625" customWidth="1"/>
    <col min="12127" max="12128" width="2.7109375" customWidth="1"/>
    <col min="12129" max="12129" width="3" customWidth="1"/>
    <col min="12130" max="12130" width="3.28515625" customWidth="1"/>
    <col min="12131" max="12133" width="3.140625" customWidth="1"/>
    <col min="12134" max="12134" width="2.42578125" customWidth="1"/>
    <col min="12135" max="12135" width="2.5703125" customWidth="1"/>
    <col min="12136" max="12136" width="3.42578125" customWidth="1"/>
    <col min="12137" max="12137" width="3.140625" customWidth="1"/>
    <col min="12138" max="12139" width="3" customWidth="1"/>
    <col min="12140" max="12140" width="2.5703125" customWidth="1"/>
    <col min="12141" max="12141" width="2.7109375" customWidth="1"/>
    <col min="12142" max="12142" width="2.42578125" customWidth="1"/>
    <col min="12143" max="12144" width="3" customWidth="1"/>
    <col min="12145" max="12146" width="3.140625" customWidth="1"/>
    <col min="12147" max="12148" width="2.85546875" customWidth="1"/>
    <col min="12149" max="12149" width="2.5703125" customWidth="1"/>
    <col min="12150" max="12150" width="2.7109375" customWidth="1"/>
    <col min="12151" max="12151" width="3" customWidth="1"/>
    <col min="12152" max="12152" width="3.28515625" customWidth="1"/>
    <col min="12153" max="12153" width="3.42578125" customWidth="1"/>
    <col min="12154" max="12154" width="3.28515625" customWidth="1"/>
    <col min="12155" max="12155" width="3.140625" customWidth="1"/>
    <col min="12156" max="12157" width="2.85546875" customWidth="1"/>
    <col min="12158" max="12159" width="3.140625" customWidth="1"/>
    <col min="12160" max="12160" width="2.85546875" customWidth="1"/>
    <col min="12161" max="12161" width="3.140625" customWidth="1"/>
    <col min="12162" max="12162" width="3" customWidth="1"/>
    <col min="12163" max="12164" width="2.85546875" customWidth="1"/>
    <col min="12165" max="12167" width="3" customWidth="1"/>
    <col min="12168" max="12168" width="3.140625" customWidth="1"/>
    <col min="12169" max="12169" width="2.85546875" customWidth="1"/>
    <col min="12170" max="12170" width="2.5703125" customWidth="1"/>
    <col min="12171" max="12171" width="3.140625" customWidth="1"/>
    <col min="12172" max="12172" width="3" customWidth="1"/>
    <col min="12173" max="12173" width="3.140625" customWidth="1"/>
    <col min="12174" max="12174" width="3.42578125" customWidth="1"/>
    <col min="12175" max="12177" width="3.140625" customWidth="1"/>
    <col min="12178" max="12178" width="3.42578125" customWidth="1"/>
    <col min="12179" max="12179" width="3" customWidth="1"/>
    <col min="12180" max="12181" width="3.42578125" customWidth="1"/>
    <col min="12182" max="12182" width="3" customWidth="1"/>
    <col min="12183" max="12184" width="3.28515625" customWidth="1"/>
    <col min="12185" max="12186" width="3.140625" customWidth="1"/>
    <col min="12259" max="12259" width="29.85546875" customWidth="1"/>
    <col min="12260" max="12260" width="0" hidden="1" customWidth="1"/>
    <col min="12261" max="12261" width="17.42578125" customWidth="1"/>
    <col min="12262" max="12320" width="0" hidden="1" customWidth="1"/>
    <col min="12321" max="12321" width="2.42578125" customWidth="1"/>
    <col min="12322" max="12322" width="2.85546875" customWidth="1"/>
    <col min="12323" max="12324" width="2.7109375" customWidth="1"/>
    <col min="12325" max="12325" width="2.85546875" customWidth="1"/>
    <col min="12326" max="12326" width="3" customWidth="1"/>
    <col min="12327" max="12327" width="2.5703125" customWidth="1"/>
    <col min="12328" max="12328" width="2.7109375" customWidth="1"/>
    <col min="12329" max="12329" width="3" customWidth="1"/>
    <col min="12330" max="12331" width="2.7109375" customWidth="1"/>
    <col min="12332" max="12332" width="2.85546875" customWidth="1"/>
    <col min="12333" max="12333" width="2.7109375" customWidth="1"/>
    <col min="12334" max="12335" width="2.140625" customWidth="1"/>
    <col min="12336" max="12337" width="2.7109375" customWidth="1"/>
    <col min="12338" max="12340" width="2.85546875" customWidth="1"/>
    <col min="12341" max="12341" width="2.7109375" customWidth="1"/>
    <col min="12342" max="12342" width="2.28515625" customWidth="1"/>
    <col min="12343" max="12343" width="2.85546875" customWidth="1"/>
    <col min="12344" max="12345" width="3" customWidth="1"/>
    <col min="12346" max="12346" width="2.85546875" customWidth="1"/>
    <col min="12347" max="12347" width="3" customWidth="1"/>
    <col min="12348" max="12348" width="2.5703125" customWidth="1"/>
    <col min="12349" max="12349" width="2.28515625" customWidth="1"/>
    <col min="12350" max="12350" width="2.5703125" customWidth="1"/>
    <col min="12351" max="12351" width="2.85546875" customWidth="1"/>
    <col min="12352" max="12353" width="2.7109375" customWidth="1"/>
    <col min="12354" max="12354" width="2.85546875" customWidth="1"/>
    <col min="12355" max="12356" width="2.28515625" customWidth="1"/>
    <col min="12357" max="12357" width="2.5703125" customWidth="1"/>
    <col min="12358" max="12359" width="2.7109375" customWidth="1"/>
    <col min="12360" max="12360" width="3" customWidth="1"/>
    <col min="12361" max="12361" width="2.85546875" customWidth="1"/>
    <col min="12362" max="12362" width="2.28515625" customWidth="1"/>
    <col min="12363" max="12363" width="2.42578125" customWidth="1"/>
    <col min="12364" max="12367" width="2.85546875" customWidth="1"/>
    <col min="12368" max="12368" width="3" customWidth="1"/>
    <col min="12369" max="12369" width="2.5703125" customWidth="1"/>
    <col min="12370" max="12370" width="2.42578125" customWidth="1"/>
    <col min="12371" max="12371" width="2.7109375" customWidth="1"/>
    <col min="12372" max="12372" width="3" customWidth="1"/>
    <col min="12373" max="12373" width="2.85546875" customWidth="1"/>
    <col min="12374" max="12374" width="2.7109375" customWidth="1"/>
    <col min="12375" max="12375" width="2.85546875" customWidth="1"/>
    <col min="12376" max="12376" width="2.28515625" customWidth="1"/>
    <col min="12377" max="12377" width="2.5703125" customWidth="1"/>
    <col min="12378" max="12378" width="3" customWidth="1"/>
    <col min="12379" max="12379" width="3.140625" customWidth="1"/>
    <col min="12380" max="12380" width="3" customWidth="1"/>
    <col min="12381" max="12382" width="3.140625" customWidth="1"/>
    <col min="12383" max="12384" width="2.7109375" customWidth="1"/>
    <col min="12385" max="12385" width="3" customWidth="1"/>
    <col min="12386" max="12386" width="3.28515625" customWidth="1"/>
    <col min="12387" max="12389" width="3.140625" customWidth="1"/>
    <col min="12390" max="12390" width="2.42578125" customWidth="1"/>
    <col min="12391" max="12391" width="2.5703125" customWidth="1"/>
    <col min="12392" max="12392" width="3.42578125" customWidth="1"/>
    <col min="12393" max="12393" width="3.140625" customWidth="1"/>
    <col min="12394" max="12395" width="3" customWidth="1"/>
    <col min="12396" max="12396" width="2.5703125" customWidth="1"/>
    <col min="12397" max="12397" width="2.7109375" customWidth="1"/>
    <col min="12398" max="12398" width="2.42578125" customWidth="1"/>
    <col min="12399" max="12400" width="3" customWidth="1"/>
    <col min="12401" max="12402" width="3.140625" customWidth="1"/>
    <col min="12403" max="12404" width="2.85546875" customWidth="1"/>
    <col min="12405" max="12405" width="2.5703125" customWidth="1"/>
    <col min="12406" max="12406" width="2.7109375" customWidth="1"/>
    <col min="12407" max="12407" width="3" customWidth="1"/>
    <col min="12408" max="12408" width="3.28515625" customWidth="1"/>
    <col min="12409" max="12409" width="3.42578125" customWidth="1"/>
    <col min="12410" max="12410" width="3.28515625" customWidth="1"/>
    <col min="12411" max="12411" width="3.140625" customWidth="1"/>
    <col min="12412" max="12413" width="2.85546875" customWidth="1"/>
    <col min="12414" max="12415" width="3.140625" customWidth="1"/>
    <col min="12416" max="12416" width="2.85546875" customWidth="1"/>
    <col min="12417" max="12417" width="3.140625" customWidth="1"/>
    <col min="12418" max="12418" width="3" customWidth="1"/>
    <col min="12419" max="12420" width="2.85546875" customWidth="1"/>
    <col min="12421" max="12423" width="3" customWidth="1"/>
    <col min="12424" max="12424" width="3.140625" customWidth="1"/>
    <col min="12425" max="12425" width="2.85546875" customWidth="1"/>
    <col min="12426" max="12426" width="2.5703125" customWidth="1"/>
    <col min="12427" max="12427" width="3.140625" customWidth="1"/>
    <col min="12428" max="12428" width="3" customWidth="1"/>
    <col min="12429" max="12429" width="3.140625" customWidth="1"/>
    <col min="12430" max="12430" width="3.42578125" customWidth="1"/>
    <col min="12431" max="12433" width="3.140625" customWidth="1"/>
    <col min="12434" max="12434" width="3.42578125" customWidth="1"/>
    <col min="12435" max="12435" width="3" customWidth="1"/>
    <col min="12436" max="12437" width="3.42578125" customWidth="1"/>
    <col min="12438" max="12438" width="3" customWidth="1"/>
    <col min="12439" max="12440" width="3.28515625" customWidth="1"/>
    <col min="12441" max="12442" width="3.140625" customWidth="1"/>
    <col min="12515" max="12515" width="29.85546875" customWidth="1"/>
    <col min="12516" max="12516" width="0" hidden="1" customWidth="1"/>
    <col min="12517" max="12517" width="17.42578125" customWidth="1"/>
    <col min="12518" max="12576" width="0" hidden="1" customWidth="1"/>
    <col min="12577" max="12577" width="2.42578125" customWidth="1"/>
    <col min="12578" max="12578" width="2.85546875" customWidth="1"/>
    <col min="12579" max="12580" width="2.7109375" customWidth="1"/>
    <col min="12581" max="12581" width="2.85546875" customWidth="1"/>
    <col min="12582" max="12582" width="3" customWidth="1"/>
    <col min="12583" max="12583" width="2.5703125" customWidth="1"/>
    <col min="12584" max="12584" width="2.7109375" customWidth="1"/>
    <col min="12585" max="12585" width="3" customWidth="1"/>
    <col min="12586" max="12587" width="2.7109375" customWidth="1"/>
    <col min="12588" max="12588" width="2.85546875" customWidth="1"/>
    <col min="12589" max="12589" width="2.7109375" customWidth="1"/>
    <col min="12590" max="12591" width="2.140625" customWidth="1"/>
    <col min="12592" max="12593" width="2.7109375" customWidth="1"/>
    <col min="12594" max="12596" width="2.85546875" customWidth="1"/>
    <col min="12597" max="12597" width="2.7109375" customWidth="1"/>
    <col min="12598" max="12598" width="2.28515625" customWidth="1"/>
    <col min="12599" max="12599" width="2.85546875" customWidth="1"/>
    <col min="12600" max="12601" width="3" customWidth="1"/>
    <col min="12602" max="12602" width="2.85546875" customWidth="1"/>
    <col min="12603" max="12603" width="3" customWidth="1"/>
    <col min="12604" max="12604" width="2.5703125" customWidth="1"/>
    <col min="12605" max="12605" width="2.28515625" customWidth="1"/>
    <col min="12606" max="12606" width="2.5703125" customWidth="1"/>
    <col min="12607" max="12607" width="2.85546875" customWidth="1"/>
    <col min="12608" max="12609" width="2.7109375" customWidth="1"/>
    <col min="12610" max="12610" width="2.85546875" customWidth="1"/>
    <col min="12611" max="12612" width="2.28515625" customWidth="1"/>
    <col min="12613" max="12613" width="2.5703125" customWidth="1"/>
    <col min="12614" max="12615" width="2.7109375" customWidth="1"/>
    <col min="12616" max="12616" width="3" customWidth="1"/>
    <col min="12617" max="12617" width="2.85546875" customWidth="1"/>
    <col min="12618" max="12618" width="2.28515625" customWidth="1"/>
    <col min="12619" max="12619" width="2.42578125" customWidth="1"/>
    <col min="12620" max="12623" width="2.85546875" customWidth="1"/>
    <col min="12624" max="12624" width="3" customWidth="1"/>
    <col min="12625" max="12625" width="2.5703125" customWidth="1"/>
    <col min="12626" max="12626" width="2.42578125" customWidth="1"/>
    <col min="12627" max="12627" width="2.7109375" customWidth="1"/>
    <col min="12628" max="12628" width="3" customWidth="1"/>
    <col min="12629" max="12629" width="2.85546875" customWidth="1"/>
    <col min="12630" max="12630" width="2.7109375" customWidth="1"/>
    <col min="12631" max="12631" width="2.85546875" customWidth="1"/>
    <col min="12632" max="12632" width="2.28515625" customWidth="1"/>
    <col min="12633" max="12633" width="2.5703125" customWidth="1"/>
    <col min="12634" max="12634" width="3" customWidth="1"/>
    <col min="12635" max="12635" width="3.140625" customWidth="1"/>
    <col min="12636" max="12636" width="3" customWidth="1"/>
    <col min="12637" max="12638" width="3.140625" customWidth="1"/>
    <col min="12639" max="12640" width="2.7109375" customWidth="1"/>
    <col min="12641" max="12641" width="3" customWidth="1"/>
    <col min="12642" max="12642" width="3.28515625" customWidth="1"/>
    <col min="12643" max="12645" width="3.140625" customWidth="1"/>
    <col min="12646" max="12646" width="2.42578125" customWidth="1"/>
    <col min="12647" max="12647" width="2.5703125" customWidth="1"/>
    <col min="12648" max="12648" width="3.42578125" customWidth="1"/>
    <col min="12649" max="12649" width="3.140625" customWidth="1"/>
    <col min="12650" max="12651" width="3" customWidth="1"/>
    <col min="12652" max="12652" width="2.5703125" customWidth="1"/>
    <col min="12653" max="12653" width="2.7109375" customWidth="1"/>
    <col min="12654" max="12654" width="2.42578125" customWidth="1"/>
    <col min="12655" max="12656" width="3" customWidth="1"/>
    <col min="12657" max="12658" width="3.140625" customWidth="1"/>
    <col min="12659" max="12660" width="2.85546875" customWidth="1"/>
    <col min="12661" max="12661" width="2.5703125" customWidth="1"/>
    <col min="12662" max="12662" width="2.7109375" customWidth="1"/>
    <col min="12663" max="12663" width="3" customWidth="1"/>
    <col min="12664" max="12664" width="3.28515625" customWidth="1"/>
    <col min="12665" max="12665" width="3.42578125" customWidth="1"/>
    <col min="12666" max="12666" width="3.28515625" customWidth="1"/>
    <col min="12667" max="12667" width="3.140625" customWidth="1"/>
    <col min="12668" max="12669" width="2.85546875" customWidth="1"/>
    <col min="12670" max="12671" width="3.140625" customWidth="1"/>
    <col min="12672" max="12672" width="2.85546875" customWidth="1"/>
    <col min="12673" max="12673" width="3.140625" customWidth="1"/>
    <col min="12674" max="12674" width="3" customWidth="1"/>
    <col min="12675" max="12676" width="2.85546875" customWidth="1"/>
    <col min="12677" max="12679" width="3" customWidth="1"/>
    <col min="12680" max="12680" width="3.140625" customWidth="1"/>
    <col min="12681" max="12681" width="2.85546875" customWidth="1"/>
    <col min="12682" max="12682" width="2.5703125" customWidth="1"/>
    <col min="12683" max="12683" width="3.140625" customWidth="1"/>
    <col min="12684" max="12684" width="3" customWidth="1"/>
    <col min="12685" max="12685" width="3.140625" customWidth="1"/>
    <col min="12686" max="12686" width="3.42578125" customWidth="1"/>
    <col min="12687" max="12689" width="3.140625" customWidth="1"/>
    <col min="12690" max="12690" width="3.42578125" customWidth="1"/>
    <col min="12691" max="12691" width="3" customWidth="1"/>
    <col min="12692" max="12693" width="3.42578125" customWidth="1"/>
    <col min="12694" max="12694" width="3" customWidth="1"/>
    <col min="12695" max="12696" width="3.28515625" customWidth="1"/>
    <col min="12697" max="12698" width="3.140625" customWidth="1"/>
    <col min="12771" max="12771" width="29.85546875" customWidth="1"/>
    <col min="12772" max="12772" width="0" hidden="1" customWidth="1"/>
    <col min="12773" max="12773" width="17.42578125" customWidth="1"/>
    <col min="12774" max="12832" width="0" hidden="1" customWidth="1"/>
    <col min="12833" max="12833" width="2.42578125" customWidth="1"/>
    <col min="12834" max="12834" width="2.85546875" customWidth="1"/>
    <col min="12835" max="12836" width="2.7109375" customWidth="1"/>
    <col min="12837" max="12837" width="2.85546875" customWidth="1"/>
    <col min="12838" max="12838" width="3" customWidth="1"/>
    <col min="12839" max="12839" width="2.5703125" customWidth="1"/>
    <col min="12840" max="12840" width="2.7109375" customWidth="1"/>
    <col min="12841" max="12841" width="3" customWidth="1"/>
    <col min="12842" max="12843" width="2.7109375" customWidth="1"/>
    <col min="12844" max="12844" width="2.85546875" customWidth="1"/>
    <col min="12845" max="12845" width="2.7109375" customWidth="1"/>
    <col min="12846" max="12847" width="2.140625" customWidth="1"/>
    <col min="12848" max="12849" width="2.7109375" customWidth="1"/>
    <col min="12850" max="12852" width="2.85546875" customWidth="1"/>
    <col min="12853" max="12853" width="2.7109375" customWidth="1"/>
    <col min="12854" max="12854" width="2.28515625" customWidth="1"/>
    <col min="12855" max="12855" width="2.85546875" customWidth="1"/>
    <col min="12856" max="12857" width="3" customWidth="1"/>
    <col min="12858" max="12858" width="2.85546875" customWidth="1"/>
    <col min="12859" max="12859" width="3" customWidth="1"/>
    <col min="12860" max="12860" width="2.5703125" customWidth="1"/>
    <col min="12861" max="12861" width="2.28515625" customWidth="1"/>
    <col min="12862" max="12862" width="2.5703125" customWidth="1"/>
    <col min="12863" max="12863" width="2.85546875" customWidth="1"/>
    <col min="12864" max="12865" width="2.7109375" customWidth="1"/>
    <col min="12866" max="12866" width="2.85546875" customWidth="1"/>
    <col min="12867" max="12868" width="2.28515625" customWidth="1"/>
    <col min="12869" max="12869" width="2.5703125" customWidth="1"/>
    <col min="12870" max="12871" width="2.7109375" customWidth="1"/>
    <col min="12872" max="12872" width="3" customWidth="1"/>
    <col min="12873" max="12873" width="2.85546875" customWidth="1"/>
    <col min="12874" max="12874" width="2.28515625" customWidth="1"/>
    <col min="12875" max="12875" width="2.42578125" customWidth="1"/>
    <col min="12876" max="12879" width="2.85546875" customWidth="1"/>
    <col min="12880" max="12880" width="3" customWidth="1"/>
    <col min="12881" max="12881" width="2.5703125" customWidth="1"/>
    <col min="12882" max="12882" width="2.42578125" customWidth="1"/>
    <col min="12883" max="12883" width="2.7109375" customWidth="1"/>
    <col min="12884" max="12884" width="3" customWidth="1"/>
    <col min="12885" max="12885" width="2.85546875" customWidth="1"/>
    <col min="12886" max="12886" width="2.7109375" customWidth="1"/>
    <col min="12887" max="12887" width="2.85546875" customWidth="1"/>
    <col min="12888" max="12888" width="2.28515625" customWidth="1"/>
    <col min="12889" max="12889" width="2.5703125" customWidth="1"/>
    <col min="12890" max="12890" width="3" customWidth="1"/>
    <col min="12891" max="12891" width="3.140625" customWidth="1"/>
    <col min="12892" max="12892" width="3" customWidth="1"/>
    <col min="12893" max="12894" width="3.140625" customWidth="1"/>
    <col min="12895" max="12896" width="2.7109375" customWidth="1"/>
    <col min="12897" max="12897" width="3" customWidth="1"/>
    <col min="12898" max="12898" width="3.28515625" customWidth="1"/>
    <col min="12899" max="12901" width="3.140625" customWidth="1"/>
    <col min="12902" max="12902" width="2.42578125" customWidth="1"/>
    <col min="12903" max="12903" width="2.5703125" customWidth="1"/>
    <col min="12904" max="12904" width="3.42578125" customWidth="1"/>
    <col min="12905" max="12905" width="3.140625" customWidth="1"/>
    <col min="12906" max="12907" width="3" customWidth="1"/>
    <col min="12908" max="12908" width="2.5703125" customWidth="1"/>
    <col min="12909" max="12909" width="2.7109375" customWidth="1"/>
    <col min="12910" max="12910" width="2.42578125" customWidth="1"/>
    <col min="12911" max="12912" width="3" customWidth="1"/>
    <col min="12913" max="12914" width="3.140625" customWidth="1"/>
    <col min="12915" max="12916" width="2.85546875" customWidth="1"/>
    <col min="12917" max="12917" width="2.5703125" customWidth="1"/>
    <col min="12918" max="12918" width="2.7109375" customWidth="1"/>
    <col min="12919" max="12919" width="3" customWidth="1"/>
    <col min="12920" max="12920" width="3.28515625" customWidth="1"/>
    <col min="12921" max="12921" width="3.42578125" customWidth="1"/>
    <col min="12922" max="12922" width="3.28515625" customWidth="1"/>
    <col min="12923" max="12923" width="3.140625" customWidth="1"/>
    <col min="12924" max="12925" width="2.85546875" customWidth="1"/>
    <col min="12926" max="12927" width="3.140625" customWidth="1"/>
    <col min="12928" max="12928" width="2.85546875" customWidth="1"/>
    <col min="12929" max="12929" width="3.140625" customWidth="1"/>
    <col min="12930" max="12930" width="3" customWidth="1"/>
    <col min="12931" max="12932" width="2.85546875" customWidth="1"/>
    <col min="12933" max="12935" width="3" customWidth="1"/>
    <col min="12936" max="12936" width="3.140625" customWidth="1"/>
    <col min="12937" max="12937" width="2.85546875" customWidth="1"/>
    <col min="12938" max="12938" width="2.5703125" customWidth="1"/>
    <col min="12939" max="12939" width="3.140625" customWidth="1"/>
    <col min="12940" max="12940" width="3" customWidth="1"/>
    <col min="12941" max="12941" width="3.140625" customWidth="1"/>
    <col min="12942" max="12942" width="3.42578125" customWidth="1"/>
    <col min="12943" max="12945" width="3.140625" customWidth="1"/>
    <col min="12946" max="12946" width="3.42578125" customWidth="1"/>
    <col min="12947" max="12947" width="3" customWidth="1"/>
    <col min="12948" max="12949" width="3.42578125" customWidth="1"/>
    <col min="12950" max="12950" width="3" customWidth="1"/>
    <col min="12951" max="12952" width="3.28515625" customWidth="1"/>
    <col min="12953" max="12954" width="3.140625" customWidth="1"/>
    <col min="13027" max="13027" width="29.85546875" customWidth="1"/>
    <col min="13028" max="13028" width="0" hidden="1" customWidth="1"/>
    <col min="13029" max="13029" width="17.42578125" customWidth="1"/>
    <col min="13030" max="13088" width="0" hidden="1" customWidth="1"/>
    <col min="13089" max="13089" width="2.42578125" customWidth="1"/>
    <col min="13090" max="13090" width="2.85546875" customWidth="1"/>
    <col min="13091" max="13092" width="2.7109375" customWidth="1"/>
    <col min="13093" max="13093" width="2.85546875" customWidth="1"/>
    <col min="13094" max="13094" width="3" customWidth="1"/>
    <col min="13095" max="13095" width="2.5703125" customWidth="1"/>
    <col min="13096" max="13096" width="2.7109375" customWidth="1"/>
    <col min="13097" max="13097" width="3" customWidth="1"/>
    <col min="13098" max="13099" width="2.7109375" customWidth="1"/>
    <col min="13100" max="13100" width="2.85546875" customWidth="1"/>
    <col min="13101" max="13101" width="2.7109375" customWidth="1"/>
    <col min="13102" max="13103" width="2.140625" customWidth="1"/>
    <col min="13104" max="13105" width="2.7109375" customWidth="1"/>
    <col min="13106" max="13108" width="2.85546875" customWidth="1"/>
    <col min="13109" max="13109" width="2.7109375" customWidth="1"/>
    <col min="13110" max="13110" width="2.28515625" customWidth="1"/>
    <col min="13111" max="13111" width="2.85546875" customWidth="1"/>
    <col min="13112" max="13113" width="3" customWidth="1"/>
    <col min="13114" max="13114" width="2.85546875" customWidth="1"/>
    <col min="13115" max="13115" width="3" customWidth="1"/>
    <col min="13116" max="13116" width="2.5703125" customWidth="1"/>
    <col min="13117" max="13117" width="2.28515625" customWidth="1"/>
    <col min="13118" max="13118" width="2.5703125" customWidth="1"/>
    <col min="13119" max="13119" width="2.85546875" customWidth="1"/>
    <col min="13120" max="13121" width="2.7109375" customWidth="1"/>
    <col min="13122" max="13122" width="2.85546875" customWidth="1"/>
    <col min="13123" max="13124" width="2.28515625" customWidth="1"/>
    <col min="13125" max="13125" width="2.5703125" customWidth="1"/>
    <col min="13126" max="13127" width="2.7109375" customWidth="1"/>
    <col min="13128" max="13128" width="3" customWidth="1"/>
    <col min="13129" max="13129" width="2.85546875" customWidth="1"/>
    <col min="13130" max="13130" width="2.28515625" customWidth="1"/>
    <col min="13131" max="13131" width="2.42578125" customWidth="1"/>
    <col min="13132" max="13135" width="2.85546875" customWidth="1"/>
    <col min="13136" max="13136" width="3" customWidth="1"/>
    <col min="13137" max="13137" width="2.5703125" customWidth="1"/>
    <col min="13138" max="13138" width="2.42578125" customWidth="1"/>
    <col min="13139" max="13139" width="2.7109375" customWidth="1"/>
    <col min="13140" max="13140" width="3" customWidth="1"/>
    <col min="13141" max="13141" width="2.85546875" customWidth="1"/>
    <col min="13142" max="13142" width="2.7109375" customWidth="1"/>
    <col min="13143" max="13143" width="2.85546875" customWidth="1"/>
    <col min="13144" max="13144" width="2.28515625" customWidth="1"/>
    <col min="13145" max="13145" width="2.5703125" customWidth="1"/>
    <col min="13146" max="13146" width="3" customWidth="1"/>
    <col min="13147" max="13147" width="3.140625" customWidth="1"/>
    <col min="13148" max="13148" width="3" customWidth="1"/>
    <col min="13149" max="13150" width="3.140625" customWidth="1"/>
    <col min="13151" max="13152" width="2.7109375" customWidth="1"/>
    <col min="13153" max="13153" width="3" customWidth="1"/>
    <col min="13154" max="13154" width="3.28515625" customWidth="1"/>
    <col min="13155" max="13157" width="3.140625" customWidth="1"/>
    <col min="13158" max="13158" width="2.42578125" customWidth="1"/>
    <col min="13159" max="13159" width="2.5703125" customWidth="1"/>
    <col min="13160" max="13160" width="3.42578125" customWidth="1"/>
    <col min="13161" max="13161" width="3.140625" customWidth="1"/>
    <col min="13162" max="13163" width="3" customWidth="1"/>
    <col min="13164" max="13164" width="2.5703125" customWidth="1"/>
    <col min="13165" max="13165" width="2.7109375" customWidth="1"/>
    <col min="13166" max="13166" width="2.42578125" customWidth="1"/>
    <col min="13167" max="13168" width="3" customWidth="1"/>
    <col min="13169" max="13170" width="3.140625" customWidth="1"/>
    <col min="13171" max="13172" width="2.85546875" customWidth="1"/>
    <col min="13173" max="13173" width="2.5703125" customWidth="1"/>
    <col min="13174" max="13174" width="2.7109375" customWidth="1"/>
    <col min="13175" max="13175" width="3" customWidth="1"/>
    <col min="13176" max="13176" width="3.28515625" customWidth="1"/>
    <col min="13177" max="13177" width="3.42578125" customWidth="1"/>
    <col min="13178" max="13178" width="3.28515625" customWidth="1"/>
    <col min="13179" max="13179" width="3.140625" customWidth="1"/>
    <col min="13180" max="13181" width="2.85546875" customWidth="1"/>
    <col min="13182" max="13183" width="3.140625" customWidth="1"/>
    <col min="13184" max="13184" width="2.85546875" customWidth="1"/>
    <col min="13185" max="13185" width="3.140625" customWidth="1"/>
    <col min="13186" max="13186" width="3" customWidth="1"/>
    <col min="13187" max="13188" width="2.85546875" customWidth="1"/>
    <col min="13189" max="13191" width="3" customWidth="1"/>
    <col min="13192" max="13192" width="3.140625" customWidth="1"/>
    <col min="13193" max="13193" width="2.85546875" customWidth="1"/>
    <col min="13194" max="13194" width="2.5703125" customWidth="1"/>
    <col min="13195" max="13195" width="3.140625" customWidth="1"/>
    <col min="13196" max="13196" width="3" customWidth="1"/>
    <col min="13197" max="13197" width="3.140625" customWidth="1"/>
    <col min="13198" max="13198" width="3.42578125" customWidth="1"/>
    <col min="13199" max="13201" width="3.140625" customWidth="1"/>
    <col min="13202" max="13202" width="3.42578125" customWidth="1"/>
    <col min="13203" max="13203" width="3" customWidth="1"/>
    <col min="13204" max="13205" width="3.42578125" customWidth="1"/>
    <col min="13206" max="13206" width="3" customWidth="1"/>
    <col min="13207" max="13208" width="3.28515625" customWidth="1"/>
    <col min="13209" max="13210" width="3.140625" customWidth="1"/>
    <col min="13283" max="13283" width="29.85546875" customWidth="1"/>
    <col min="13284" max="13284" width="0" hidden="1" customWidth="1"/>
    <col min="13285" max="13285" width="17.42578125" customWidth="1"/>
    <col min="13286" max="13344" width="0" hidden="1" customWidth="1"/>
    <col min="13345" max="13345" width="2.42578125" customWidth="1"/>
    <col min="13346" max="13346" width="2.85546875" customWidth="1"/>
    <col min="13347" max="13348" width="2.7109375" customWidth="1"/>
    <col min="13349" max="13349" width="2.85546875" customWidth="1"/>
    <col min="13350" max="13350" width="3" customWidth="1"/>
    <col min="13351" max="13351" width="2.5703125" customWidth="1"/>
    <col min="13352" max="13352" width="2.7109375" customWidth="1"/>
    <col min="13353" max="13353" width="3" customWidth="1"/>
    <col min="13354" max="13355" width="2.7109375" customWidth="1"/>
    <col min="13356" max="13356" width="2.85546875" customWidth="1"/>
    <col min="13357" max="13357" width="2.7109375" customWidth="1"/>
    <col min="13358" max="13359" width="2.140625" customWidth="1"/>
    <col min="13360" max="13361" width="2.7109375" customWidth="1"/>
    <col min="13362" max="13364" width="2.85546875" customWidth="1"/>
    <col min="13365" max="13365" width="2.7109375" customWidth="1"/>
    <col min="13366" max="13366" width="2.28515625" customWidth="1"/>
    <col min="13367" max="13367" width="2.85546875" customWidth="1"/>
    <col min="13368" max="13369" width="3" customWidth="1"/>
    <col min="13370" max="13370" width="2.85546875" customWidth="1"/>
    <col min="13371" max="13371" width="3" customWidth="1"/>
    <col min="13372" max="13372" width="2.5703125" customWidth="1"/>
    <col min="13373" max="13373" width="2.28515625" customWidth="1"/>
    <col min="13374" max="13374" width="2.5703125" customWidth="1"/>
    <col min="13375" max="13375" width="2.85546875" customWidth="1"/>
    <col min="13376" max="13377" width="2.7109375" customWidth="1"/>
    <col min="13378" max="13378" width="2.85546875" customWidth="1"/>
    <col min="13379" max="13380" width="2.28515625" customWidth="1"/>
    <col min="13381" max="13381" width="2.5703125" customWidth="1"/>
    <col min="13382" max="13383" width="2.7109375" customWidth="1"/>
    <col min="13384" max="13384" width="3" customWidth="1"/>
    <col min="13385" max="13385" width="2.85546875" customWidth="1"/>
    <col min="13386" max="13386" width="2.28515625" customWidth="1"/>
    <col min="13387" max="13387" width="2.42578125" customWidth="1"/>
    <col min="13388" max="13391" width="2.85546875" customWidth="1"/>
    <col min="13392" max="13392" width="3" customWidth="1"/>
    <col min="13393" max="13393" width="2.5703125" customWidth="1"/>
    <col min="13394" max="13394" width="2.42578125" customWidth="1"/>
    <col min="13395" max="13395" width="2.7109375" customWidth="1"/>
    <col min="13396" max="13396" width="3" customWidth="1"/>
    <col min="13397" max="13397" width="2.85546875" customWidth="1"/>
    <col min="13398" max="13398" width="2.7109375" customWidth="1"/>
    <col min="13399" max="13399" width="2.85546875" customWidth="1"/>
    <col min="13400" max="13400" width="2.28515625" customWidth="1"/>
    <col min="13401" max="13401" width="2.5703125" customWidth="1"/>
    <col min="13402" max="13402" width="3" customWidth="1"/>
    <col min="13403" max="13403" width="3.140625" customWidth="1"/>
    <col min="13404" max="13404" width="3" customWidth="1"/>
    <col min="13405" max="13406" width="3.140625" customWidth="1"/>
    <col min="13407" max="13408" width="2.7109375" customWidth="1"/>
    <col min="13409" max="13409" width="3" customWidth="1"/>
    <col min="13410" max="13410" width="3.28515625" customWidth="1"/>
    <col min="13411" max="13413" width="3.140625" customWidth="1"/>
    <col min="13414" max="13414" width="2.42578125" customWidth="1"/>
    <col min="13415" max="13415" width="2.5703125" customWidth="1"/>
    <col min="13416" max="13416" width="3.42578125" customWidth="1"/>
    <col min="13417" max="13417" width="3.140625" customWidth="1"/>
    <col min="13418" max="13419" width="3" customWidth="1"/>
    <col min="13420" max="13420" width="2.5703125" customWidth="1"/>
    <col min="13421" max="13421" width="2.7109375" customWidth="1"/>
    <col min="13422" max="13422" width="2.42578125" customWidth="1"/>
    <col min="13423" max="13424" width="3" customWidth="1"/>
    <col min="13425" max="13426" width="3.140625" customWidth="1"/>
    <col min="13427" max="13428" width="2.85546875" customWidth="1"/>
    <col min="13429" max="13429" width="2.5703125" customWidth="1"/>
    <col min="13430" max="13430" width="2.7109375" customWidth="1"/>
    <col min="13431" max="13431" width="3" customWidth="1"/>
    <col min="13432" max="13432" width="3.28515625" customWidth="1"/>
    <col min="13433" max="13433" width="3.42578125" customWidth="1"/>
    <col min="13434" max="13434" width="3.28515625" customWidth="1"/>
    <col min="13435" max="13435" width="3.140625" customWidth="1"/>
    <col min="13436" max="13437" width="2.85546875" customWidth="1"/>
    <col min="13438" max="13439" width="3.140625" customWidth="1"/>
    <col min="13440" max="13440" width="2.85546875" customWidth="1"/>
    <col min="13441" max="13441" width="3.140625" customWidth="1"/>
    <col min="13442" max="13442" width="3" customWidth="1"/>
    <col min="13443" max="13444" width="2.85546875" customWidth="1"/>
    <col min="13445" max="13447" width="3" customWidth="1"/>
    <col min="13448" max="13448" width="3.140625" customWidth="1"/>
    <col min="13449" max="13449" width="2.85546875" customWidth="1"/>
    <col min="13450" max="13450" width="2.5703125" customWidth="1"/>
    <col min="13451" max="13451" width="3.140625" customWidth="1"/>
    <col min="13452" max="13452" width="3" customWidth="1"/>
    <col min="13453" max="13453" width="3.140625" customWidth="1"/>
    <col min="13454" max="13454" width="3.42578125" customWidth="1"/>
    <col min="13455" max="13457" width="3.140625" customWidth="1"/>
    <col min="13458" max="13458" width="3.42578125" customWidth="1"/>
    <col min="13459" max="13459" width="3" customWidth="1"/>
    <col min="13460" max="13461" width="3.42578125" customWidth="1"/>
    <col min="13462" max="13462" width="3" customWidth="1"/>
    <col min="13463" max="13464" width="3.28515625" customWidth="1"/>
    <col min="13465" max="13466" width="3.140625" customWidth="1"/>
    <col min="13539" max="13539" width="29.85546875" customWidth="1"/>
    <col min="13540" max="13540" width="0" hidden="1" customWidth="1"/>
    <col min="13541" max="13541" width="17.42578125" customWidth="1"/>
    <col min="13542" max="13600" width="0" hidden="1" customWidth="1"/>
    <col min="13601" max="13601" width="2.42578125" customWidth="1"/>
    <col min="13602" max="13602" width="2.85546875" customWidth="1"/>
    <col min="13603" max="13604" width="2.7109375" customWidth="1"/>
    <col min="13605" max="13605" width="2.85546875" customWidth="1"/>
    <col min="13606" max="13606" width="3" customWidth="1"/>
    <col min="13607" max="13607" width="2.5703125" customWidth="1"/>
    <col min="13608" max="13608" width="2.7109375" customWidth="1"/>
    <col min="13609" max="13609" width="3" customWidth="1"/>
    <col min="13610" max="13611" width="2.7109375" customWidth="1"/>
    <col min="13612" max="13612" width="2.85546875" customWidth="1"/>
    <col min="13613" max="13613" width="2.7109375" customWidth="1"/>
    <col min="13614" max="13615" width="2.140625" customWidth="1"/>
    <col min="13616" max="13617" width="2.7109375" customWidth="1"/>
    <col min="13618" max="13620" width="2.85546875" customWidth="1"/>
    <col min="13621" max="13621" width="2.7109375" customWidth="1"/>
    <col min="13622" max="13622" width="2.28515625" customWidth="1"/>
    <col min="13623" max="13623" width="2.85546875" customWidth="1"/>
    <col min="13624" max="13625" width="3" customWidth="1"/>
    <col min="13626" max="13626" width="2.85546875" customWidth="1"/>
    <col min="13627" max="13627" width="3" customWidth="1"/>
    <col min="13628" max="13628" width="2.5703125" customWidth="1"/>
    <col min="13629" max="13629" width="2.28515625" customWidth="1"/>
    <col min="13630" max="13630" width="2.5703125" customWidth="1"/>
    <col min="13631" max="13631" width="2.85546875" customWidth="1"/>
    <col min="13632" max="13633" width="2.7109375" customWidth="1"/>
    <col min="13634" max="13634" width="2.85546875" customWidth="1"/>
    <col min="13635" max="13636" width="2.28515625" customWidth="1"/>
    <col min="13637" max="13637" width="2.5703125" customWidth="1"/>
    <col min="13638" max="13639" width="2.7109375" customWidth="1"/>
    <col min="13640" max="13640" width="3" customWidth="1"/>
    <col min="13641" max="13641" width="2.85546875" customWidth="1"/>
    <col min="13642" max="13642" width="2.28515625" customWidth="1"/>
    <col min="13643" max="13643" width="2.42578125" customWidth="1"/>
    <col min="13644" max="13647" width="2.85546875" customWidth="1"/>
    <col min="13648" max="13648" width="3" customWidth="1"/>
    <col min="13649" max="13649" width="2.5703125" customWidth="1"/>
    <col min="13650" max="13650" width="2.42578125" customWidth="1"/>
    <col min="13651" max="13651" width="2.7109375" customWidth="1"/>
    <col min="13652" max="13652" width="3" customWidth="1"/>
    <col min="13653" max="13653" width="2.85546875" customWidth="1"/>
    <col min="13654" max="13654" width="2.7109375" customWidth="1"/>
    <col min="13655" max="13655" width="2.85546875" customWidth="1"/>
    <col min="13656" max="13656" width="2.28515625" customWidth="1"/>
    <col min="13657" max="13657" width="2.5703125" customWidth="1"/>
    <col min="13658" max="13658" width="3" customWidth="1"/>
    <col min="13659" max="13659" width="3.140625" customWidth="1"/>
    <col min="13660" max="13660" width="3" customWidth="1"/>
    <col min="13661" max="13662" width="3.140625" customWidth="1"/>
    <col min="13663" max="13664" width="2.7109375" customWidth="1"/>
    <col min="13665" max="13665" width="3" customWidth="1"/>
    <col min="13666" max="13666" width="3.28515625" customWidth="1"/>
    <col min="13667" max="13669" width="3.140625" customWidth="1"/>
    <col min="13670" max="13670" width="2.42578125" customWidth="1"/>
    <col min="13671" max="13671" width="2.5703125" customWidth="1"/>
    <col min="13672" max="13672" width="3.42578125" customWidth="1"/>
    <col min="13673" max="13673" width="3.140625" customWidth="1"/>
    <col min="13674" max="13675" width="3" customWidth="1"/>
    <col min="13676" max="13676" width="2.5703125" customWidth="1"/>
    <col min="13677" max="13677" width="2.7109375" customWidth="1"/>
    <col min="13678" max="13678" width="2.42578125" customWidth="1"/>
    <col min="13679" max="13680" width="3" customWidth="1"/>
    <col min="13681" max="13682" width="3.140625" customWidth="1"/>
    <col min="13683" max="13684" width="2.85546875" customWidth="1"/>
    <col min="13685" max="13685" width="2.5703125" customWidth="1"/>
    <col min="13686" max="13686" width="2.7109375" customWidth="1"/>
    <col min="13687" max="13687" width="3" customWidth="1"/>
    <col min="13688" max="13688" width="3.28515625" customWidth="1"/>
    <col min="13689" max="13689" width="3.42578125" customWidth="1"/>
    <col min="13690" max="13690" width="3.28515625" customWidth="1"/>
    <col min="13691" max="13691" width="3.140625" customWidth="1"/>
    <col min="13692" max="13693" width="2.85546875" customWidth="1"/>
    <col min="13694" max="13695" width="3.140625" customWidth="1"/>
    <col min="13696" max="13696" width="2.85546875" customWidth="1"/>
    <col min="13697" max="13697" width="3.140625" customWidth="1"/>
    <col min="13698" max="13698" width="3" customWidth="1"/>
    <col min="13699" max="13700" width="2.85546875" customWidth="1"/>
    <col min="13701" max="13703" width="3" customWidth="1"/>
    <col min="13704" max="13704" width="3.140625" customWidth="1"/>
    <col min="13705" max="13705" width="2.85546875" customWidth="1"/>
    <col min="13706" max="13706" width="2.5703125" customWidth="1"/>
    <col min="13707" max="13707" width="3.140625" customWidth="1"/>
    <col min="13708" max="13708" width="3" customWidth="1"/>
    <col min="13709" max="13709" width="3.140625" customWidth="1"/>
    <col min="13710" max="13710" width="3.42578125" customWidth="1"/>
    <col min="13711" max="13713" width="3.140625" customWidth="1"/>
    <col min="13714" max="13714" width="3.42578125" customWidth="1"/>
    <col min="13715" max="13715" width="3" customWidth="1"/>
    <col min="13716" max="13717" width="3.42578125" customWidth="1"/>
    <col min="13718" max="13718" width="3" customWidth="1"/>
    <col min="13719" max="13720" width="3.28515625" customWidth="1"/>
    <col min="13721" max="13722" width="3.140625" customWidth="1"/>
    <col min="13795" max="13795" width="29.85546875" customWidth="1"/>
    <col min="13796" max="13796" width="0" hidden="1" customWidth="1"/>
    <col min="13797" max="13797" width="17.42578125" customWidth="1"/>
    <col min="13798" max="13856" width="0" hidden="1" customWidth="1"/>
    <col min="13857" max="13857" width="2.42578125" customWidth="1"/>
    <col min="13858" max="13858" width="2.85546875" customWidth="1"/>
    <col min="13859" max="13860" width="2.7109375" customWidth="1"/>
    <col min="13861" max="13861" width="2.85546875" customWidth="1"/>
    <col min="13862" max="13862" width="3" customWidth="1"/>
    <col min="13863" max="13863" width="2.5703125" customWidth="1"/>
    <col min="13864" max="13864" width="2.7109375" customWidth="1"/>
    <col min="13865" max="13865" width="3" customWidth="1"/>
    <col min="13866" max="13867" width="2.7109375" customWidth="1"/>
    <col min="13868" max="13868" width="2.85546875" customWidth="1"/>
    <col min="13869" max="13869" width="2.7109375" customWidth="1"/>
    <col min="13870" max="13871" width="2.140625" customWidth="1"/>
    <col min="13872" max="13873" width="2.7109375" customWidth="1"/>
    <col min="13874" max="13876" width="2.85546875" customWidth="1"/>
    <col min="13877" max="13877" width="2.7109375" customWidth="1"/>
    <col min="13878" max="13878" width="2.28515625" customWidth="1"/>
    <col min="13879" max="13879" width="2.85546875" customWidth="1"/>
    <col min="13880" max="13881" width="3" customWidth="1"/>
    <col min="13882" max="13882" width="2.85546875" customWidth="1"/>
    <col min="13883" max="13883" width="3" customWidth="1"/>
    <col min="13884" max="13884" width="2.5703125" customWidth="1"/>
    <col min="13885" max="13885" width="2.28515625" customWidth="1"/>
    <col min="13886" max="13886" width="2.5703125" customWidth="1"/>
    <col min="13887" max="13887" width="2.85546875" customWidth="1"/>
    <col min="13888" max="13889" width="2.7109375" customWidth="1"/>
    <col min="13890" max="13890" width="2.85546875" customWidth="1"/>
    <col min="13891" max="13892" width="2.28515625" customWidth="1"/>
    <col min="13893" max="13893" width="2.5703125" customWidth="1"/>
    <col min="13894" max="13895" width="2.7109375" customWidth="1"/>
    <col min="13896" max="13896" width="3" customWidth="1"/>
    <col min="13897" max="13897" width="2.85546875" customWidth="1"/>
    <col min="13898" max="13898" width="2.28515625" customWidth="1"/>
    <col min="13899" max="13899" width="2.42578125" customWidth="1"/>
    <col min="13900" max="13903" width="2.85546875" customWidth="1"/>
    <col min="13904" max="13904" width="3" customWidth="1"/>
    <col min="13905" max="13905" width="2.5703125" customWidth="1"/>
    <col min="13906" max="13906" width="2.42578125" customWidth="1"/>
    <col min="13907" max="13907" width="2.7109375" customWidth="1"/>
    <col min="13908" max="13908" width="3" customWidth="1"/>
    <col min="13909" max="13909" width="2.85546875" customWidth="1"/>
    <col min="13910" max="13910" width="2.7109375" customWidth="1"/>
    <col min="13911" max="13911" width="2.85546875" customWidth="1"/>
    <col min="13912" max="13912" width="2.28515625" customWidth="1"/>
    <col min="13913" max="13913" width="2.5703125" customWidth="1"/>
    <col min="13914" max="13914" width="3" customWidth="1"/>
    <col min="13915" max="13915" width="3.140625" customWidth="1"/>
    <col min="13916" max="13916" width="3" customWidth="1"/>
    <col min="13917" max="13918" width="3.140625" customWidth="1"/>
    <col min="13919" max="13920" width="2.7109375" customWidth="1"/>
    <col min="13921" max="13921" width="3" customWidth="1"/>
    <col min="13922" max="13922" width="3.28515625" customWidth="1"/>
    <col min="13923" max="13925" width="3.140625" customWidth="1"/>
    <col min="13926" max="13926" width="2.42578125" customWidth="1"/>
    <col min="13927" max="13927" width="2.5703125" customWidth="1"/>
    <col min="13928" max="13928" width="3.42578125" customWidth="1"/>
    <col min="13929" max="13929" width="3.140625" customWidth="1"/>
    <col min="13930" max="13931" width="3" customWidth="1"/>
    <col min="13932" max="13932" width="2.5703125" customWidth="1"/>
    <col min="13933" max="13933" width="2.7109375" customWidth="1"/>
    <col min="13934" max="13934" width="2.42578125" customWidth="1"/>
    <col min="13935" max="13936" width="3" customWidth="1"/>
    <col min="13937" max="13938" width="3.140625" customWidth="1"/>
    <col min="13939" max="13940" width="2.85546875" customWidth="1"/>
    <col min="13941" max="13941" width="2.5703125" customWidth="1"/>
    <col min="13942" max="13942" width="2.7109375" customWidth="1"/>
    <col min="13943" max="13943" width="3" customWidth="1"/>
    <col min="13944" max="13944" width="3.28515625" customWidth="1"/>
    <col min="13945" max="13945" width="3.42578125" customWidth="1"/>
    <col min="13946" max="13946" width="3.28515625" customWidth="1"/>
    <col min="13947" max="13947" width="3.140625" customWidth="1"/>
    <col min="13948" max="13949" width="2.85546875" customWidth="1"/>
    <col min="13950" max="13951" width="3.140625" customWidth="1"/>
    <col min="13952" max="13952" width="2.85546875" customWidth="1"/>
    <col min="13953" max="13953" width="3.140625" customWidth="1"/>
    <col min="13954" max="13954" width="3" customWidth="1"/>
    <col min="13955" max="13956" width="2.85546875" customWidth="1"/>
    <col min="13957" max="13959" width="3" customWidth="1"/>
    <col min="13960" max="13960" width="3.140625" customWidth="1"/>
    <col min="13961" max="13961" width="2.85546875" customWidth="1"/>
    <col min="13962" max="13962" width="2.5703125" customWidth="1"/>
    <col min="13963" max="13963" width="3.140625" customWidth="1"/>
    <col min="13964" max="13964" width="3" customWidth="1"/>
    <col min="13965" max="13965" width="3.140625" customWidth="1"/>
    <col min="13966" max="13966" width="3.42578125" customWidth="1"/>
    <col min="13967" max="13969" width="3.140625" customWidth="1"/>
    <col min="13970" max="13970" width="3.42578125" customWidth="1"/>
    <col min="13971" max="13971" width="3" customWidth="1"/>
    <col min="13972" max="13973" width="3.42578125" customWidth="1"/>
    <col min="13974" max="13974" width="3" customWidth="1"/>
    <col min="13975" max="13976" width="3.28515625" customWidth="1"/>
    <col min="13977" max="13978" width="3.140625" customWidth="1"/>
    <col min="14051" max="14051" width="29.85546875" customWidth="1"/>
    <col min="14052" max="14052" width="0" hidden="1" customWidth="1"/>
    <col min="14053" max="14053" width="17.42578125" customWidth="1"/>
    <col min="14054" max="14112" width="0" hidden="1" customWidth="1"/>
    <col min="14113" max="14113" width="2.42578125" customWidth="1"/>
    <col min="14114" max="14114" width="2.85546875" customWidth="1"/>
    <col min="14115" max="14116" width="2.7109375" customWidth="1"/>
    <col min="14117" max="14117" width="2.85546875" customWidth="1"/>
    <col min="14118" max="14118" width="3" customWidth="1"/>
    <col min="14119" max="14119" width="2.5703125" customWidth="1"/>
    <col min="14120" max="14120" width="2.7109375" customWidth="1"/>
    <col min="14121" max="14121" width="3" customWidth="1"/>
    <col min="14122" max="14123" width="2.7109375" customWidth="1"/>
    <col min="14124" max="14124" width="2.85546875" customWidth="1"/>
    <col min="14125" max="14125" width="2.7109375" customWidth="1"/>
    <col min="14126" max="14127" width="2.140625" customWidth="1"/>
    <col min="14128" max="14129" width="2.7109375" customWidth="1"/>
    <col min="14130" max="14132" width="2.85546875" customWidth="1"/>
    <col min="14133" max="14133" width="2.7109375" customWidth="1"/>
    <col min="14134" max="14134" width="2.28515625" customWidth="1"/>
    <col min="14135" max="14135" width="2.85546875" customWidth="1"/>
    <col min="14136" max="14137" width="3" customWidth="1"/>
    <col min="14138" max="14138" width="2.85546875" customWidth="1"/>
    <col min="14139" max="14139" width="3" customWidth="1"/>
    <col min="14140" max="14140" width="2.5703125" customWidth="1"/>
    <col min="14141" max="14141" width="2.28515625" customWidth="1"/>
    <col min="14142" max="14142" width="2.5703125" customWidth="1"/>
    <col min="14143" max="14143" width="2.85546875" customWidth="1"/>
    <col min="14144" max="14145" width="2.7109375" customWidth="1"/>
    <col min="14146" max="14146" width="2.85546875" customWidth="1"/>
    <col min="14147" max="14148" width="2.28515625" customWidth="1"/>
    <col min="14149" max="14149" width="2.5703125" customWidth="1"/>
    <col min="14150" max="14151" width="2.7109375" customWidth="1"/>
    <col min="14152" max="14152" width="3" customWidth="1"/>
    <col min="14153" max="14153" width="2.85546875" customWidth="1"/>
    <col min="14154" max="14154" width="2.28515625" customWidth="1"/>
    <col min="14155" max="14155" width="2.42578125" customWidth="1"/>
    <col min="14156" max="14159" width="2.85546875" customWidth="1"/>
    <col min="14160" max="14160" width="3" customWidth="1"/>
    <col min="14161" max="14161" width="2.5703125" customWidth="1"/>
    <col min="14162" max="14162" width="2.42578125" customWidth="1"/>
    <col min="14163" max="14163" width="2.7109375" customWidth="1"/>
    <col min="14164" max="14164" width="3" customWidth="1"/>
    <col min="14165" max="14165" width="2.85546875" customWidth="1"/>
    <col min="14166" max="14166" width="2.7109375" customWidth="1"/>
    <col min="14167" max="14167" width="2.85546875" customWidth="1"/>
    <col min="14168" max="14168" width="2.28515625" customWidth="1"/>
    <col min="14169" max="14169" width="2.5703125" customWidth="1"/>
    <col min="14170" max="14170" width="3" customWidth="1"/>
    <col min="14171" max="14171" width="3.140625" customWidth="1"/>
    <col min="14172" max="14172" width="3" customWidth="1"/>
    <col min="14173" max="14174" width="3.140625" customWidth="1"/>
    <col min="14175" max="14176" width="2.7109375" customWidth="1"/>
    <col min="14177" max="14177" width="3" customWidth="1"/>
    <col min="14178" max="14178" width="3.28515625" customWidth="1"/>
    <col min="14179" max="14181" width="3.140625" customWidth="1"/>
    <col min="14182" max="14182" width="2.42578125" customWidth="1"/>
    <col min="14183" max="14183" width="2.5703125" customWidth="1"/>
    <col min="14184" max="14184" width="3.42578125" customWidth="1"/>
    <col min="14185" max="14185" width="3.140625" customWidth="1"/>
    <col min="14186" max="14187" width="3" customWidth="1"/>
    <col min="14188" max="14188" width="2.5703125" customWidth="1"/>
    <col min="14189" max="14189" width="2.7109375" customWidth="1"/>
    <col min="14190" max="14190" width="2.42578125" customWidth="1"/>
    <col min="14191" max="14192" width="3" customWidth="1"/>
    <col min="14193" max="14194" width="3.140625" customWidth="1"/>
    <col min="14195" max="14196" width="2.85546875" customWidth="1"/>
    <col min="14197" max="14197" width="2.5703125" customWidth="1"/>
    <col min="14198" max="14198" width="2.7109375" customWidth="1"/>
    <col min="14199" max="14199" width="3" customWidth="1"/>
    <col min="14200" max="14200" width="3.28515625" customWidth="1"/>
    <col min="14201" max="14201" width="3.42578125" customWidth="1"/>
    <col min="14202" max="14202" width="3.28515625" customWidth="1"/>
    <col min="14203" max="14203" width="3.140625" customWidth="1"/>
    <col min="14204" max="14205" width="2.85546875" customWidth="1"/>
    <col min="14206" max="14207" width="3.140625" customWidth="1"/>
    <col min="14208" max="14208" width="2.85546875" customWidth="1"/>
    <col min="14209" max="14209" width="3.140625" customWidth="1"/>
    <col min="14210" max="14210" width="3" customWidth="1"/>
    <col min="14211" max="14212" width="2.85546875" customWidth="1"/>
    <col min="14213" max="14215" width="3" customWidth="1"/>
    <col min="14216" max="14216" width="3.140625" customWidth="1"/>
    <col min="14217" max="14217" width="2.85546875" customWidth="1"/>
    <col min="14218" max="14218" width="2.5703125" customWidth="1"/>
    <col min="14219" max="14219" width="3.140625" customWidth="1"/>
    <col min="14220" max="14220" width="3" customWidth="1"/>
    <col min="14221" max="14221" width="3.140625" customWidth="1"/>
    <col min="14222" max="14222" width="3.42578125" customWidth="1"/>
    <col min="14223" max="14225" width="3.140625" customWidth="1"/>
    <col min="14226" max="14226" width="3.42578125" customWidth="1"/>
    <col min="14227" max="14227" width="3" customWidth="1"/>
    <col min="14228" max="14229" width="3.42578125" customWidth="1"/>
    <col min="14230" max="14230" width="3" customWidth="1"/>
    <col min="14231" max="14232" width="3.28515625" customWidth="1"/>
    <col min="14233" max="14234" width="3.140625" customWidth="1"/>
    <col min="14307" max="14307" width="29.85546875" customWidth="1"/>
    <col min="14308" max="14308" width="0" hidden="1" customWidth="1"/>
    <col min="14309" max="14309" width="17.42578125" customWidth="1"/>
    <col min="14310" max="14368" width="0" hidden="1" customWidth="1"/>
    <col min="14369" max="14369" width="2.42578125" customWidth="1"/>
    <col min="14370" max="14370" width="2.85546875" customWidth="1"/>
    <col min="14371" max="14372" width="2.7109375" customWidth="1"/>
    <col min="14373" max="14373" width="2.85546875" customWidth="1"/>
    <col min="14374" max="14374" width="3" customWidth="1"/>
    <col min="14375" max="14375" width="2.5703125" customWidth="1"/>
    <col min="14376" max="14376" width="2.7109375" customWidth="1"/>
    <col min="14377" max="14377" width="3" customWidth="1"/>
    <col min="14378" max="14379" width="2.7109375" customWidth="1"/>
    <col min="14380" max="14380" width="2.85546875" customWidth="1"/>
    <col min="14381" max="14381" width="2.7109375" customWidth="1"/>
    <col min="14382" max="14383" width="2.140625" customWidth="1"/>
    <col min="14384" max="14385" width="2.7109375" customWidth="1"/>
    <col min="14386" max="14388" width="2.85546875" customWidth="1"/>
    <col min="14389" max="14389" width="2.7109375" customWidth="1"/>
    <col min="14390" max="14390" width="2.28515625" customWidth="1"/>
    <col min="14391" max="14391" width="2.85546875" customWidth="1"/>
    <col min="14392" max="14393" width="3" customWidth="1"/>
    <col min="14394" max="14394" width="2.85546875" customWidth="1"/>
    <col min="14395" max="14395" width="3" customWidth="1"/>
    <col min="14396" max="14396" width="2.5703125" customWidth="1"/>
    <col min="14397" max="14397" width="2.28515625" customWidth="1"/>
    <col min="14398" max="14398" width="2.5703125" customWidth="1"/>
    <col min="14399" max="14399" width="2.85546875" customWidth="1"/>
    <col min="14400" max="14401" width="2.7109375" customWidth="1"/>
    <col min="14402" max="14402" width="2.85546875" customWidth="1"/>
    <col min="14403" max="14404" width="2.28515625" customWidth="1"/>
    <col min="14405" max="14405" width="2.5703125" customWidth="1"/>
    <col min="14406" max="14407" width="2.7109375" customWidth="1"/>
    <col min="14408" max="14408" width="3" customWidth="1"/>
    <col min="14409" max="14409" width="2.85546875" customWidth="1"/>
    <col min="14410" max="14410" width="2.28515625" customWidth="1"/>
    <col min="14411" max="14411" width="2.42578125" customWidth="1"/>
    <col min="14412" max="14415" width="2.85546875" customWidth="1"/>
    <col min="14416" max="14416" width="3" customWidth="1"/>
    <col min="14417" max="14417" width="2.5703125" customWidth="1"/>
    <col min="14418" max="14418" width="2.42578125" customWidth="1"/>
    <col min="14419" max="14419" width="2.7109375" customWidth="1"/>
    <col min="14420" max="14420" width="3" customWidth="1"/>
    <col min="14421" max="14421" width="2.85546875" customWidth="1"/>
    <col min="14422" max="14422" width="2.7109375" customWidth="1"/>
    <col min="14423" max="14423" width="2.85546875" customWidth="1"/>
    <col min="14424" max="14424" width="2.28515625" customWidth="1"/>
    <col min="14425" max="14425" width="2.5703125" customWidth="1"/>
    <col min="14426" max="14426" width="3" customWidth="1"/>
    <col min="14427" max="14427" width="3.140625" customWidth="1"/>
    <col min="14428" max="14428" width="3" customWidth="1"/>
    <col min="14429" max="14430" width="3.140625" customWidth="1"/>
    <col min="14431" max="14432" width="2.7109375" customWidth="1"/>
    <col min="14433" max="14433" width="3" customWidth="1"/>
    <col min="14434" max="14434" width="3.28515625" customWidth="1"/>
    <col min="14435" max="14437" width="3.140625" customWidth="1"/>
    <col min="14438" max="14438" width="2.42578125" customWidth="1"/>
    <col min="14439" max="14439" width="2.5703125" customWidth="1"/>
    <col min="14440" max="14440" width="3.42578125" customWidth="1"/>
    <col min="14441" max="14441" width="3.140625" customWidth="1"/>
    <col min="14442" max="14443" width="3" customWidth="1"/>
    <col min="14444" max="14444" width="2.5703125" customWidth="1"/>
    <col min="14445" max="14445" width="2.7109375" customWidth="1"/>
    <col min="14446" max="14446" width="2.42578125" customWidth="1"/>
    <col min="14447" max="14448" width="3" customWidth="1"/>
    <col min="14449" max="14450" width="3.140625" customWidth="1"/>
    <col min="14451" max="14452" width="2.85546875" customWidth="1"/>
    <col min="14453" max="14453" width="2.5703125" customWidth="1"/>
    <col min="14454" max="14454" width="2.7109375" customWidth="1"/>
    <col min="14455" max="14455" width="3" customWidth="1"/>
    <col min="14456" max="14456" width="3.28515625" customWidth="1"/>
    <col min="14457" max="14457" width="3.42578125" customWidth="1"/>
    <col min="14458" max="14458" width="3.28515625" customWidth="1"/>
    <col min="14459" max="14459" width="3.140625" customWidth="1"/>
    <col min="14460" max="14461" width="2.85546875" customWidth="1"/>
    <col min="14462" max="14463" width="3.140625" customWidth="1"/>
    <col min="14464" max="14464" width="2.85546875" customWidth="1"/>
    <col min="14465" max="14465" width="3.140625" customWidth="1"/>
    <col min="14466" max="14466" width="3" customWidth="1"/>
    <col min="14467" max="14468" width="2.85546875" customWidth="1"/>
    <col min="14469" max="14471" width="3" customWidth="1"/>
    <col min="14472" max="14472" width="3.140625" customWidth="1"/>
    <col min="14473" max="14473" width="2.85546875" customWidth="1"/>
    <col min="14474" max="14474" width="2.5703125" customWidth="1"/>
    <col min="14475" max="14475" width="3.140625" customWidth="1"/>
    <col min="14476" max="14476" width="3" customWidth="1"/>
    <col min="14477" max="14477" width="3.140625" customWidth="1"/>
    <col min="14478" max="14478" width="3.42578125" customWidth="1"/>
    <col min="14479" max="14481" width="3.140625" customWidth="1"/>
    <col min="14482" max="14482" width="3.42578125" customWidth="1"/>
    <col min="14483" max="14483" width="3" customWidth="1"/>
    <col min="14484" max="14485" width="3.42578125" customWidth="1"/>
    <col min="14486" max="14486" width="3" customWidth="1"/>
    <col min="14487" max="14488" width="3.28515625" customWidth="1"/>
    <col min="14489" max="14490" width="3.140625" customWidth="1"/>
    <col min="14563" max="14563" width="29.85546875" customWidth="1"/>
    <col min="14564" max="14564" width="0" hidden="1" customWidth="1"/>
    <col min="14565" max="14565" width="17.42578125" customWidth="1"/>
    <col min="14566" max="14624" width="0" hidden="1" customWidth="1"/>
    <col min="14625" max="14625" width="2.42578125" customWidth="1"/>
    <col min="14626" max="14626" width="2.85546875" customWidth="1"/>
    <col min="14627" max="14628" width="2.7109375" customWidth="1"/>
    <col min="14629" max="14629" width="2.85546875" customWidth="1"/>
    <col min="14630" max="14630" width="3" customWidth="1"/>
    <col min="14631" max="14631" width="2.5703125" customWidth="1"/>
    <col min="14632" max="14632" width="2.7109375" customWidth="1"/>
    <col min="14633" max="14633" width="3" customWidth="1"/>
    <col min="14634" max="14635" width="2.7109375" customWidth="1"/>
    <col min="14636" max="14636" width="2.85546875" customWidth="1"/>
    <col min="14637" max="14637" width="2.7109375" customWidth="1"/>
    <col min="14638" max="14639" width="2.140625" customWidth="1"/>
    <col min="14640" max="14641" width="2.7109375" customWidth="1"/>
    <col min="14642" max="14644" width="2.85546875" customWidth="1"/>
    <col min="14645" max="14645" width="2.7109375" customWidth="1"/>
    <col min="14646" max="14646" width="2.28515625" customWidth="1"/>
    <col min="14647" max="14647" width="2.85546875" customWidth="1"/>
    <col min="14648" max="14649" width="3" customWidth="1"/>
    <col min="14650" max="14650" width="2.85546875" customWidth="1"/>
    <col min="14651" max="14651" width="3" customWidth="1"/>
    <col min="14652" max="14652" width="2.5703125" customWidth="1"/>
    <col min="14653" max="14653" width="2.28515625" customWidth="1"/>
    <col min="14654" max="14654" width="2.5703125" customWidth="1"/>
    <col min="14655" max="14655" width="2.85546875" customWidth="1"/>
    <col min="14656" max="14657" width="2.7109375" customWidth="1"/>
    <col min="14658" max="14658" width="2.85546875" customWidth="1"/>
    <col min="14659" max="14660" width="2.28515625" customWidth="1"/>
    <col min="14661" max="14661" width="2.5703125" customWidth="1"/>
    <col min="14662" max="14663" width="2.7109375" customWidth="1"/>
    <col min="14664" max="14664" width="3" customWidth="1"/>
    <col min="14665" max="14665" width="2.85546875" customWidth="1"/>
    <col min="14666" max="14666" width="2.28515625" customWidth="1"/>
    <col min="14667" max="14667" width="2.42578125" customWidth="1"/>
    <col min="14668" max="14671" width="2.85546875" customWidth="1"/>
    <col min="14672" max="14672" width="3" customWidth="1"/>
    <col min="14673" max="14673" width="2.5703125" customWidth="1"/>
    <col min="14674" max="14674" width="2.42578125" customWidth="1"/>
    <col min="14675" max="14675" width="2.7109375" customWidth="1"/>
    <col min="14676" max="14676" width="3" customWidth="1"/>
    <col min="14677" max="14677" width="2.85546875" customWidth="1"/>
    <col min="14678" max="14678" width="2.7109375" customWidth="1"/>
    <col min="14679" max="14679" width="2.85546875" customWidth="1"/>
    <col min="14680" max="14680" width="2.28515625" customWidth="1"/>
    <col min="14681" max="14681" width="2.5703125" customWidth="1"/>
    <col min="14682" max="14682" width="3" customWidth="1"/>
    <col min="14683" max="14683" width="3.140625" customWidth="1"/>
    <col min="14684" max="14684" width="3" customWidth="1"/>
    <col min="14685" max="14686" width="3.140625" customWidth="1"/>
    <col min="14687" max="14688" width="2.7109375" customWidth="1"/>
    <col min="14689" max="14689" width="3" customWidth="1"/>
    <col min="14690" max="14690" width="3.28515625" customWidth="1"/>
    <col min="14691" max="14693" width="3.140625" customWidth="1"/>
    <col min="14694" max="14694" width="2.42578125" customWidth="1"/>
    <col min="14695" max="14695" width="2.5703125" customWidth="1"/>
    <col min="14696" max="14696" width="3.42578125" customWidth="1"/>
    <col min="14697" max="14697" width="3.140625" customWidth="1"/>
    <col min="14698" max="14699" width="3" customWidth="1"/>
    <col min="14700" max="14700" width="2.5703125" customWidth="1"/>
    <col min="14701" max="14701" width="2.7109375" customWidth="1"/>
    <col min="14702" max="14702" width="2.42578125" customWidth="1"/>
    <col min="14703" max="14704" width="3" customWidth="1"/>
    <col min="14705" max="14706" width="3.140625" customWidth="1"/>
    <col min="14707" max="14708" width="2.85546875" customWidth="1"/>
    <col min="14709" max="14709" width="2.5703125" customWidth="1"/>
    <col min="14710" max="14710" width="2.7109375" customWidth="1"/>
    <col min="14711" max="14711" width="3" customWidth="1"/>
    <col min="14712" max="14712" width="3.28515625" customWidth="1"/>
    <col min="14713" max="14713" width="3.42578125" customWidth="1"/>
    <col min="14714" max="14714" width="3.28515625" customWidth="1"/>
    <col min="14715" max="14715" width="3.140625" customWidth="1"/>
    <col min="14716" max="14717" width="2.85546875" customWidth="1"/>
    <col min="14718" max="14719" width="3.140625" customWidth="1"/>
    <col min="14720" max="14720" width="2.85546875" customWidth="1"/>
    <col min="14721" max="14721" width="3.140625" customWidth="1"/>
    <col min="14722" max="14722" width="3" customWidth="1"/>
    <col min="14723" max="14724" width="2.85546875" customWidth="1"/>
    <col min="14725" max="14727" width="3" customWidth="1"/>
    <col min="14728" max="14728" width="3.140625" customWidth="1"/>
    <col min="14729" max="14729" width="2.85546875" customWidth="1"/>
    <col min="14730" max="14730" width="2.5703125" customWidth="1"/>
    <col min="14731" max="14731" width="3.140625" customWidth="1"/>
    <col min="14732" max="14732" width="3" customWidth="1"/>
    <col min="14733" max="14733" width="3.140625" customWidth="1"/>
    <col min="14734" max="14734" width="3.42578125" customWidth="1"/>
    <col min="14735" max="14737" width="3.140625" customWidth="1"/>
    <col min="14738" max="14738" width="3.42578125" customWidth="1"/>
    <col min="14739" max="14739" width="3" customWidth="1"/>
    <col min="14740" max="14741" width="3.42578125" customWidth="1"/>
    <col min="14742" max="14742" width="3" customWidth="1"/>
    <col min="14743" max="14744" width="3.28515625" customWidth="1"/>
    <col min="14745" max="14746" width="3.140625" customWidth="1"/>
    <col min="14819" max="14819" width="29.85546875" customWidth="1"/>
    <col min="14820" max="14820" width="0" hidden="1" customWidth="1"/>
    <col min="14821" max="14821" width="17.42578125" customWidth="1"/>
    <col min="14822" max="14880" width="0" hidden="1" customWidth="1"/>
    <col min="14881" max="14881" width="2.42578125" customWidth="1"/>
    <col min="14882" max="14882" width="2.85546875" customWidth="1"/>
    <col min="14883" max="14884" width="2.7109375" customWidth="1"/>
    <col min="14885" max="14885" width="2.85546875" customWidth="1"/>
    <col min="14886" max="14886" width="3" customWidth="1"/>
    <col min="14887" max="14887" width="2.5703125" customWidth="1"/>
    <col min="14888" max="14888" width="2.7109375" customWidth="1"/>
    <col min="14889" max="14889" width="3" customWidth="1"/>
    <col min="14890" max="14891" width="2.7109375" customWidth="1"/>
    <col min="14892" max="14892" width="2.85546875" customWidth="1"/>
    <col min="14893" max="14893" width="2.7109375" customWidth="1"/>
    <col min="14894" max="14895" width="2.140625" customWidth="1"/>
    <col min="14896" max="14897" width="2.7109375" customWidth="1"/>
    <col min="14898" max="14900" width="2.85546875" customWidth="1"/>
    <col min="14901" max="14901" width="2.7109375" customWidth="1"/>
    <col min="14902" max="14902" width="2.28515625" customWidth="1"/>
    <col min="14903" max="14903" width="2.85546875" customWidth="1"/>
    <col min="14904" max="14905" width="3" customWidth="1"/>
    <col min="14906" max="14906" width="2.85546875" customWidth="1"/>
    <col min="14907" max="14907" width="3" customWidth="1"/>
    <col min="14908" max="14908" width="2.5703125" customWidth="1"/>
    <col min="14909" max="14909" width="2.28515625" customWidth="1"/>
    <col min="14910" max="14910" width="2.5703125" customWidth="1"/>
    <col min="14911" max="14911" width="2.85546875" customWidth="1"/>
    <col min="14912" max="14913" width="2.7109375" customWidth="1"/>
    <col min="14914" max="14914" width="2.85546875" customWidth="1"/>
    <col min="14915" max="14916" width="2.28515625" customWidth="1"/>
    <col min="14917" max="14917" width="2.5703125" customWidth="1"/>
    <col min="14918" max="14919" width="2.7109375" customWidth="1"/>
    <col min="14920" max="14920" width="3" customWidth="1"/>
    <col min="14921" max="14921" width="2.85546875" customWidth="1"/>
    <col min="14922" max="14922" width="2.28515625" customWidth="1"/>
    <col min="14923" max="14923" width="2.42578125" customWidth="1"/>
    <col min="14924" max="14927" width="2.85546875" customWidth="1"/>
    <col min="14928" max="14928" width="3" customWidth="1"/>
    <col min="14929" max="14929" width="2.5703125" customWidth="1"/>
    <col min="14930" max="14930" width="2.42578125" customWidth="1"/>
    <col min="14931" max="14931" width="2.7109375" customWidth="1"/>
    <col min="14932" max="14932" width="3" customWidth="1"/>
    <col min="14933" max="14933" width="2.85546875" customWidth="1"/>
    <col min="14934" max="14934" width="2.7109375" customWidth="1"/>
    <col min="14935" max="14935" width="2.85546875" customWidth="1"/>
    <col min="14936" max="14936" width="2.28515625" customWidth="1"/>
    <col min="14937" max="14937" width="2.5703125" customWidth="1"/>
    <col min="14938" max="14938" width="3" customWidth="1"/>
    <col min="14939" max="14939" width="3.140625" customWidth="1"/>
    <col min="14940" max="14940" width="3" customWidth="1"/>
    <col min="14941" max="14942" width="3.140625" customWidth="1"/>
    <col min="14943" max="14944" width="2.7109375" customWidth="1"/>
    <col min="14945" max="14945" width="3" customWidth="1"/>
    <col min="14946" max="14946" width="3.28515625" customWidth="1"/>
    <col min="14947" max="14949" width="3.140625" customWidth="1"/>
    <col min="14950" max="14950" width="2.42578125" customWidth="1"/>
    <col min="14951" max="14951" width="2.5703125" customWidth="1"/>
    <col min="14952" max="14952" width="3.42578125" customWidth="1"/>
    <col min="14953" max="14953" width="3.140625" customWidth="1"/>
    <col min="14954" max="14955" width="3" customWidth="1"/>
    <col min="14956" max="14956" width="2.5703125" customWidth="1"/>
    <col min="14957" max="14957" width="2.7109375" customWidth="1"/>
    <col min="14958" max="14958" width="2.42578125" customWidth="1"/>
    <col min="14959" max="14960" width="3" customWidth="1"/>
    <col min="14961" max="14962" width="3.140625" customWidth="1"/>
    <col min="14963" max="14964" width="2.85546875" customWidth="1"/>
    <col min="14965" max="14965" width="2.5703125" customWidth="1"/>
    <col min="14966" max="14966" width="2.7109375" customWidth="1"/>
    <col min="14967" max="14967" width="3" customWidth="1"/>
    <col min="14968" max="14968" width="3.28515625" customWidth="1"/>
    <col min="14969" max="14969" width="3.42578125" customWidth="1"/>
    <col min="14970" max="14970" width="3.28515625" customWidth="1"/>
    <col min="14971" max="14971" width="3.140625" customWidth="1"/>
    <col min="14972" max="14973" width="2.85546875" customWidth="1"/>
    <col min="14974" max="14975" width="3.140625" customWidth="1"/>
    <col min="14976" max="14976" width="2.85546875" customWidth="1"/>
    <col min="14977" max="14977" width="3.140625" customWidth="1"/>
    <col min="14978" max="14978" width="3" customWidth="1"/>
    <col min="14979" max="14980" width="2.85546875" customWidth="1"/>
    <col min="14981" max="14983" width="3" customWidth="1"/>
    <col min="14984" max="14984" width="3.140625" customWidth="1"/>
    <col min="14985" max="14985" width="2.85546875" customWidth="1"/>
    <col min="14986" max="14986" width="2.5703125" customWidth="1"/>
    <col min="14987" max="14987" width="3.140625" customWidth="1"/>
    <col min="14988" max="14988" width="3" customWidth="1"/>
    <col min="14989" max="14989" width="3.140625" customWidth="1"/>
    <col min="14990" max="14990" width="3.42578125" customWidth="1"/>
    <col min="14991" max="14993" width="3.140625" customWidth="1"/>
    <col min="14994" max="14994" width="3.42578125" customWidth="1"/>
    <col min="14995" max="14995" width="3" customWidth="1"/>
    <col min="14996" max="14997" width="3.42578125" customWidth="1"/>
    <col min="14998" max="14998" width="3" customWidth="1"/>
    <col min="14999" max="15000" width="3.28515625" customWidth="1"/>
    <col min="15001" max="15002" width="3.140625" customWidth="1"/>
    <col min="15075" max="15075" width="29.85546875" customWidth="1"/>
    <col min="15076" max="15076" width="0" hidden="1" customWidth="1"/>
    <col min="15077" max="15077" width="17.42578125" customWidth="1"/>
    <col min="15078" max="15136" width="0" hidden="1" customWidth="1"/>
    <col min="15137" max="15137" width="2.42578125" customWidth="1"/>
    <col min="15138" max="15138" width="2.85546875" customWidth="1"/>
    <col min="15139" max="15140" width="2.7109375" customWidth="1"/>
    <col min="15141" max="15141" width="2.85546875" customWidth="1"/>
    <col min="15142" max="15142" width="3" customWidth="1"/>
    <col min="15143" max="15143" width="2.5703125" customWidth="1"/>
    <col min="15144" max="15144" width="2.7109375" customWidth="1"/>
    <col min="15145" max="15145" width="3" customWidth="1"/>
    <col min="15146" max="15147" width="2.7109375" customWidth="1"/>
    <col min="15148" max="15148" width="2.85546875" customWidth="1"/>
    <col min="15149" max="15149" width="2.7109375" customWidth="1"/>
    <col min="15150" max="15151" width="2.140625" customWidth="1"/>
    <col min="15152" max="15153" width="2.7109375" customWidth="1"/>
    <col min="15154" max="15156" width="2.85546875" customWidth="1"/>
    <col min="15157" max="15157" width="2.7109375" customWidth="1"/>
    <col min="15158" max="15158" width="2.28515625" customWidth="1"/>
    <col min="15159" max="15159" width="2.85546875" customWidth="1"/>
    <col min="15160" max="15161" width="3" customWidth="1"/>
    <col min="15162" max="15162" width="2.85546875" customWidth="1"/>
    <col min="15163" max="15163" width="3" customWidth="1"/>
    <col min="15164" max="15164" width="2.5703125" customWidth="1"/>
    <col min="15165" max="15165" width="2.28515625" customWidth="1"/>
    <col min="15166" max="15166" width="2.5703125" customWidth="1"/>
    <col min="15167" max="15167" width="2.85546875" customWidth="1"/>
    <col min="15168" max="15169" width="2.7109375" customWidth="1"/>
    <col min="15170" max="15170" width="2.85546875" customWidth="1"/>
    <col min="15171" max="15172" width="2.28515625" customWidth="1"/>
    <col min="15173" max="15173" width="2.5703125" customWidth="1"/>
    <col min="15174" max="15175" width="2.7109375" customWidth="1"/>
    <col min="15176" max="15176" width="3" customWidth="1"/>
    <col min="15177" max="15177" width="2.85546875" customWidth="1"/>
    <col min="15178" max="15178" width="2.28515625" customWidth="1"/>
    <col min="15179" max="15179" width="2.42578125" customWidth="1"/>
    <col min="15180" max="15183" width="2.85546875" customWidth="1"/>
    <col min="15184" max="15184" width="3" customWidth="1"/>
    <col min="15185" max="15185" width="2.5703125" customWidth="1"/>
    <col min="15186" max="15186" width="2.42578125" customWidth="1"/>
    <col min="15187" max="15187" width="2.7109375" customWidth="1"/>
    <col min="15188" max="15188" width="3" customWidth="1"/>
    <col min="15189" max="15189" width="2.85546875" customWidth="1"/>
    <col min="15190" max="15190" width="2.7109375" customWidth="1"/>
    <col min="15191" max="15191" width="2.85546875" customWidth="1"/>
    <col min="15192" max="15192" width="2.28515625" customWidth="1"/>
    <col min="15193" max="15193" width="2.5703125" customWidth="1"/>
    <col min="15194" max="15194" width="3" customWidth="1"/>
    <col min="15195" max="15195" width="3.140625" customWidth="1"/>
    <col min="15196" max="15196" width="3" customWidth="1"/>
    <col min="15197" max="15198" width="3.140625" customWidth="1"/>
    <col min="15199" max="15200" width="2.7109375" customWidth="1"/>
    <col min="15201" max="15201" width="3" customWidth="1"/>
    <col min="15202" max="15202" width="3.28515625" customWidth="1"/>
    <col min="15203" max="15205" width="3.140625" customWidth="1"/>
    <col min="15206" max="15206" width="2.42578125" customWidth="1"/>
    <col min="15207" max="15207" width="2.5703125" customWidth="1"/>
    <col min="15208" max="15208" width="3.42578125" customWidth="1"/>
    <col min="15209" max="15209" width="3.140625" customWidth="1"/>
    <col min="15210" max="15211" width="3" customWidth="1"/>
    <col min="15212" max="15212" width="2.5703125" customWidth="1"/>
    <col min="15213" max="15213" width="2.7109375" customWidth="1"/>
    <col min="15214" max="15214" width="2.42578125" customWidth="1"/>
    <col min="15215" max="15216" width="3" customWidth="1"/>
    <col min="15217" max="15218" width="3.140625" customWidth="1"/>
    <col min="15219" max="15220" width="2.85546875" customWidth="1"/>
    <col min="15221" max="15221" width="2.5703125" customWidth="1"/>
    <col min="15222" max="15222" width="2.7109375" customWidth="1"/>
    <col min="15223" max="15223" width="3" customWidth="1"/>
    <col min="15224" max="15224" width="3.28515625" customWidth="1"/>
    <col min="15225" max="15225" width="3.42578125" customWidth="1"/>
    <col min="15226" max="15226" width="3.28515625" customWidth="1"/>
    <col min="15227" max="15227" width="3.140625" customWidth="1"/>
    <col min="15228" max="15229" width="2.85546875" customWidth="1"/>
    <col min="15230" max="15231" width="3.140625" customWidth="1"/>
    <col min="15232" max="15232" width="2.85546875" customWidth="1"/>
    <col min="15233" max="15233" width="3.140625" customWidth="1"/>
    <col min="15234" max="15234" width="3" customWidth="1"/>
    <col min="15235" max="15236" width="2.85546875" customWidth="1"/>
    <col min="15237" max="15239" width="3" customWidth="1"/>
    <col min="15240" max="15240" width="3.140625" customWidth="1"/>
    <col min="15241" max="15241" width="2.85546875" customWidth="1"/>
    <col min="15242" max="15242" width="2.5703125" customWidth="1"/>
    <col min="15243" max="15243" width="3.140625" customWidth="1"/>
    <col min="15244" max="15244" width="3" customWidth="1"/>
    <col min="15245" max="15245" width="3.140625" customWidth="1"/>
    <col min="15246" max="15246" width="3.42578125" customWidth="1"/>
    <col min="15247" max="15249" width="3.140625" customWidth="1"/>
    <col min="15250" max="15250" width="3.42578125" customWidth="1"/>
    <col min="15251" max="15251" width="3" customWidth="1"/>
    <col min="15252" max="15253" width="3.42578125" customWidth="1"/>
    <col min="15254" max="15254" width="3" customWidth="1"/>
    <col min="15255" max="15256" width="3.28515625" customWidth="1"/>
    <col min="15257" max="15258" width="3.140625" customWidth="1"/>
    <col min="15331" max="15331" width="29.85546875" customWidth="1"/>
    <col min="15332" max="15332" width="0" hidden="1" customWidth="1"/>
    <col min="15333" max="15333" width="17.42578125" customWidth="1"/>
    <col min="15334" max="15392" width="0" hidden="1" customWidth="1"/>
    <col min="15393" max="15393" width="2.42578125" customWidth="1"/>
    <col min="15394" max="15394" width="2.85546875" customWidth="1"/>
    <col min="15395" max="15396" width="2.7109375" customWidth="1"/>
    <col min="15397" max="15397" width="2.85546875" customWidth="1"/>
    <col min="15398" max="15398" width="3" customWidth="1"/>
    <col min="15399" max="15399" width="2.5703125" customWidth="1"/>
    <col min="15400" max="15400" width="2.7109375" customWidth="1"/>
    <col min="15401" max="15401" width="3" customWidth="1"/>
    <col min="15402" max="15403" width="2.7109375" customWidth="1"/>
    <col min="15404" max="15404" width="2.85546875" customWidth="1"/>
    <col min="15405" max="15405" width="2.7109375" customWidth="1"/>
    <col min="15406" max="15407" width="2.140625" customWidth="1"/>
    <col min="15408" max="15409" width="2.7109375" customWidth="1"/>
    <col min="15410" max="15412" width="2.85546875" customWidth="1"/>
    <col min="15413" max="15413" width="2.7109375" customWidth="1"/>
    <col min="15414" max="15414" width="2.28515625" customWidth="1"/>
    <col min="15415" max="15415" width="2.85546875" customWidth="1"/>
    <col min="15416" max="15417" width="3" customWidth="1"/>
    <col min="15418" max="15418" width="2.85546875" customWidth="1"/>
    <col min="15419" max="15419" width="3" customWidth="1"/>
    <col min="15420" max="15420" width="2.5703125" customWidth="1"/>
    <col min="15421" max="15421" width="2.28515625" customWidth="1"/>
    <col min="15422" max="15422" width="2.5703125" customWidth="1"/>
    <col min="15423" max="15423" width="2.85546875" customWidth="1"/>
    <col min="15424" max="15425" width="2.7109375" customWidth="1"/>
    <col min="15426" max="15426" width="2.85546875" customWidth="1"/>
    <col min="15427" max="15428" width="2.28515625" customWidth="1"/>
    <col min="15429" max="15429" width="2.5703125" customWidth="1"/>
    <col min="15430" max="15431" width="2.7109375" customWidth="1"/>
    <col min="15432" max="15432" width="3" customWidth="1"/>
    <col min="15433" max="15433" width="2.85546875" customWidth="1"/>
    <col min="15434" max="15434" width="2.28515625" customWidth="1"/>
    <col min="15435" max="15435" width="2.42578125" customWidth="1"/>
    <col min="15436" max="15439" width="2.85546875" customWidth="1"/>
    <col min="15440" max="15440" width="3" customWidth="1"/>
    <col min="15441" max="15441" width="2.5703125" customWidth="1"/>
    <col min="15442" max="15442" width="2.42578125" customWidth="1"/>
    <col min="15443" max="15443" width="2.7109375" customWidth="1"/>
    <col min="15444" max="15444" width="3" customWidth="1"/>
    <col min="15445" max="15445" width="2.85546875" customWidth="1"/>
    <col min="15446" max="15446" width="2.7109375" customWidth="1"/>
    <col min="15447" max="15447" width="2.85546875" customWidth="1"/>
    <col min="15448" max="15448" width="2.28515625" customWidth="1"/>
    <col min="15449" max="15449" width="2.5703125" customWidth="1"/>
    <col min="15450" max="15450" width="3" customWidth="1"/>
    <col min="15451" max="15451" width="3.140625" customWidth="1"/>
    <col min="15452" max="15452" width="3" customWidth="1"/>
    <col min="15453" max="15454" width="3.140625" customWidth="1"/>
    <col min="15455" max="15456" width="2.7109375" customWidth="1"/>
    <col min="15457" max="15457" width="3" customWidth="1"/>
    <col min="15458" max="15458" width="3.28515625" customWidth="1"/>
    <col min="15459" max="15461" width="3.140625" customWidth="1"/>
    <col min="15462" max="15462" width="2.42578125" customWidth="1"/>
    <col min="15463" max="15463" width="2.5703125" customWidth="1"/>
    <col min="15464" max="15464" width="3.42578125" customWidth="1"/>
    <col min="15465" max="15465" width="3.140625" customWidth="1"/>
    <col min="15466" max="15467" width="3" customWidth="1"/>
    <col min="15468" max="15468" width="2.5703125" customWidth="1"/>
    <col min="15469" max="15469" width="2.7109375" customWidth="1"/>
    <col min="15470" max="15470" width="2.42578125" customWidth="1"/>
    <col min="15471" max="15472" width="3" customWidth="1"/>
    <col min="15473" max="15474" width="3.140625" customWidth="1"/>
    <col min="15475" max="15476" width="2.85546875" customWidth="1"/>
    <col min="15477" max="15477" width="2.5703125" customWidth="1"/>
    <col min="15478" max="15478" width="2.7109375" customWidth="1"/>
    <col min="15479" max="15479" width="3" customWidth="1"/>
    <col min="15480" max="15480" width="3.28515625" customWidth="1"/>
    <col min="15481" max="15481" width="3.42578125" customWidth="1"/>
    <col min="15482" max="15482" width="3.28515625" customWidth="1"/>
    <col min="15483" max="15483" width="3.140625" customWidth="1"/>
    <col min="15484" max="15485" width="2.85546875" customWidth="1"/>
    <col min="15486" max="15487" width="3.140625" customWidth="1"/>
    <col min="15488" max="15488" width="2.85546875" customWidth="1"/>
    <col min="15489" max="15489" width="3.140625" customWidth="1"/>
    <col min="15490" max="15490" width="3" customWidth="1"/>
    <col min="15491" max="15492" width="2.85546875" customWidth="1"/>
    <col min="15493" max="15495" width="3" customWidth="1"/>
    <col min="15496" max="15496" width="3.140625" customWidth="1"/>
    <col min="15497" max="15497" width="2.85546875" customWidth="1"/>
    <col min="15498" max="15498" width="2.5703125" customWidth="1"/>
    <col min="15499" max="15499" width="3.140625" customWidth="1"/>
    <col min="15500" max="15500" width="3" customWidth="1"/>
    <col min="15501" max="15501" width="3.140625" customWidth="1"/>
    <col min="15502" max="15502" width="3.42578125" customWidth="1"/>
    <col min="15503" max="15505" width="3.140625" customWidth="1"/>
    <col min="15506" max="15506" width="3.42578125" customWidth="1"/>
    <col min="15507" max="15507" width="3" customWidth="1"/>
    <col min="15508" max="15509" width="3.42578125" customWidth="1"/>
    <col min="15510" max="15510" width="3" customWidth="1"/>
    <col min="15511" max="15512" width="3.28515625" customWidth="1"/>
    <col min="15513" max="15514" width="3.140625" customWidth="1"/>
    <col min="15587" max="15587" width="29.85546875" customWidth="1"/>
    <col min="15588" max="15588" width="0" hidden="1" customWidth="1"/>
    <col min="15589" max="15589" width="17.42578125" customWidth="1"/>
    <col min="15590" max="15648" width="0" hidden="1" customWidth="1"/>
    <col min="15649" max="15649" width="2.42578125" customWidth="1"/>
    <col min="15650" max="15650" width="2.85546875" customWidth="1"/>
    <col min="15651" max="15652" width="2.7109375" customWidth="1"/>
    <col min="15653" max="15653" width="2.85546875" customWidth="1"/>
    <col min="15654" max="15654" width="3" customWidth="1"/>
    <col min="15655" max="15655" width="2.5703125" customWidth="1"/>
    <col min="15656" max="15656" width="2.7109375" customWidth="1"/>
    <col min="15657" max="15657" width="3" customWidth="1"/>
    <col min="15658" max="15659" width="2.7109375" customWidth="1"/>
    <col min="15660" max="15660" width="2.85546875" customWidth="1"/>
    <col min="15661" max="15661" width="2.7109375" customWidth="1"/>
    <col min="15662" max="15663" width="2.140625" customWidth="1"/>
    <col min="15664" max="15665" width="2.7109375" customWidth="1"/>
    <col min="15666" max="15668" width="2.85546875" customWidth="1"/>
    <col min="15669" max="15669" width="2.7109375" customWidth="1"/>
    <col min="15670" max="15670" width="2.28515625" customWidth="1"/>
    <col min="15671" max="15671" width="2.85546875" customWidth="1"/>
    <col min="15672" max="15673" width="3" customWidth="1"/>
    <col min="15674" max="15674" width="2.85546875" customWidth="1"/>
    <col min="15675" max="15675" width="3" customWidth="1"/>
    <col min="15676" max="15676" width="2.5703125" customWidth="1"/>
    <col min="15677" max="15677" width="2.28515625" customWidth="1"/>
    <col min="15678" max="15678" width="2.5703125" customWidth="1"/>
    <col min="15679" max="15679" width="2.85546875" customWidth="1"/>
    <col min="15680" max="15681" width="2.7109375" customWidth="1"/>
    <col min="15682" max="15682" width="2.85546875" customWidth="1"/>
    <col min="15683" max="15684" width="2.28515625" customWidth="1"/>
    <col min="15685" max="15685" width="2.5703125" customWidth="1"/>
    <col min="15686" max="15687" width="2.7109375" customWidth="1"/>
    <col min="15688" max="15688" width="3" customWidth="1"/>
    <col min="15689" max="15689" width="2.85546875" customWidth="1"/>
    <col min="15690" max="15690" width="2.28515625" customWidth="1"/>
    <col min="15691" max="15691" width="2.42578125" customWidth="1"/>
    <col min="15692" max="15695" width="2.85546875" customWidth="1"/>
    <col min="15696" max="15696" width="3" customWidth="1"/>
    <col min="15697" max="15697" width="2.5703125" customWidth="1"/>
    <col min="15698" max="15698" width="2.42578125" customWidth="1"/>
    <col min="15699" max="15699" width="2.7109375" customWidth="1"/>
    <col min="15700" max="15700" width="3" customWidth="1"/>
    <col min="15701" max="15701" width="2.85546875" customWidth="1"/>
    <col min="15702" max="15702" width="2.7109375" customWidth="1"/>
    <col min="15703" max="15703" width="2.85546875" customWidth="1"/>
    <col min="15704" max="15704" width="2.28515625" customWidth="1"/>
    <col min="15705" max="15705" width="2.5703125" customWidth="1"/>
    <col min="15706" max="15706" width="3" customWidth="1"/>
    <col min="15707" max="15707" width="3.140625" customWidth="1"/>
    <col min="15708" max="15708" width="3" customWidth="1"/>
    <col min="15709" max="15710" width="3.140625" customWidth="1"/>
    <col min="15711" max="15712" width="2.7109375" customWidth="1"/>
    <col min="15713" max="15713" width="3" customWidth="1"/>
    <col min="15714" max="15714" width="3.28515625" customWidth="1"/>
    <col min="15715" max="15717" width="3.140625" customWidth="1"/>
    <col min="15718" max="15718" width="2.42578125" customWidth="1"/>
    <col min="15719" max="15719" width="2.5703125" customWidth="1"/>
    <col min="15720" max="15720" width="3.42578125" customWidth="1"/>
    <col min="15721" max="15721" width="3.140625" customWidth="1"/>
    <col min="15722" max="15723" width="3" customWidth="1"/>
    <col min="15724" max="15724" width="2.5703125" customWidth="1"/>
    <col min="15725" max="15725" width="2.7109375" customWidth="1"/>
    <col min="15726" max="15726" width="2.42578125" customWidth="1"/>
    <col min="15727" max="15728" width="3" customWidth="1"/>
    <col min="15729" max="15730" width="3.140625" customWidth="1"/>
    <col min="15731" max="15732" width="2.85546875" customWidth="1"/>
    <col min="15733" max="15733" width="2.5703125" customWidth="1"/>
    <col min="15734" max="15734" width="2.7109375" customWidth="1"/>
    <col min="15735" max="15735" width="3" customWidth="1"/>
    <col min="15736" max="15736" width="3.28515625" customWidth="1"/>
    <col min="15737" max="15737" width="3.42578125" customWidth="1"/>
    <col min="15738" max="15738" width="3.28515625" customWidth="1"/>
    <col min="15739" max="15739" width="3.140625" customWidth="1"/>
    <col min="15740" max="15741" width="2.85546875" customWidth="1"/>
    <col min="15742" max="15743" width="3.140625" customWidth="1"/>
    <col min="15744" max="15744" width="2.85546875" customWidth="1"/>
    <col min="15745" max="15745" width="3.140625" customWidth="1"/>
    <col min="15746" max="15746" width="3" customWidth="1"/>
    <col min="15747" max="15748" width="2.85546875" customWidth="1"/>
    <col min="15749" max="15751" width="3" customWidth="1"/>
    <col min="15752" max="15752" width="3.140625" customWidth="1"/>
    <col min="15753" max="15753" width="2.85546875" customWidth="1"/>
    <col min="15754" max="15754" width="2.5703125" customWidth="1"/>
    <col min="15755" max="15755" width="3.140625" customWidth="1"/>
    <col min="15756" max="15756" width="3" customWidth="1"/>
    <col min="15757" max="15757" width="3.140625" customWidth="1"/>
    <col min="15758" max="15758" width="3.42578125" customWidth="1"/>
    <col min="15759" max="15761" width="3.140625" customWidth="1"/>
    <col min="15762" max="15762" width="3.42578125" customWidth="1"/>
    <col min="15763" max="15763" width="3" customWidth="1"/>
    <col min="15764" max="15765" width="3.42578125" customWidth="1"/>
    <col min="15766" max="15766" width="3" customWidth="1"/>
    <col min="15767" max="15768" width="3.28515625" customWidth="1"/>
    <col min="15769" max="15770" width="3.140625" customWidth="1"/>
    <col min="15843" max="15843" width="29.85546875" customWidth="1"/>
    <col min="15844" max="15844" width="0" hidden="1" customWidth="1"/>
    <col min="15845" max="15845" width="17.42578125" customWidth="1"/>
    <col min="15846" max="15904" width="0" hidden="1" customWidth="1"/>
    <col min="15905" max="15905" width="2.42578125" customWidth="1"/>
    <col min="15906" max="15906" width="2.85546875" customWidth="1"/>
    <col min="15907" max="15908" width="2.7109375" customWidth="1"/>
    <col min="15909" max="15909" width="2.85546875" customWidth="1"/>
    <col min="15910" max="15910" width="3" customWidth="1"/>
    <col min="15911" max="15911" width="2.5703125" customWidth="1"/>
    <col min="15912" max="15912" width="2.7109375" customWidth="1"/>
    <col min="15913" max="15913" width="3" customWidth="1"/>
    <col min="15914" max="15915" width="2.7109375" customWidth="1"/>
    <col min="15916" max="15916" width="2.85546875" customWidth="1"/>
    <col min="15917" max="15917" width="2.7109375" customWidth="1"/>
    <col min="15918" max="15919" width="2.140625" customWidth="1"/>
    <col min="15920" max="15921" width="2.7109375" customWidth="1"/>
    <col min="15922" max="15924" width="2.85546875" customWidth="1"/>
    <col min="15925" max="15925" width="2.7109375" customWidth="1"/>
    <col min="15926" max="15926" width="2.28515625" customWidth="1"/>
    <col min="15927" max="15927" width="2.85546875" customWidth="1"/>
    <col min="15928" max="15929" width="3" customWidth="1"/>
    <col min="15930" max="15930" width="2.85546875" customWidth="1"/>
    <col min="15931" max="15931" width="3" customWidth="1"/>
    <col min="15932" max="15932" width="2.5703125" customWidth="1"/>
    <col min="15933" max="15933" width="2.28515625" customWidth="1"/>
    <col min="15934" max="15934" width="2.5703125" customWidth="1"/>
    <col min="15935" max="15935" width="2.85546875" customWidth="1"/>
    <col min="15936" max="15937" width="2.7109375" customWidth="1"/>
    <col min="15938" max="15938" width="2.85546875" customWidth="1"/>
    <col min="15939" max="15940" width="2.28515625" customWidth="1"/>
    <col min="15941" max="15941" width="2.5703125" customWidth="1"/>
    <col min="15942" max="15943" width="2.7109375" customWidth="1"/>
    <col min="15944" max="15944" width="3" customWidth="1"/>
    <col min="15945" max="15945" width="2.85546875" customWidth="1"/>
    <col min="15946" max="15946" width="2.28515625" customWidth="1"/>
    <col min="15947" max="15947" width="2.42578125" customWidth="1"/>
    <col min="15948" max="15951" width="2.85546875" customWidth="1"/>
    <col min="15952" max="15952" width="3" customWidth="1"/>
    <col min="15953" max="15953" width="2.5703125" customWidth="1"/>
    <col min="15954" max="15954" width="2.42578125" customWidth="1"/>
    <col min="15955" max="15955" width="2.7109375" customWidth="1"/>
    <col min="15956" max="15956" width="3" customWidth="1"/>
    <col min="15957" max="15957" width="2.85546875" customWidth="1"/>
    <col min="15958" max="15958" width="2.7109375" customWidth="1"/>
    <col min="15959" max="15959" width="2.85546875" customWidth="1"/>
    <col min="15960" max="15960" width="2.28515625" customWidth="1"/>
    <col min="15961" max="15961" width="2.5703125" customWidth="1"/>
    <col min="15962" max="15962" width="3" customWidth="1"/>
    <col min="15963" max="15963" width="3.140625" customWidth="1"/>
    <col min="15964" max="15964" width="3" customWidth="1"/>
    <col min="15965" max="15966" width="3.140625" customWidth="1"/>
    <col min="15967" max="15968" width="2.7109375" customWidth="1"/>
    <col min="15969" max="15969" width="3" customWidth="1"/>
    <col min="15970" max="15970" width="3.28515625" customWidth="1"/>
    <col min="15971" max="15973" width="3.140625" customWidth="1"/>
    <col min="15974" max="15974" width="2.42578125" customWidth="1"/>
    <col min="15975" max="15975" width="2.5703125" customWidth="1"/>
    <col min="15976" max="15976" width="3.42578125" customWidth="1"/>
    <col min="15977" max="15977" width="3.140625" customWidth="1"/>
    <col min="15978" max="15979" width="3" customWidth="1"/>
    <col min="15980" max="15980" width="2.5703125" customWidth="1"/>
    <col min="15981" max="15981" width="2.7109375" customWidth="1"/>
    <col min="15982" max="15982" width="2.42578125" customWidth="1"/>
    <col min="15983" max="15984" width="3" customWidth="1"/>
    <col min="15985" max="15986" width="3.140625" customWidth="1"/>
    <col min="15987" max="15988" width="2.85546875" customWidth="1"/>
    <col min="15989" max="15989" width="2.5703125" customWidth="1"/>
    <col min="15990" max="15990" width="2.7109375" customWidth="1"/>
    <col min="15991" max="15991" width="3" customWidth="1"/>
    <col min="15992" max="15992" width="3.28515625" customWidth="1"/>
    <col min="15993" max="15993" width="3.42578125" customWidth="1"/>
    <col min="15994" max="15994" width="3.28515625" customWidth="1"/>
    <col min="15995" max="15995" width="3.140625" customWidth="1"/>
    <col min="15996" max="15997" width="2.85546875" customWidth="1"/>
    <col min="15998" max="15999" width="3.140625" customWidth="1"/>
    <col min="16000" max="16000" width="2.85546875" customWidth="1"/>
    <col min="16001" max="16001" width="3.140625" customWidth="1"/>
    <col min="16002" max="16002" width="3" customWidth="1"/>
    <col min="16003" max="16004" width="2.85546875" customWidth="1"/>
    <col min="16005" max="16007" width="3" customWidth="1"/>
    <col min="16008" max="16008" width="3.140625" customWidth="1"/>
    <col min="16009" max="16009" width="2.85546875" customWidth="1"/>
    <col min="16010" max="16010" width="2.5703125" customWidth="1"/>
    <col min="16011" max="16011" width="3.140625" customWidth="1"/>
    <col min="16012" max="16012" width="3" customWidth="1"/>
    <col min="16013" max="16013" width="3.140625" customWidth="1"/>
    <col min="16014" max="16014" width="3.42578125" customWidth="1"/>
    <col min="16015" max="16017" width="3.140625" customWidth="1"/>
    <col min="16018" max="16018" width="3.42578125" customWidth="1"/>
    <col min="16019" max="16019" width="3" customWidth="1"/>
    <col min="16020" max="16021" width="3.42578125" customWidth="1"/>
    <col min="16022" max="16022" width="3" customWidth="1"/>
    <col min="16023" max="16024" width="3.28515625" customWidth="1"/>
    <col min="16025" max="16026" width="3.140625" customWidth="1"/>
    <col min="16099" max="16099" width="29.85546875" customWidth="1"/>
    <col min="16100" max="16100" width="0" hidden="1" customWidth="1"/>
    <col min="16101" max="16101" width="17.42578125" customWidth="1"/>
    <col min="16102" max="16160" width="0" hidden="1" customWidth="1"/>
    <col min="16161" max="16161" width="2.42578125" customWidth="1"/>
    <col min="16162" max="16162" width="2.85546875" customWidth="1"/>
    <col min="16163" max="16164" width="2.7109375" customWidth="1"/>
    <col min="16165" max="16165" width="2.85546875" customWidth="1"/>
    <col min="16166" max="16166" width="3" customWidth="1"/>
    <col min="16167" max="16167" width="2.5703125" customWidth="1"/>
    <col min="16168" max="16168" width="2.7109375" customWidth="1"/>
    <col min="16169" max="16169" width="3" customWidth="1"/>
    <col min="16170" max="16171" width="2.7109375" customWidth="1"/>
    <col min="16172" max="16172" width="2.85546875" customWidth="1"/>
    <col min="16173" max="16173" width="2.7109375" customWidth="1"/>
    <col min="16174" max="16175" width="2.140625" customWidth="1"/>
    <col min="16176" max="16177" width="2.7109375" customWidth="1"/>
    <col min="16178" max="16180" width="2.85546875" customWidth="1"/>
    <col min="16181" max="16181" width="2.7109375" customWidth="1"/>
    <col min="16182" max="16182" width="2.28515625" customWidth="1"/>
    <col min="16183" max="16183" width="2.85546875" customWidth="1"/>
    <col min="16184" max="16185" width="3" customWidth="1"/>
    <col min="16186" max="16186" width="2.85546875" customWidth="1"/>
    <col min="16187" max="16187" width="3" customWidth="1"/>
    <col min="16188" max="16188" width="2.5703125" customWidth="1"/>
    <col min="16189" max="16189" width="2.28515625" customWidth="1"/>
    <col min="16190" max="16190" width="2.5703125" customWidth="1"/>
    <col min="16191" max="16191" width="2.85546875" customWidth="1"/>
    <col min="16192" max="16193" width="2.7109375" customWidth="1"/>
    <col min="16194" max="16194" width="2.85546875" customWidth="1"/>
    <col min="16195" max="16196" width="2.28515625" customWidth="1"/>
    <col min="16197" max="16197" width="2.5703125" customWidth="1"/>
    <col min="16198" max="16199" width="2.7109375" customWidth="1"/>
    <col min="16200" max="16200" width="3" customWidth="1"/>
    <col min="16201" max="16201" width="2.85546875" customWidth="1"/>
    <col min="16202" max="16202" width="2.28515625" customWidth="1"/>
    <col min="16203" max="16203" width="2.42578125" customWidth="1"/>
    <col min="16204" max="16207" width="2.85546875" customWidth="1"/>
    <col min="16208" max="16208" width="3" customWidth="1"/>
    <col min="16209" max="16209" width="2.5703125" customWidth="1"/>
    <col min="16210" max="16210" width="2.42578125" customWidth="1"/>
    <col min="16211" max="16211" width="2.7109375" customWidth="1"/>
    <col min="16212" max="16212" width="3" customWidth="1"/>
    <col min="16213" max="16213" width="2.85546875" customWidth="1"/>
    <col min="16214" max="16214" width="2.7109375" customWidth="1"/>
    <col min="16215" max="16215" width="2.85546875" customWidth="1"/>
    <col min="16216" max="16216" width="2.28515625" customWidth="1"/>
    <col min="16217" max="16217" width="2.5703125" customWidth="1"/>
    <col min="16218" max="16218" width="3" customWidth="1"/>
    <col min="16219" max="16219" width="3.140625" customWidth="1"/>
    <col min="16220" max="16220" width="3" customWidth="1"/>
    <col min="16221" max="16222" width="3.140625" customWidth="1"/>
    <col min="16223" max="16224" width="2.7109375" customWidth="1"/>
    <col min="16225" max="16225" width="3" customWidth="1"/>
    <col min="16226" max="16226" width="3.28515625" customWidth="1"/>
    <col min="16227" max="16229" width="3.140625" customWidth="1"/>
    <col min="16230" max="16230" width="2.42578125" customWidth="1"/>
    <col min="16231" max="16231" width="2.5703125" customWidth="1"/>
    <col min="16232" max="16232" width="3.42578125" customWidth="1"/>
    <col min="16233" max="16233" width="3.140625" customWidth="1"/>
    <col min="16234" max="16235" width="3" customWidth="1"/>
    <col min="16236" max="16236" width="2.5703125" customWidth="1"/>
    <col min="16237" max="16237" width="2.7109375" customWidth="1"/>
    <col min="16238" max="16238" width="2.42578125" customWidth="1"/>
    <col min="16239" max="16240" width="3" customWidth="1"/>
    <col min="16241" max="16242" width="3.140625" customWidth="1"/>
    <col min="16243" max="16244" width="2.85546875" customWidth="1"/>
    <col min="16245" max="16245" width="2.5703125" customWidth="1"/>
    <col min="16246" max="16246" width="2.7109375" customWidth="1"/>
    <col min="16247" max="16247" width="3" customWidth="1"/>
    <col min="16248" max="16248" width="3.28515625" customWidth="1"/>
    <col min="16249" max="16249" width="3.42578125" customWidth="1"/>
    <col min="16250" max="16250" width="3.28515625" customWidth="1"/>
    <col min="16251" max="16251" width="3.140625" customWidth="1"/>
    <col min="16252" max="16253" width="2.85546875" customWidth="1"/>
    <col min="16254" max="16255" width="3.140625" customWidth="1"/>
    <col min="16256" max="16256" width="2.85546875" customWidth="1"/>
    <col min="16257" max="16257" width="3.140625" customWidth="1"/>
    <col min="16258" max="16258" width="3" customWidth="1"/>
    <col min="16259" max="16260" width="2.85546875" customWidth="1"/>
    <col min="16261" max="16263" width="3" customWidth="1"/>
    <col min="16264" max="16264" width="3.140625" customWidth="1"/>
    <col min="16265" max="16265" width="2.85546875" customWidth="1"/>
    <col min="16266" max="16266" width="2.5703125" customWidth="1"/>
    <col min="16267" max="16267" width="3.140625" customWidth="1"/>
    <col min="16268" max="16268" width="3" customWidth="1"/>
    <col min="16269" max="16269" width="3.140625" customWidth="1"/>
    <col min="16270" max="16270" width="3.42578125" customWidth="1"/>
    <col min="16271" max="16273" width="3.140625" customWidth="1"/>
    <col min="16274" max="16274" width="3.42578125" customWidth="1"/>
    <col min="16275" max="16275" width="3" customWidth="1"/>
    <col min="16276" max="16277" width="3.42578125" customWidth="1"/>
    <col min="16278" max="16278" width="3" customWidth="1"/>
    <col min="16279" max="16280" width="3.28515625" customWidth="1"/>
    <col min="16281" max="16282" width="3.140625" customWidth="1"/>
  </cols>
  <sheetData>
    <row r="1" spans="1:154" ht="18.75" x14ac:dyDescent="0.3">
      <c r="A1" s="418" t="s">
        <v>100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19"/>
      <c r="AO1" s="419"/>
      <c r="AP1" s="419"/>
      <c r="AQ1" s="419"/>
      <c r="AR1" s="419"/>
      <c r="AS1" s="419"/>
      <c r="AT1" s="419"/>
      <c r="AU1" s="419"/>
      <c r="AV1" s="419"/>
      <c r="AW1" s="419"/>
      <c r="AX1" s="419"/>
      <c r="AY1" s="419"/>
      <c r="AZ1" s="419"/>
      <c r="BA1" s="419"/>
      <c r="BB1" s="419"/>
      <c r="BC1" s="419"/>
      <c r="BD1" s="419"/>
      <c r="BE1" s="419"/>
      <c r="BF1" s="419"/>
      <c r="BG1" s="419"/>
      <c r="BH1" s="419"/>
      <c r="BI1" s="419"/>
      <c r="BJ1" s="419"/>
      <c r="BK1" s="419"/>
      <c r="BL1" s="419"/>
      <c r="BM1" s="419"/>
      <c r="BN1" s="419"/>
      <c r="BO1" s="419"/>
      <c r="BP1" s="419"/>
      <c r="BQ1" s="419"/>
      <c r="BR1" s="419"/>
      <c r="BS1" s="419"/>
      <c r="BT1" s="419"/>
      <c r="BU1" s="419"/>
      <c r="BV1" s="419"/>
      <c r="BW1" s="419"/>
      <c r="BX1" s="419"/>
      <c r="BY1" s="419"/>
      <c r="BZ1" s="419"/>
      <c r="CA1" s="419"/>
      <c r="CB1" s="419"/>
      <c r="CC1" s="419"/>
      <c r="CD1" s="419"/>
      <c r="CE1" s="419"/>
      <c r="CF1" s="419"/>
      <c r="CG1" s="419"/>
      <c r="CH1" s="419"/>
      <c r="CI1" s="419"/>
      <c r="CJ1" s="419"/>
      <c r="CK1" s="419"/>
      <c r="CL1" s="418"/>
      <c r="CM1" s="419"/>
      <c r="CN1" s="419"/>
      <c r="CO1" s="419"/>
      <c r="CP1" s="420"/>
      <c r="CQ1" s="420"/>
      <c r="CR1" s="420"/>
      <c r="CS1" s="420"/>
      <c r="CT1" s="420"/>
      <c r="CU1" s="420"/>
      <c r="CV1" s="420"/>
      <c r="CW1" s="420"/>
      <c r="CX1" s="420"/>
      <c r="CY1" s="420"/>
      <c r="CZ1" s="420"/>
      <c r="DA1" s="420"/>
      <c r="DB1" s="420"/>
      <c r="DC1" s="420"/>
      <c r="DD1" s="420"/>
      <c r="DE1" s="420"/>
      <c r="DF1" s="420"/>
      <c r="DG1" s="420"/>
      <c r="DH1" s="420"/>
      <c r="DI1" s="420"/>
      <c r="DJ1" s="420"/>
      <c r="DK1" s="420"/>
      <c r="DL1" s="420"/>
      <c r="DM1" s="420"/>
      <c r="DN1" s="420"/>
      <c r="DO1" s="420"/>
      <c r="DP1" s="420"/>
      <c r="DQ1" s="420"/>
      <c r="DR1" s="420"/>
      <c r="DS1" s="420"/>
      <c r="DT1" s="419"/>
      <c r="DU1" s="419"/>
      <c r="DV1" s="419"/>
      <c r="DW1" s="419"/>
      <c r="DX1" s="419"/>
      <c r="DY1" s="419"/>
      <c r="DZ1" s="419"/>
      <c r="EA1" s="419"/>
      <c r="EB1" s="419"/>
      <c r="EC1" s="419"/>
      <c r="ED1" s="419"/>
      <c r="EE1" s="419"/>
      <c r="EF1" s="419"/>
      <c r="EG1" s="419"/>
      <c r="EH1" s="419"/>
      <c r="EI1" s="419"/>
      <c r="EJ1" s="419"/>
      <c r="EK1" s="419"/>
      <c r="EL1" s="419"/>
      <c r="EM1" s="419"/>
      <c r="EN1" s="419"/>
      <c r="EO1" s="419"/>
      <c r="EP1" s="419"/>
      <c r="EQ1" s="419"/>
      <c r="ER1" s="419"/>
      <c r="ES1" s="419"/>
      <c r="ET1" s="419"/>
      <c r="EU1" s="419"/>
      <c r="EV1" s="419"/>
      <c r="EW1" s="419"/>
      <c r="EX1" s="419"/>
    </row>
    <row r="2" spans="1:154" ht="19.5" thickBot="1" x14ac:dyDescent="0.35">
      <c r="A2" s="85" t="s">
        <v>69</v>
      </c>
      <c r="B2" s="86" t="s">
        <v>70</v>
      </c>
      <c r="C2" s="85" t="s">
        <v>71</v>
      </c>
      <c r="D2" s="421" t="s">
        <v>72</v>
      </c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  <c r="U2" s="422"/>
      <c r="V2" s="422"/>
      <c r="W2" s="422"/>
      <c r="X2" s="422"/>
      <c r="Y2" s="422"/>
      <c r="Z2" s="422"/>
      <c r="AA2" s="422"/>
      <c r="AB2" s="422"/>
      <c r="AC2" s="422"/>
      <c r="AD2" s="422"/>
      <c r="AE2" s="422"/>
      <c r="AF2" s="422"/>
      <c r="AG2" s="422"/>
      <c r="AH2" s="423"/>
      <c r="AI2" s="421" t="s">
        <v>73</v>
      </c>
      <c r="AJ2" s="422"/>
      <c r="AK2" s="422"/>
      <c r="AL2" s="422"/>
      <c r="AM2" s="422"/>
      <c r="AN2" s="422"/>
      <c r="AO2" s="422"/>
      <c r="AP2" s="422"/>
      <c r="AQ2" s="422"/>
      <c r="AR2" s="422"/>
      <c r="AS2" s="422"/>
      <c r="AT2" s="422"/>
      <c r="AU2" s="422"/>
      <c r="AV2" s="422"/>
      <c r="AW2" s="422"/>
      <c r="AX2" s="422"/>
      <c r="AY2" s="422"/>
      <c r="AZ2" s="422"/>
      <c r="BA2" s="422"/>
      <c r="BB2" s="422"/>
      <c r="BC2" s="422"/>
      <c r="BD2" s="422"/>
      <c r="BE2" s="422"/>
      <c r="BF2" s="422"/>
      <c r="BG2" s="422"/>
      <c r="BH2" s="422"/>
      <c r="BI2" s="422"/>
      <c r="BJ2" s="423"/>
      <c r="BK2" s="424" t="s">
        <v>74</v>
      </c>
      <c r="BL2" s="425"/>
      <c r="BM2" s="425"/>
      <c r="BN2" s="425"/>
      <c r="BO2" s="425"/>
      <c r="BP2" s="425"/>
      <c r="BQ2" s="425"/>
      <c r="BR2" s="425"/>
      <c r="BS2" s="425"/>
      <c r="BT2" s="425"/>
      <c r="BU2" s="425"/>
      <c r="BV2" s="425"/>
      <c r="BW2" s="425"/>
      <c r="BX2" s="425"/>
      <c r="BY2" s="425"/>
      <c r="BZ2" s="425"/>
      <c r="CA2" s="425"/>
      <c r="CB2" s="425"/>
      <c r="CC2" s="425"/>
      <c r="CD2" s="425"/>
      <c r="CE2" s="425"/>
      <c r="CF2" s="425"/>
      <c r="CG2" s="425"/>
      <c r="CH2" s="425"/>
      <c r="CI2" s="425"/>
      <c r="CJ2" s="425"/>
      <c r="CK2" s="425"/>
      <c r="CL2" s="425"/>
      <c r="CM2" s="425"/>
      <c r="CN2" s="425"/>
      <c r="CO2" s="425"/>
      <c r="CP2" s="426" t="s">
        <v>75</v>
      </c>
      <c r="CQ2" s="427"/>
      <c r="CR2" s="427"/>
      <c r="CS2" s="427"/>
      <c r="CT2" s="427"/>
      <c r="CU2" s="427"/>
      <c r="CV2" s="427"/>
      <c r="CW2" s="427"/>
      <c r="CX2" s="427"/>
      <c r="CY2" s="427"/>
      <c r="CZ2" s="427"/>
      <c r="DA2" s="427"/>
      <c r="DB2" s="427"/>
      <c r="DC2" s="427"/>
      <c r="DD2" s="427"/>
      <c r="DE2" s="427"/>
      <c r="DF2" s="427"/>
      <c r="DG2" s="427"/>
      <c r="DH2" s="427"/>
      <c r="DI2" s="427"/>
      <c r="DJ2" s="427"/>
      <c r="DK2" s="427"/>
      <c r="DL2" s="427"/>
      <c r="DM2" s="427"/>
      <c r="DN2" s="427"/>
      <c r="DO2" s="427"/>
      <c r="DP2" s="427"/>
      <c r="DQ2" s="427"/>
      <c r="DR2" s="427"/>
      <c r="DS2" s="428"/>
      <c r="DT2" s="429" t="s">
        <v>76</v>
      </c>
      <c r="DU2" s="429"/>
      <c r="DV2" s="429"/>
      <c r="DW2" s="429"/>
      <c r="DX2" s="429"/>
      <c r="DY2" s="429"/>
      <c r="DZ2" s="429"/>
      <c r="EA2" s="429"/>
      <c r="EB2" s="429"/>
      <c r="EC2" s="429"/>
      <c r="ED2" s="429"/>
      <c r="EE2" s="429"/>
      <c r="EF2" s="429"/>
      <c r="EG2" s="429"/>
      <c r="EH2" s="429"/>
      <c r="EI2" s="429"/>
      <c r="EJ2" s="429"/>
      <c r="EK2" s="429"/>
      <c r="EL2" s="429"/>
      <c r="EM2" s="429"/>
      <c r="EN2" s="429"/>
      <c r="EO2" s="429"/>
      <c r="EP2" s="429"/>
      <c r="EQ2" s="429"/>
      <c r="ER2" s="429"/>
      <c r="ES2" s="429"/>
      <c r="ET2" s="429"/>
      <c r="EU2" s="429"/>
      <c r="EV2" s="429"/>
      <c r="EW2" s="429"/>
      <c r="EX2" s="429"/>
    </row>
    <row r="3" spans="1:154" ht="16.5" thickTop="1" thickBot="1" x14ac:dyDescent="0.3">
      <c r="A3" s="433" t="s">
        <v>77</v>
      </c>
      <c r="B3" s="434"/>
      <c r="C3" s="434"/>
      <c r="D3" s="430" t="s">
        <v>78</v>
      </c>
      <c r="E3" s="431"/>
      <c r="F3" s="431"/>
      <c r="G3" s="432"/>
      <c r="H3" s="430" t="s">
        <v>79</v>
      </c>
      <c r="I3" s="431"/>
      <c r="J3" s="431"/>
      <c r="K3" s="431"/>
      <c r="L3" s="431"/>
      <c r="M3" s="431"/>
      <c r="N3" s="432"/>
      <c r="O3" s="430" t="s">
        <v>80</v>
      </c>
      <c r="P3" s="431"/>
      <c r="Q3" s="431"/>
      <c r="R3" s="431"/>
      <c r="S3" s="431"/>
      <c r="T3" s="431"/>
      <c r="U3" s="432"/>
      <c r="V3" s="430" t="s">
        <v>81</v>
      </c>
      <c r="W3" s="431"/>
      <c r="X3" s="431"/>
      <c r="Y3" s="431"/>
      <c r="Z3" s="431"/>
      <c r="AA3" s="431"/>
      <c r="AB3" s="432"/>
      <c r="AC3" s="430" t="s">
        <v>82</v>
      </c>
      <c r="AD3" s="431"/>
      <c r="AE3" s="431"/>
      <c r="AF3" s="431"/>
      <c r="AG3" s="431"/>
      <c r="AH3" s="432"/>
      <c r="AI3" s="87"/>
      <c r="AJ3" s="430" t="s">
        <v>78</v>
      </c>
      <c r="AK3" s="431"/>
      <c r="AL3" s="431"/>
      <c r="AM3" s="431"/>
      <c r="AN3" s="431"/>
      <c r="AO3" s="431"/>
      <c r="AP3" s="432"/>
      <c r="AQ3" s="430" t="s">
        <v>79</v>
      </c>
      <c r="AR3" s="431"/>
      <c r="AS3" s="431"/>
      <c r="AT3" s="431"/>
      <c r="AU3" s="431"/>
      <c r="AV3" s="431"/>
      <c r="AW3" s="432"/>
      <c r="AX3" s="430" t="s">
        <v>80</v>
      </c>
      <c r="AY3" s="431"/>
      <c r="AZ3" s="431"/>
      <c r="BA3" s="431"/>
      <c r="BB3" s="431"/>
      <c r="BC3" s="431"/>
      <c r="BD3" s="432"/>
      <c r="BE3" s="435" t="s">
        <v>81</v>
      </c>
      <c r="BF3" s="435"/>
      <c r="BG3" s="435"/>
      <c r="BH3" s="435"/>
      <c r="BI3" s="435"/>
      <c r="BJ3" s="435"/>
      <c r="BK3" s="430" t="s">
        <v>78</v>
      </c>
      <c r="BL3" s="431"/>
      <c r="BM3" s="431"/>
      <c r="BN3" s="431"/>
      <c r="BO3" s="431"/>
      <c r="BP3" s="431"/>
      <c r="BQ3" s="431"/>
      <c r="BR3" s="432"/>
      <c r="BS3" s="430" t="s">
        <v>79</v>
      </c>
      <c r="BT3" s="431"/>
      <c r="BU3" s="431"/>
      <c r="BV3" s="431"/>
      <c r="BW3" s="431"/>
      <c r="BX3" s="431"/>
      <c r="BY3" s="432"/>
      <c r="BZ3" s="430" t="s">
        <v>80</v>
      </c>
      <c r="CA3" s="431"/>
      <c r="CB3" s="431"/>
      <c r="CC3" s="431"/>
      <c r="CD3" s="431"/>
      <c r="CE3" s="431"/>
      <c r="CF3" s="432"/>
      <c r="CG3" s="435" t="s">
        <v>81</v>
      </c>
      <c r="CH3" s="435"/>
      <c r="CI3" s="435"/>
      <c r="CJ3" s="435"/>
      <c r="CK3" s="435"/>
      <c r="CL3" s="435"/>
      <c r="CM3" s="435"/>
      <c r="CN3" s="435" t="s">
        <v>82</v>
      </c>
      <c r="CO3" s="435"/>
      <c r="CP3" s="436" t="s">
        <v>78</v>
      </c>
      <c r="CQ3" s="436"/>
      <c r="CR3" s="436"/>
      <c r="CS3" s="436"/>
      <c r="CT3" s="436"/>
      <c r="CU3" s="437" t="s">
        <v>79</v>
      </c>
      <c r="CV3" s="438"/>
      <c r="CW3" s="438"/>
      <c r="CX3" s="438"/>
      <c r="CY3" s="438"/>
      <c r="CZ3" s="438"/>
      <c r="DA3" s="439"/>
      <c r="DB3" s="437" t="s">
        <v>80</v>
      </c>
      <c r="DC3" s="438"/>
      <c r="DD3" s="438"/>
      <c r="DE3" s="438"/>
      <c r="DF3" s="438"/>
      <c r="DG3" s="438"/>
      <c r="DH3" s="439"/>
      <c r="DI3" s="437" t="s">
        <v>81</v>
      </c>
      <c r="DJ3" s="438"/>
      <c r="DK3" s="438"/>
      <c r="DL3" s="438"/>
      <c r="DM3" s="438"/>
      <c r="DN3" s="438"/>
      <c r="DO3" s="438"/>
      <c r="DP3" s="449" t="s">
        <v>82</v>
      </c>
      <c r="DQ3" s="449"/>
      <c r="DR3" s="449"/>
      <c r="DS3" s="449"/>
      <c r="DT3" s="430" t="s">
        <v>78</v>
      </c>
      <c r="DU3" s="431"/>
      <c r="DV3" s="432"/>
      <c r="DW3" s="430" t="s">
        <v>79</v>
      </c>
      <c r="DX3" s="431"/>
      <c r="DY3" s="431"/>
      <c r="DZ3" s="431"/>
      <c r="EA3" s="431"/>
      <c r="EB3" s="431"/>
      <c r="EC3" s="432"/>
      <c r="ED3" s="430" t="s">
        <v>80</v>
      </c>
      <c r="EE3" s="431"/>
      <c r="EF3" s="431"/>
      <c r="EG3" s="431"/>
      <c r="EH3" s="431"/>
      <c r="EI3" s="431"/>
      <c r="EJ3" s="432"/>
      <c r="EK3" s="430" t="s">
        <v>81</v>
      </c>
      <c r="EL3" s="431"/>
      <c r="EM3" s="431"/>
      <c r="EN3" s="431"/>
      <c r="EO3" s="431"/>
      <c r="EP3" s="431"/>
      <c r="EQ3" s="432"/>
      <c r="ER3" s="430" t="s">
        <v>82</v>
      </c>
      <c r="ES3" s="431"/>
      <c r="ET3" s="431"/>
      <c r="EU3" s="431"/>
      <c r="EV3" s="431"/>
      <c r="EW3" s="431"/>
      <c r="EX3" s="432"/>
    </row>
    <row r="4" spans="1:154" ht="45" thickTop="1" x14ac:dyDescent="0.25">
      <c r="A4" s="433"/>
      <c r="B4" s="434"/>
      <c r="C4" s="434"/>
      <c r="D4" s="88">
        <v>42005</v>
      </c>
      <c r="E4" s="88">
        <v>42006</v>
      </c>
      <c r="F4" s="88">
        <v>42007</v>
      </c>
      <c r="G4" s="88">
        <v>42008</v>
      </c>
      <c r="H4" s="88">
        <v>42009</v>
      </c>
      <c r="I4" s="88">
        <v>42010</v>
      </c>
      <c r="J4" s="88">
        <v>42011</v>
      </c>
      <c r="K4" s="88">
        <v>42012</v>
      </c>
      <c r="L4" s="88">
        <v>42013</v>
      </c>
      <c r="M4" s="88">
        <v>42014</v>
      </c>
      <c r="N4" s="88">
        <v>42015</v>
      </c>
      <c r="O4" s="88">
        <v>42016</v>
      </c>
      <c r="P4" s="88">
        <v>42017</v>
      </c>
      <c r="Q4" s="88">
        <v>42018</v>
      </c>
      <c r="R4" s="88">
        <v>42019</v>
      </c>
      <c r="S4" s="88">
        <v>42020</v>
      </c>
      <c r="T4" s="88">
        <v>42021</v>
      </c>
      <c r="U4" s="88">
        <v>42022</v>
      </c>
      <c r="V4" s="88">
        <v>42023</v>
      </c>
      <c r="W4" s="88">
        <v>42024</v>
      </c>
      <c r="X4" s="88">
        <v>42025</v>
      </c>
      <c r="Y4" s="88">
        <v>42026</v>
      </c>
      <c r="Z4" s="88">
        <v>42027</v>
      </c>
      <c r="AA4" s="88">
        <v>42028</v>
      </c>
      <c r="AB4" s="88">
        <v>42029</v>
      </c>
      <c r="AC4" s="88">
        <v>42030</v>
      </c>
      <c r="AD4" s="88">
        <v>42031</v>
      </c>
      <c r="AE4" s="88">
        <v>42032</v>
      </c>
      <c r="AF4" s="88">
        <v>42033</v>
      </c>
      <c r="AG4" s="88">
        <v>42034</v>
      </c>
      <c r="AH4" s="88">
        <v>42035</v>
      </c>
      <c r="AI4" s="88">
        <v>42036</v>
      </c>
      <c r="AJ4" s="88">
        <v>42037</v>
      </c>
      <c r="AK4" s="88">
        <v>42038</v>
      </c>
      <c r="AL4" s="88">
        <v>42039</v>
      </c>
      <c r="AM4" s="88">
        <v>42040</v>
      </c>
      <c r="AN4" s="88">
        <v>42041</v>
      </c>
      <c r="AO4" s="88">
        <v>42042</v>
      </c>
      <c r="AP4" s="88">
        <v>42043</v>
      </c>
      <c r="AQ4" s="88">
        <v>42044</v>
      </c>
      <c r="AR4" s="88">
        <v>42045</v>
      </c>
      <c r="AS4" s="88">
        <v>42046</v>
      </c>
      <c r="AT4" s="88">
        <v>42047</v>
      </c>
      <c r="AU4" s="88">
        <v>42048</v>
      </c>
      <c r="AV4" s="88">
        <v>42049</v>
      </c>
      <c r="AW4" s="88">
        <v>42050</v>
      </c>
      <c r="AX4" s="88">
        <v>42051</v>
      </c>
      <c r="AY4" s="88">
        <v>42052</v>
      </c>
      <c r="AZ4" s="88">
        <v>42053</v>
      </c>
      <c r="BA4" s="88">
        <v>42054</v>
      </c>
      <c r="BB4" s="88">
        <v>42055</v>
      </c>
      <c r="BC4" s="88">
        <v>42056</v>
      </c>
      <c r="BD4" s="88">
        <v>42057</v>
      </c>
      <c r="BE4" s="88">
        <v>42058</v>
      </c>
      <c r="BF4" s="88">
        <v>42059</v>
      </c>
      <c r="BG4" s="88">
        <v>42060</v>
      </c>
      <c r="BH4" s="88">
        <v>42061</v>
      </c>
      <c r="BI4" s="88">
        <v>42062</v>
      </c>
      <c r="BJ4" s="88">
        <v>42063</v>
      </c>
      <c r="BK4" s="88">
        <v>42217</v>
      </c>
      <c r="BL4" s="88">
        <v>42218</v>
      </c>
      <c r="BM4" s="88">
        <v>42219</v>
      </c>
      <c r="BN4" s="88">
        <v>42220</v>
      </c>
      <c r="BO4" s="88">
        <v>42221</v>
      </c>
      <c r="BP4" s="88">
        <v>42222</v>
      </c>
      <c r="BQ4" s="88">
        <v>42223</v>
      </c>
      <c r="BR4" s="88">
        <v>42224</v>
      </c>
      <c r="BS4" s="88">
        <v>42225</v>
      </c>
      <c r="BT4" s="88">
        <v>42226</v>
      </c>
      <c r="BU4" s="88">
        <v>42227</v>
      </c>
      <c r="BV4" s="88">
        <v>42228</v>
      </c>
      <c r="BW4" s="88">
        <v>42229</v>
      </c>
      <c r="BX4" s="88">
        <v>42230</v>
      </c>
      <c r="BY4" s="88">
        <v>42231</v>
      </c>
      <c r="BZ4" s="88">
        <v>42232</v>
      </c>
      <c r="CA4" s="88">
        <v>42233</v>
      </c>
      <c r="CB4" s="88">
        <v>42234</v>
      </c>
      <c r="CC4" s="88">
        <v>42235</v>
      </c>
      <c r="CD4" s="88">
        <v>42236</v>
      </c>
      <c r="CE4" s="88">
        <v>42237</v>
      </c>
      <c r="CF4" s="88">
        <v>42238</v>
      </c>
      <c r="CG4" s="88">
        <v>42239</v>
      </c>
      <c r="CH4" s="88">
        <v>42240</v>
      </c>
      <c r="CI4" s="88">
        <v>42241</v>
      </c>
      <c r="CJ4" s="88">
        <v>42242</v>
      </c>
      <c r="CK4" s="88">
        <v>42243</v>
      </c>
      <c r="CL4" s="88">
        <v>42244</v>
      </c>
      <c r="CM4" s="88">
        <v>42245</v>
      </c>
      <c r="CN4" s="88">
        <v>42246</v>
      </c>
      <c r="CO4" s="88">
        <v>42247</v>
      </c>
      <c r="CP4" s="88">
        <v>42248</v>
      </c>
      <c r="CQ4" s="88">
        <v>42249</v>
      </c>
      <c r="CR4" s="88">
        <v>42250</v>
      </c>
      <c r="CS4" s="88">
        <v>42251</v>
      </c>
      <c r="CT4" s="88">
        <v>42252</v>
      </c>
      <c r="CU4" s="88">
        <v>42253</v>
      </c>
      <c r="CV4" s="88">
        <v>42254</v>
      </c>
      <c r="CW4" s="88">
        <v>42255</v>
      </c>
      <c r="CX4" s="88">
        <v>42256</v>
      </c>
      <c r="CY4" s="88">
        <v>42257</v>
      </c>
      <c r="CZ4" s="88">
        <v>42258</v>
      </c>
      <c r="DA4" s="88">
        <v>42259</v>
      </c>
      <c r="DB4" s="88">
        <v>42260</v>
      </c>
      <c r="DC4" s="88">
        <v>42261</v>
      </c>
      <c r="DD4" s="88">
        <v>42262</v>
      </c>
      <c r="DE4" s="88">
        <v>42263</v>
      </c>
      <c r="DF4" s="88">
        <v>42264</v>
      </c>
      <c r="DG4" s="88">
        <v>42265</v>
      </c>
      <c r="DH4" s="88">
        <v>42266</v>
      </c>
      <c r="DI4" s="88">
        <v>42267</v>
      </c>
      <c r="DJ4" s="88">
        <v>42268</v>
      </c>
      <c r="DK4" s="88">
        <v>42269</v>
      </c>
      <c r="DL4" s="88">
        <v>42270</v>
      </c>
      <c r="DM4" s="88">
        <v>42271</v>
      </c>
      <c r="DN4" s="88">
        <v>42272</v>
      </c>
      <c r="DO4" s="88">
        <v>42273</v>
      </c>
      <c r="DP4" s="88">
        <v>42274</v>
      </c>
      <c r="DQ4" s="88">
        <v>42275</v>
      </c>
      <c r="DR4" s="88">
        <v>42276</v>
      </c>
      <c r="DS4" s="88">
        <v>42277</v>
      </c>
      <c r="DT4" s="88">
        <v>42278</v>
      </c>
      <c r="DU4" s="88">
        <v>42279</v>
      </c>
      <c r="DV4" s="88">
        <v>42280</v>
      </c>
      <c r="DW4" s="88">
        <v>42281</v>
      </c>
      <c r="DX4" s="88">
        <v>42282</v>
      </c>
      <c r="DY4" s="88">
        <v>42283</v>
      </c>
      <c r="DZ4" s="88">
        <v>42284</v>
      </c>
      <c r="EA4" s="88">
        <v>42285</v>
      </c>
      <c r="EB4" s="88">
        <v>42286</v>
      </c>
      <c r="EC4" s="88">
        <v>42287</v>
      </c>
      <c r="ED4" s="88">
        <v>42288</v>
      </c>
      <c r="EE4" s="88">
        <v>42289</v>
      </c>
      <c r="EF4" s="88">
        <v>42290</v>
      </c>
      <c r="EG4" s="88">
        <v>42291</v>
      </c>
      <c r="EH4" s="88">
        <v>42292</v>
      </c>
      <c r="EI4" s="88">
        <v>42293</v>
      </c>
      <c r="EJ4" s="88">
        <v>42294</v>
      </c>
      <c r="EK4" s="88">
        <v>42295</v>
      </c>
      <c r="EL4" s="88">
        <v>42296</v>
      </c>
      <c r="EM4" s="88">
        <v>42297</v>
      </c>
      <c r="EN4" s="88">
        <v>42298</v>
      </c>
      <c r="EO4" s="88">
        <v>42299</v>
      </c>
      <c r="EP4" s="88">
        <v>42300</v>
      </c>
      <c r="EQ4" s="88">
        <v>42301</v>
      </c>
      <c r="ER4" s="88">
        <v>42302</v>
      </c>
      <c r="ES4" s="88">
        <v>42303</v>
      </c>
      <c r="ET4" s="88">
        <v>42304</v>
      </c>
      <c r="EU4" s="88">
        <v>42305</v>
      </c>
      <c r="EV4" s="88">
        <v>42306</v>
      </c>
      <c r="EW4" s="88">
        <v>42307</v>
      </c>
      <c r="EX4" s="88">
        <v>42308</v>
      </c>
    </row>
    <row r="5" spans="1:154" x14ac:dyDescent="0.25">
      <c r="A5" s="3" t="s">
        <v>8</v>
      </c>
      <c r="B5" s="1"/>
      <c r="C5" s="2">
        <v>166058</v>
      </c>
      <c r="D5" s="89"/>
      <c r="E5" s="89"/>
      <c r="F5" s="90"/>
      <c r="G5" s="90"/>
      <c r="H5" s="89"/>
      <c r="I5" s="89"/>
      <c r="J5" s="89"/>
      <c r="K5" s="89"/>
      <c r="L5" s="89"/>
      <c r="M5" s="90"/>
      <c r="N5" s="91" t="s">
        <v>83</v>
      </c>
      <c r="O5" s="89"/>
      <c r="P5" s="89"/>
      <c r="Q5" s="89"/>
      <c r="R5" s="89"/>
      <c r="S5" s="89"/>
      <c r="T5" s="90"/>
      <c r="U5" s="90"/>
      <c r="V5" s="89"/>
      <c r="W5" s="89"/>
      <c r="X5" s="89"/>
      <c r="Y5" s="89"/>
      <c r="Z5" s="89"/>
      <c r="AA5" s="90"/>
      <c r="AB5" s="90"/>
      <c r="AC5" s="89"/>
      <c r="AD5" s="89"/>
      <c r="AE5" s="89"/>
      <c r="AF5" s="89"/>
      <c r="AG5" s="89"/>
      <c r="AH5" s="90"/>
      <c r="AI5" s="90"/>
      <c r="AJ5" s="89"/>
      <c r="AK5" s="89"/>
      <c r="AL5" s="89"/>
      <c r="AM5" s="89"/>
      <c r="AN5" s="89"/>
      <c r="AO5" s="90"/>
      <c r="AP5" s="90"/>
      <c r="AQ5" s="89"/>
      <c r="AR5" s="89"/>
      <c r="AS5" s="89"/>
      <c r="AT5" s="89"/>
      <c r="AU5" s="89"/>
      <c r="AV5" s="90"/>
      <c r="AW5" s="90"/>
      <c r="AX5" s="89"/>
      <c r="AY5" s="89"/>
      <c r="AZ5" s="89"/>
      <c r="BA5" s="89"/>
      <c r="BB5" s="89"/>
      <c r="BC5" s="90"/>
      <c r="BD5" s="90"/>
      <c r="BE5" s="89"/>
      <c r="BF5" s="89"/>
      <c r="BG5" s="89"/>
      <c r="BH5" s="89"/>
      <c r="BI5" s="89"/>
      <c r="BJ5" s="90"/>
      <c r="BK5" s="90"/>
      <c r="BL5" s="90"/>
      <c r="BM5" s="89"/>
      <c r="BN5" s="89"/>
      <c r="BO5" s="89"/>
      <c r="BP5" s="89"/>
      <c r="BQ5" s="89"/>
      <c r="BR5" s="90"/>
      <c r="BS5" s="90"/>
      <c r="BT5" s="89"/>
      <c r="BU5" s="89"/>
      <c r="BV5" s="89"/>
      <c r="BW5" s="89"/>
      <c r="BX5" s="89"/>
      <c r="BY5" s="90"/>
      <c r="BZ5" s="90"/>
      <c r="CA5" s="89"/>
      <c r="CB5" s="89"/>
      <c r="CC5" s="92"/>
      <c r="CD5" s="92"/>
      <c r="CE5" s="92"/>
      <c r="CF5" s="90"/>
      <c r="CG5" s="90"/>
      <c r="CH5" s="92"/>
      <c r="CI5" s="92"/>
      <c r="CJ5" s="92"/>
      <c r="CK5" s="92"/>
      <c r="CL5" s="92"/>
      <c r="CM5" s="90"/>
      <c r="CN5" s="90"/>
      <c r="CO5" s="93"/>
      <c r="CP5" s="94"/>
      <c r="CQ5" s="94"/>
      <c r="CR5" s="94"/>
      <c r="CS5" s="94"/>
      <c r="CT5" s="90"/>
      <c r="CU5" s="90"/>
      <c r="CV5" s="95"/>
      <c r="CW5" s="94"/>
      <c r="CX5" s="94"/>
      <c r="CY5" s="94"/>
      <c r="CZ5" s="94"/>
      <c r="DA5" s="90"/>
      <c r="DB5" s="90"/>
      <c r="DC5" s="95"/>
      <c r="DD5" s="95"/>
      <c r="DE5" s="95"/>
      <c r="DF5" s="95"/>
      <c r="DG5" s="95"/>
      <c r="DH5" s="90"/>
      <c r="DI5" s="90"/>
      <c r="DJ5" s="95"/>
      <c r="DK5" s="95"/>
      <c r="DL5" s="95"/>
      <c r="DM5" s="95"/>
      <c r="DN5" s="95"/>
      <c r="DO5" s="90"/>
      <c r="DP5" s="90"/>
      <c r="DQ5" s="95"/>
      <c r="DR5" s="95"/>
      <c r="DS5" s="95"/>
      <c r="DT5" s="89"/>
      <c r="DU5" s="89"/>
      <c r="DV5" s="90"/>
      <c r="DW5" s="90"/>
      <c r="DX5" s="89"/>
      <c r="DY5" s="89"/>
      <c r="DZ5" s="89"/>
      <c r="EA5" s="89"/>
      <c r="EB5" s="89"/>
      <c r="EC5" s="90"/>
      <c r="ED5" s="90"/>
      <c r="EE5" s="89"/>
      <c r="EF5" s="89"/>
      <c r="EG5" s="89"/>
      <c r="EH5" s="89"/>
      <c r="EI5" s="89"/>
      <c r="EJ5" s="90"/>
      <c r="EK5" s="90"/>
      <c r="EL5" s="89"/>
      <c r="EM5" s="89"/>
      <c r="EN5" s="89"/>
      <c r="EO5" s="89"/>
      <c r="EP5" s="89"/>
      <c r="EQ5" s="90"/>
      <c r="ER5" s="90"/>
      <c r="ES5" s="89"/>
      <c r="ET5" s="89"/>
      <c r="EU5" s="89"/>
      <c r="EV5" s="89"/>
      <c r="EW5" s="89"/>
      <c r="EX5" s="90"/>
    </row>
    <row r="6" spans="1:154" x14ac:dyDescent="0.25">
      <c r="A6" s="2" t="s">
        <v>9</v>
      </c>
      <c r="B6" s="1"/>
      <c r="C6" s="2">
        <v>490718</v>
      </c>
      <c r="D6" s="89"/>
      <c r="E6" s="89"/>
      <c r="F6" s="90"/>
      <c r="G6" s="90"/>
      <c r="H6" s="89"/>
      <c r="I6" s="89"/>
      <c r="J6" s="89"/>
      <c r="K6" s="89"/>
      <c r="L6" s="89"/>
      <c r="M6" s="90"/>
      <c r="N6" s="90"/>
      <c r="O6" s="89"/>
      <c r="P6" s="89"/>
      <c r="Q6" s="89"/>
      <c r="R6" s="89"/>
      <c r="S6" s="89"/>
      <c r="T6" s="90"/>
      <c r="U6" s="90"/>
      <c r="V6" s="89"/>
      <c r="W6" s="89"/>
      <c r="X6" s="89"/>
      <c r="Y6" s="89"/>
      <c r="Z6" s="89"/>
      <c r="AA6" s="90"/>
      <c r="AB6" s="90"/>
      <c r="AC6" s="89"/>
      <c r="AD6" s="89"/>
      <c r="AE6" s="89"/>
      <c r="AF6" s="89"/>
      <c r="AG6" s="89"/>
      <c r="AH6" s="90"/>
      <c r="AI6" s="90"/>
      <c r="AJ6" s="89"/>
      <c r="AK6" s="89"/>
      <c r="AL6" s="89"/>
      <c r="AM6" s="89"/>
      <c r="AN6" s="89"/>
      <c r="AO6" s="90"/>
      <c r="AP6" s="90"/>
      <c r="AQ6" s="89"/>
      <c r="AR6" s="89"/>
      <c r="AS6" s="89"/>
      <c r="AT6" s="89"/>
      <c r="AU6" s="89"/>
      <c r="AV6" s="90"/>
      <c r="AW6" s="90"/>
      <c r="AX6" s="89"/>
      <c r="AY6" s="89"/>
      <c r="AZ6" s="89"/>
      <c r="BA6" s="89"/>
      <c r="BB6" s="89"/>
      <c r="BC6" s="90"/>
      <c r="BD6" s="90"/>
      <c r="BE6" s="89"/>
      <c r="BF6" s="89"/>
      <c r="BG6" s="89"/>
      <c r="BH6" s="89"/>
      <c r="BI6" s="89"/>
      <c r="BJ6" s="90"/>
      <c r="BK6" s="90"/>
      <c r="BL6" s="90"/>
      <c r="BM6" s="89"/>
      <c r="BN6" s="89"/>
      <c r="BO6" s="89"/>
      <c r="BP6" s="89"/>
      <c r="BQ6" s="89"/>
      <c r="BR6" s="90"/>
      <c r="BS6" s="90"/>
      <c r="BT6" s="89"/>
      <c r="BU6" s="89"/>
      <c r="BV6" s="89"/>
      <c r="BW6" s="89"/>
      <c r="BX6" s="89"/>
      <c r="BY6" s="90"/>
      <c r="BZ6" s="90"/>
      <c r="CA6" s="89"/>
      <c r="CB6" s="89"/>
      <c r="CC6" s="92"/>
      <c r="CD6" s="92"/>
      <c r="CE6" s="92"/>
      <c r="CF6" s="90"/>
      <c r="CG6" s="90"/>
      <c r="CH6" s="92"/>
      <c r="CI6" s="92"/>
      <c r="CJ6" s="92"/>
      <c r="CK6" s="92"/>
      <c r="CL6" s="92"/>
      <c r="CM6" s="90"/>
      <c r="CN6" s="90"/>
      <c r="CO6" s="93"/>
      <c r="CP6" s="94"/>
      <c r="CQ6" s="94"/>
      <c r="CR6" s="94"/>
      <c r="CS6" s="94"/>
      <c r="CT6" s="90"/>
      <c r="CU6" s="90"/>
      <c r="CV6" s="95"/>
      <c r="CW6" s="94"/>
      <c r="CX6" s="94"/>
      <c r="CY6" s="94"/>
      <c r="CZ6" s="94"/>
      <c r="DA6" s="90"/>
      <c r="DB6" s="90"/>
      <c r="DC6" s="95"/>
      <c r="DD6" s="95"/>
      <c r="DE6" s="95"/>
      <c r="DF6" s="95"/>
      <c r="DG6" s="95"/>
      <c r="DH6" s="90"/>
      <c r="DI6" s="90"/>
      <c r="DJ6" s="95"/>
      <c r="DK6" s="95"/>
      <c r="DL6" s="95"/>
      <c r="DM6" s="95"/>
      <c r="DN6" s="95"/>
      <c r="DO6" s="90"/>
      <c r="DP6" s="90"/>
      <c r="DQ6" s="95"/>
      <c r="DR6" s="95"/>
      <c r="DS6" s="95"/>
      <c r="DT6" s="89"/>
      <c r="DU6" s="89"/>
      <c r="DV6" s="90"/>
      <c r="DW6" s="90"/>
      <c r="DX6" s="89"/>
      <c r="DY6" s="89"/>
      <c r="DZ6" s="89"/>
      <c r="EA6" s="89"/>
      <c r="EB6" s="89"/>
      <c r="EC6" s="90"/>
      <c r="ED6" s="90"/>
      <c r="EE6" s="89"/>
      <c r="EF6" s="89"/>
      <c r="EG6" s="89"/>
      <c r="EH6" s="89"/>
      <c r="EI6" s="89"/>
      <c r="EJ6" s="90"/>
      <c r="EK6" s="90"/>
      <c r="EL6" s="89"/>
      <c r="EM6" s="89"/>
      <c r="EN6" s="89"/>
      <c r="EO6" s="89"/>
      <c r="EP6" s="89"/>
      <c r="EQ6" s="90"/>
      <c r="ER6" s="90"/>
      <c r="ES6" s="89"/>
      <c r="ET6" s="89"/>
      <c r="EU6" s="89"/>
      <c r="EV6" s="89"/>
      <c r="EW6" s="89"/>
      <c r="EX6" s="90"/>
    </row>
    <row r="7" spans="1:154" x14ac:dyDescent="0.25">
      <c r="A7" s="2" t="s">
        <v>10</v>
      </c>
      <c r="B7" s="1"/>
      <c r="C7" s="2">
        <v>371854</v>
      </c>
      <c r="D7" s="89"/>
      <c r="E7" s="89"/>
      <c r="F7" s="90"/>
      <c r="G7" s="90"/>
      <c r="H7" s="89"/>
      <c r="I7" s="89"/>
      <c r="J7" s="89"/>
      <c r="K7" s="89"/>
      <c r="L7" s="89"/>
      <c r="M7" s="90"/>
      <c r="N7" s="90"/>
      <c r="O7" s="89"/>
      <c r="P7" s="89"/>
      <c r="Q7" s="89"/>
      <c r="R7" s="89"/>
      <c r="S7" s="89"/>
      <c r="T7" s="90"/>
      <c r="U7" s="90"/>
      <c r="V7" s="89"/>
      <c r="W7" s="89"/>
      <c r="X7" s="89"/>
      <c r="Y7" s="89"/>
      <c r="Z7" s="89"/>
      <c r="AA7" s="90"/>
      <c r="AB7" s="90"/>
      <c r="AC7" s="89"/>
      <c r="AD7" s="89"/>
      <c r="AE7" s="89"/>
      <c r="AF7" s="89"/>
      <c r="AG7" s="89"/>
      <c r="AH7" s="90"/>
      <c r="AI7" s="90"/>
      <c r="AJ7" s="89"/>
      <c r="AK7" s="89"/>
      <c r="AL7" s="89"/>
      <c r="AM7" s="89"/>
      <c r="AN7" s="89"/>
      <c r="AO7" s="90"/>
      <c r="AP7" s="90"/>
      <c r="AQ7" s="89"/>
      <c r="AR7" s="89"/>
      <c r="AS7" s="89"/>
      <c r="AT7" s="89"/>
      <c r="AU7" s="89"/>
      <c r="AV7" s="90"/>
      <c r="AW7" s="90"/>
      <c r="AX7" s="89"/>
      <c r="AY7" s="89"/>
      <c r="AZ7" s="89"/>
      <c r="BA7" s="89"/>
      <c r="BB7" s="89"/>
      <c r="BC7" s="90"/>
      <c r="BD7" s="90"/>
      <c r="BE7" s="89"/>
      <c r="BF7" s="89"/>
      <c r="BG7" s="89"/>
      <c r="BH7" s="89"/>
      <c r="BI7" s="89"/>
      <c r="BJ7" s="90"/>
      <c r="BK7" s="90"/>
      <c r="BL7" s="90"/>
      <c r="BM7" s="89"/>
      <c r="BN7" s="89"/>
      <c r="BO7" s="89"/>
      <c r="BP7" s="89"/>
      <c r="BQ7" s="89"/>
      <c r="BR7" s="90"/>
      <c r="BS7" s="90"/>
      <c r="BT7" s="89"/>
      <c r="BU7" s="89"/>
      <c r="BV7" s="89"/>
      <c r="BW7" s="89"/>
      <c r="BX7" s="89"/>
      <c r="BY7" s="90"/>
      <c r="BZ7" s="90"/>
      <c r="CA7" s="89"/>
      <c r="CB7" s="89"/>
      <c r="CC7" s="92"/>
      <c r="CD7" s="96"/>
      <c r="CE7" s="96"/>
      <c r="CF7" s="90"/>
      <c r="CG7" s="90"/>
      <c r="CH7" s="96"/>
      <c r="CI7" s="96"/>
      <c r="CJ7" s="96"/>
      <c r="CK7" s="96"/>
      <c r="CL7" s="96"/>
      <c r="CM7" s="90"/>
      <c r="CN7" s="90"/>
      <c r="CO7" s="93"/>
      <c r="CP7" s="94"/>
      <c r="CQ7" s="94"/>
      <c r="CR7" s="94"/>
      <c r="CS7" s="94"/>
      <c r="CT7" s="90"/>
      <c r="CU7" s="90"/>
      <c r="CV7" s="95"/>
      <c r="CW7" s="94"/>
      <c r="CX7" s="94"/>
      <c r="CY7" s="94"/>
      <c r="CZ7" s="94"/>
      <c r="DA7" s="90"/>
      <c r="DB7" s="90"/>
      <c r="DC7" s="95"/>
      <c r="DD7" s="95"/>
      <c r="DE7" s="95"/>
      <c r="DF7" s="95"/>
      <c r="DG7" s="95"/>
      <c r="DH7" s="90"/>
      <c r="DI7" s="90"/>
      <c r="DJ7" s="95"/>
      <c r="DK7" s="95"/>
      <c r="DL7" s="95"/>
      <c r="DM7" s="95"/>
      <c r="DN7" s="95"/>
      <c r="DO7" s="90"/>
      <c r="DP7" s="90"/>
      <c r="DQ7" s="95"/>
      <c r="DR7" s="95"/>
      <c r="DS7" s="95"/>
      <c r="DT7" s="89"/>
      <c r="DU7" s="89"/>
      <c r="DV7" s="90"/>
      <c r="DW7" s="90"/>
      <c r="DX7" s="89"/>
      <c r="DY7" s="89"/>
      <c r="DZ7" s="89"/>
      <c r="EA7" s="89"/>
      <c r="EB7" s="89"/>
      <c r="EC7" s="90"/>
      <c r="ED7" s="90"/>
      <c r="EE7" s="89"/>
      <c r="EF7" s="89"/>
      <c r="EG7" s="89"/>
      <c r="EH7" s="89"/>
      <c r="EI7" s="89"/>
      <c r="EJ7" s="90"/>
      <c r="EK7" s="90"/>
      <c r="EL7" s="89"/>
      <c r="EM7" s="89"/>
      <c r="EN7" s="89"/>
      <c r="EO7" s="89"/>
      <c r="EP7" s="89"/>
      <c r="EQ7" s="90"/>
      <c r="ER7" s="90"/>
      <c r="ES7" s="89"/>
      <c r="ET7" s="89"/>
      <c r="EU7" s="89"/>
      <c r="EV7" s="89"/>
      <c r="EW7" s="89"/>
      <c r="EX7" s="90"/>
    </row>
    <row r="8" spans="1:154" x14ac:dyDescent="0.25">
      <c r="A8" s="2" t="s">
        <v>11</v>
      </c>
      <c r="B8" s="97"/>
      <c r="C8" s="2">
        <v>484909</v>
      </c>
      <c r="D8" s="89"/>
      <c r="E8" s="89"/>
      <c r="F8" s="90"/>
      <c r="G8" s="90"/>
      <c r="H8" s="89"/>
      <c r="I8" s="89"/>
      <c r="J8" s="89"/>
      <c r="K8" s="89"/>
      <c r="L8" s="89"/>
      <c r="M8" s="90"/>
      <c r="N8" s="90"/>
      <c r="O8" s="89"/>
      <c r="P8" s="89"/>
      <c r="Q8" s="89"/>
      <c r="R8" s="89"/>
      <c r="S8" s="89"/>
      <c r="T8" s="90"/>
      <c r="U8" s="90"/>
      <c r="V8" s="89"/>
      <c r="W8" s="89"/>
      <c r="X8" s="89"/>
      <c r="Y8" s="89"/>
      <c r="Z8" s="89"/>
      <c r="AA8" s="90"/>
      <c r="AB8" s="90"/>
      <c r="AC8" s="89"/>
      <c r="AD8" s="89"/>
      <c r="AE8" s="89"/>
      <c r="AF8" s="89"/>
      <c r="AG8" s="89"/>
      <c r="AH8" s="90"/>
      <c r="AI8" s="90"/>
      <c r="AJ8" s="89"/>
      <c r="AK8" s="89"/>
      <c r="AL8" s="89"/>
      <c r="AM8" s="89"/>
      <c r="AN8" s="89"/>
      <c r="AO8" s="90"/>
      <c r="AP8" s="90"/>
      <c r="AQ8" s="89"/>
      <c r="AR8" s="89"/>
      <c r="AS8" s="89"/>
      <c r="AT8" s="89"/>
      <c r="AU8" s="89"/>
      <c r="AV8" s="90"/>
      <c r="AW8" s="90"/>
      <c r="AX8" s="89"/>
      <c r="AY8" s="89"/>
      <c r="AZ8" s="89"/>
      <c r="BA8" s="89"/>
      <c r="BB8" s="89"/>
      <c r="BC8" s="90"/>
      <c r="BD8" s="90"/>
      <c r="BE8" s="89"/>
      <c r="BF8" s="89"/>
      <c r="BG8" s="89"/>
      <c r="BH8" s="89"/>
      <c r="BI8" s="89"/>
      <c r="BJ8" s="90"/>
      <c r="BK8" s="90"/>
      <c r="BL8" s="90"/>
      <c r="BM8" s="89"/>
      <c r="BN8" s="89"/>
      <c r="BO8" s="89"/>
      <c r="BP8" s="89"/>
      <c r="BQ8" s="89"/>
      <c r="BR8" s="90"/>
      <c r="BS8" s="90"/>
      <c r="BT8" s="89"/>
      <c r="BU8" s="89"/>
      <c r="BV8" s="89"/>
      <c r="BW8" s="89"/>
      <c r="BX8" s="89"/>
      <c r="BY8" s="90"/>
      <c r="BZ8" s="90"/>
      <c r="CA8" s="89"/>
      <c r="CB8" s="89"/>
      <c r="CC8" s="92"/>
      <c r="CD8" s="92"/>
      <c r="CE8" s="92"/>
      <c r="CF8" s="90"/>
      <c r="CG8" s="90"/>
      <c r="CH8" s="92"/>
      <c r="CI8" s="92"/>
      <c r="CJ8" s="92"/>
      <c r="CK8" s="92"/>
      <c r="CL8" s="92"/>
      <c r="CM8" s="90"/>
      <c r="CN8" s="90"/>
      <c r="CO8" s="93"/>
      <c r="CP8" s="94"/>
      <c r="CQ8" s="94"/>
      <c r="CR8" s="94"/>
      <c r="CS8" s="94"/>
      <c r="CT8" s="90"/>
      <c r="CU8" s="90"/>
      <c r="CV8" s="95"/>
      <c r="CW8" s="94"/>
      <c r="CX8" s="94"/>
      <c r="CY8" s="94"/>
      <c r="CZ8" s="94"/>
      <c r="DA8" s="90"/>
      <c r="DB8" s="90"/>
      <c r="DC8" s="95"/>
      <c r="DD8" s="95"/>
      <c r="DE8" s="95"/>
      <c r="DF8" s="95"/>
      <c r="DG8" s="95"/>
      <c r="DH8" s="90"/>
      <c r="DI8" s="90"/>
      <c r="DJ8" s="95"/>
      <c r="DK8" s="95"/>
      <c r="DL8" s="95"/>
      <c r="DM8" s="95"/>
      <c r="DN8" s="95"/>
      <c r="DO8" s="90"/>
      <c r="DP8" s="90"/>
      <c r="DQ8" s="95"/>
      <c r="DR8" s="95"/>
      <c r="DS8" s="95"/>
      <c r="DT8" s="89"/>
      <c r="DU8" s="89"/>
      <c r="DV8" s="90"/>
      <c r="DW8" s="90"/>
      <c r="DX8" s="89"/>
      <c r="DY8" s="89"/>
      <c r="DZ8" s="89"/>
      <c r="EA8" s="89"/>
      <c r="EB8" s="89"/>
      <c r="EC8" s="90"/>
      <c r="ED8" s="90"/>
      <c r="EE8" s="89"/>
      <c r="EF8" s="89"/>
      <c r="EG8" s="89"/>
      <c r="EH8" s="89"/>
      <c r="EI8" s="89"/>
      <c r="EJ8" s="90"/>
      <c r="EK8" s="90"/>
      <c r="EL8" s="89"/>
      <c r="EM8" s="89"/>
      <c r="EN8" s="89"/>
      <c r="EO8" s="89"/>
      <c r="EP8" s="89"/>
      <c r="EQ8" s="90"/>
      <c r="ER8" s="90"/>
      <c r="ES8" s="89"/>
      <c r="ET8" s="89"/>
      <c r="EU8" s="89"/>
      <c r="EV8" s="89"/>
      <c r="EW8" s="89"/>
      <c r="EX8" s="90"/>
    </row>
    <row r="9" spans="1:154" x14ac:dyDescent="0.25">
      <c r="A9" s="2" t="s">
        <v>12</v>
      </c>
      <c r="B9" s="1"/>
      <c r="C9" s="2">
        <v>487761</v>
      </c>
      <c r="D9" s="98" t="s">
        <v>84</v>
      </c>
      <c r="E9" s="99" t="s">
        <v>85</v>
      </c>
      <c r="F9" s="90"/>
      <c r="G9" s="90"/>
      <c r="H9" s="445" t="s">
        <v>86</v>
      </c>
      <c r="I9" s="446"/>
      <c r="J9" s="100" t="s">
        <v>87</v>
      </c>
      <c r="K9" s="447" t="s">
        <v>88</v>
      </c>
      <c r="L9" s="448"/>
      <c r="M9" s="90"/>
      <c r="N9" s="90"/>
      <c r="O9" s="89"/>
      <c r="P9" s="89"/>
      <c r="Q9" s="89"/>
      <c r="R9" s="89"/>
      <c r="S9" s="89"/>
      <c r="T9" s="90"/>
      <c r="U9" s="90"/>
      <c r="V9" s="89"/>
      <c r="W9" s="89"/>
      <c r="X9" s="89"/>
      <c r="Y9" s="89"/>
      <c r="Z9" s="89"/>
      <c r="AA9" s="90"/>
      <c r="AB9" s="90"/>
      <c r="AC9" s="89"/>
      <c r="AD9" s="89"/>
      <c r="AE9" s="89"/>
      <c r="AF9" s="89"/>
      <c r="AG9" s="89"/>
      <c r="AH9" s="90"/>
      <c r="AI9" s="90"/>
      <c r="AJ9" s="89"/>
      <c r="AK9" s="89"/>
      <c r="AL9" s="89"/>
      <c r="AM9" s="89"/>
      <c r="AN9" s="89"/>
      <c r="AO9" s="90"/>
      <c r="AP9" s="90"/>
      <c r="AQ9" s="89"/>
      <c r="AR9" s="89"/>
      <c r="AS9" s="89"/>
      <c r="AT9" s="89"/>
      <c r="AU9" s="89"/>
      <c r="AV9" s="90"/>
      <c r="AW9" s="90"/>
      <c r="AX9" s="89"/>
      <c r="AY9" s="89"/>
      <c r="AZ9" s="89"/>
      <c r="BA9" s="89"/>
      <c r="BB9" s="89"/>
      <c r="BC9" s="90"/>
      <c r="BD9" s="90"/>
      <c r="BE9" s="89"/>
      <c r="BF9" s="89"/>
      <c r="BG9" s="89"/>
      <c r="BH9" s="89"/>
      <c r="BI9" s="89"/>
      <c r="BJ9" s="90"/>
      <c r="BK9" s="90"/>
      <c r="BL9" s="90"/>
      <c r="BM9" s="89"/>
      <c r="BN9" s="89"/>
      <c r="BO9" s="89"/>
      <c r="BP9" s="89"/>
      <c r="BQ9" s="89"/>
      <c r="BR9" s="90"/>
      <c r="BS9" s="90"/>
      <c r="BT9" s="89"/>
      <c r="BU9" s="89"/>
      <c r="BV9" s="89"/>
      <c r="BW9" s="89"/>
      <c r="BX9" s="89"/>
      <c r="BY9" s="90"/>
      <c r="BZ9" s="90"/>
      <c r="CA9" s="89"/>
      <c r="CB9" s="89"/>
      <c r="CC9" s="92"/>
      <c r="CD9" s="92"/>
      <c r="CE9" s="92"/>
      <c r="CF9" s="90"/>
      <c r="CG9" s="90"/>
      <c r="CH9" s="92"/>
      <c r="CI9" s="92"/>
      <c r="CJ9" s="92"/>
      <c r="CK9" s="92"/>
      <c r="CL9" s="92"/>
      <c r="CM9" s="90"/>
      <c r="CN9" s="90"/>
      <c r="CO9" s="93"/>
      <c r="CP9" s="94"/>
      <c r="CQ9" s="94"/>
      <c r="CR9" s="94"/>
      <c r="CS9" s="94"/>
      <c r="CT9" s="90"/>
      <c r="CU9" s="90"/>
      <c r="CV9" s="95"/>
      <c r="CW9" s="94"/>
      <c r="CX9" s="94"/>
      <c r="CY9" s="94"/>
      <c r="CZ9" s="94"/>
      <c r="DA9" s="90"/>
      <c r="DB9" s="90"/>
      <c r="DC9" s="95"/>
      <c r="DD9" s="95"/>
      <c r="DE9" s="95"/>
      <c r="DF9" s="95"/>
      <c r="DG9" s="95"/>
      <c r="DH9" s="90"/>
      <c r="DI9" s="90"/>
      <c r="DJ9" s="95"/>
      <c r="DK9" s="95"/>
      <c r="DL9" s="95"/>
      <c r="DM9" s="95"/>
      <c r="DN9" s="95"/>
      <c r="DO9" s="90"/>
      <c r="DP9" s="90"/>
      <c r="DQ9" s="95"/>
      <c r="DR9" s="95"/>
      <c r="DS9" s="95"/>
      <c r="DT9" s="89"/>
      <c r="DU9" s="89"/>
      <c r="DV9" s="90"/>
      <c r="DW9" s="90"/>
      <c r="DX9" s="89"/>
      <c r="DY9" s="89"/>
      <c r="DZ9" s="89"/>
      <c r="EA9" s="89"/>
      <c r="EB9" s="89"/>
      <c r="EC9" s="90"/>
      <c r="ED9" s="90"/>
      <c r="EE9" s="89"/>
      <c r="EF9" s="89"/>
      <c r="EG9" s="89"/>
      <c r="EH9" s="89"/>
      <c r="EI9" s="89"/>
      <c r="EJ9" s="90"/>
      <c r="EK9" s="90"/>
      <c r="EL9" s="89"/>
      <c r="EM9" s="89"/>
      <c r="EN9" s="89"/>
      <c r="EO9" s="89"/>
      <c r="EP9" s="89"/>
      <c r="EQ9" s="90"/>
      <c r="ER9" s="90"/>
      <c r="ES9" s="89"/>
      <c r="ET9" s="89"/>
      <c r="EU9" s="89"/>
      <c r="EV9" s="89"/>
      <c r="EW9" s="89"/>
      <c r="EX9" s="90"/>
    </row>
    <row r="10" spans="1:154" x14ac:dyDescent="0.25">
      <c r="A10" s="2" t="s">
        <v>13</v>
      </c>
      <c r="B10" s="1"/>
      <c r="C10" s="2">
        <v>489172</v>
      </c>
      <c r="D10" s="89"/>
      <c r="E10" s="89"/>
      <c r="F10" s="90"/>
      <c r="G10" s="90"/>
      <c r="H10" s="89"/>
      <c r="I10" s="440" t="s">
        <v>84</v>
      </c>
      <c r="J10" s="441"/>
      <c r="K10" s="441"/>
      <c r="L10" s="442"/>
      <c r="M10" s="90"/>
      <c r="N10" s="90"/>
      <c r="O10" s="440" t="s">
        <v>84</v>
      </c>
      <c r="P10" s="442"/>
      <c r="Q10" s="443" t="s">
        <v>85</v>
      </c>
      <c r="R10" s="444"/>
      <c r="S10" s="100" t="s">
        <v>87</v>
      </c>
      <c r="T10" s="90"/>
      <c r="U10" s="90"/>
      <c r="V10" s="445" t="s">
        <v>89</v>
      </c>
      <c r="W10" s="446"/>
      <c r="X10" s="100" t="s">
        <v>87</v>
      </c>
      <c r="Y10" s="447" t="s">
        <v>88</v>
      </c>
      <c r="Z10" s="448"/>
      <c r="AA10" s="90"/>
      <c r="AB10" s="90"/>
      <c r="AC10" s="89"/>
      <c r="AD10" s="89"/>
      <c r="AE10" s="89"/>
      <c r="AF10" s="89"/>
      <c r="AG10" s="89"/>
      <c r="AH10" s="90"/>
      <c r="AI10" s="90"/>
      <c r="AJ10" s="89"/>
      <c r="AK10" s="89"/>
      <c r="AL10" s="89"/>
      <c r="AM10" s="89"/>
      <c r="AN10" s="89"/>
      <c r="AO10" s="90"/>
      <c r="AP10" s="90"/>
      <c r="AQ10" s="89"/>
      <c r="AR10" s="89"/>
      <c r="AS10" s="89"/>
      <c r="AT10" s="89"/>
      <c r="AU10" s="89"/>
      <c r="AV10" s="90"/>
      <c r="AW10" s="90"/>
      <c r="AX10" s="89"/>
      <c r="AY10" s="89"/>
      <c r="AZ10" s="89"/>
      <c r="BA10" s="89"/>
      <c r="BB10" s="89"/>
      <c r="BC10" s="90"/>
      <c r="BD10" s="90"/>
      <c r="BE10" s="89"/>
      <c r="BF10" s="89"/>
      <c r="BG10" s="89"/>
      <c r="BH10" s="89"/>
      <c r="BI10" s="89"/>
      <c r="BJ10" s="90"/>
      <c r="BK10" s="90"/>
      <c r="BL10" s="90"/>
      <c r="BM10" s="89"/>
      <c r="BN10" s="89"/>
      <c r="BO10" s="89"/>
      <c r="BP10" s="89"/>
      <c r="BQ10" s="89"/>
      <c r="BR10" s="90"/>
      <c r="BS10" s="90"/>
      <c r="BT10" s="89"/>
      <c r="BU10" s="89"/>
      <c r="BV10" s="89"/>
      <c r="BW10" s="89"/>
      <c r="BX10" s="89"/>
      <c r="BY10" s="90"/>
      <c r="BZ10" s="90"/>
      <c r="CA10" s="101"/>
      <c r="CB10" s="101"/>
      <c r="CC10" s="101"/>
      <c r="CD10" s="101"/>
      <c r="CE10" s="101"/>
      <c r="CF10" s="90"/>
      <c r="CG10" s="90"/>
      <c r="CH10" s="101"/>
      <c r="CI10" s="101"/>
      <c r="CJ10" s="92"/>
      <c r="CK10" s="92"/>
      <c r="CL10" s="92"/>
      <c r="CM10" s="90"/>
      <c r="CN10" s="90"/>
      <c r="CO10" s="93"/>
      <c r="CP10" s="94"/>
      <c r="CQ10" s="94"/>
      <c r="CR10" s="94"/>
      <c r="CS10" s="94"/>
      <c r="CT10" s="90"/>
      <c r="CU10" s="90"/>
      <c r="CV10" s="95"/>
      <c r="CW10" s="94"/>
      <c r="CX10" s="94"/>
      <c r="CY10" s="94"/>
      <c r="CZ10" s="94"/>
      <c r="DA10" s="90"/>
      <c r="DB10" s="90"/>
      <c r="DC10" s="95"/>
      <c r="DD10" s="95"/>
      <c r="DE10" s="95"/>
      <c r="DF10" s="95"/>
      <c r="DG10" s="95"/>
      <c r="DH10" s="90"/>
      <c r="DI10" s="90"/>
      <c r="DJ10" s="95"/>
      <c r="DK10" s="95"/>
      <c r="DL10" s="95"/>
      <c r="DM10" s="95"/>
      <c r="DN10" s="95"/>
      <c r="DO10" s="90"/>
      <c r="DP10" s="90"/>
      <c r="DQ10" s="95"/>
      <c r="DR10" s="95"/>
      <c r="DS10" s="95"/>
      <c r="DT10" s="89"/>
      <c r="DU10" s="89"/>
      <c r="DV10" s="90"/>
      <c r="DW10" s="90"/>
      <c r="DX10" s="89"/>
      <c r="DY10" s="89"/>
      <c r="DZ10" s="89"/>
      <c r="EA10" s="89"/>
      <c r="EB10" s="89"/>
      <c r="EC10" s="90"/>
      <c r="ED10" s="90"/>
      <c r="EE10" s="89"/>
      <c r="EF10" s="89"/>
      <c r="EG10" s="89"/>
      <c r="EH10" s="89"/>
      <c r="EI10" s="89"/>
      <c r="EJ10" s="90"/>
      <c r="EK10" s="90"/>
      <c r="EL10" s="89"/>
      <c r="EM10" s="89"/>
      <c r="EN10" s="89"/>
      <c r="EO10" s="89"/>
      <c r="EP10" s="89"/>
      <c r="EQ10" s="90"/>
      <c r="ER10" s="90"/>
      <c r="ES10" s="89"/>
      <c r="ET10" s="89"/>
      <c r="EU10" s="89"/>
      <c r="EV10" s="89"/>
      <c r="EW10" s="89"/>
      <c r="EX10" s="90"/>
    </row>
    <row r="11" spans="1:154" x14ac:dyDescent="0.25">
      <c r="A11" s="4" t="s">
        <v>14</v>
      </c>
      <c r="B11" s="1"/>
      <c r="C11" s="2">
        <v>384393</v>
      </c>
      <c r="D11" s="89"/>
      <c r="E11" s="89"/>
      <c r="F11" s="90"/>
      <c r="G11" s="90"/>
      <c r="H11" s="89"/>
      <c r="I11" s="89"/>
      <c r="J11" s="89"/>
      <c r="K11" s="89"/>
      <c r="L11" s="89"/>
      <c r="M11" s="90"/>
      <c r="N11" s="90"/>
      <c r="O11" s="89"/>
      <c r="P11" s="89"/>
      <c r="Q11" s="89"/>
      <c r="R11" s="89"/>
      <c r="S11" s="89"/>
      <c r="T11" s="90"/>
      <c r="U11" s="90"/>
      <c r="V11" s="89"/>
      <c r="W11" s="89"/>
      <c r="X11" s="89"/>
      <c r="Y11" s="89"/>
      <c r="Z11" s="89"/>
      <c r="AA11" s="90"/>
      <c r="AB11" s="90"/>
      <c r="AC11" s="89"/>
      <c r="AD11" s="89"/>
      <c r="AE11" s="89"/>
      <c r="AF11" s="89"/>
      <c r="AG11" s="89"/>
      <c r="AH11" s="90"/>
      <c r="AI11" s="90"/>
      <c r="AJ11" s="89"/>
      <c r="AK11" s="89"/>
      <c r="AL11" s="89"/>
      <c r="AM11" s="89"/>
      <c r="AN11" s="89"/>
      <c r="AO11" s="90"/>
      <c r="AP11" s="90"/>
      <c r="AQ11" s="89"/>
      <c r="AR11" s="89"/>
      <c r="AS11" s="89"/>
      <c r="AT11" s="89"/>
      <c r="AU11" s="89"/>
      <c r="AV11" s="90"/>
      <c r="AW11" s="90"/>
      <c r="AX11" s="89"/>
      <c r="AY11" s="440" t="s">
        <v>84</v>
      </c>
      <c r="AZ11" s="441"/>
      <c r="BA11" s="441"/>
      <c r="BB11" s="442"/>
      <c r="BC11" s="90"/>
      <c r="BD11" s="90"/>
      <c r="BE11" s="440" t="s">
        <v>84</v>
      </c>
      <c r="BF11" s="442"/>
      <c r="BG11" s="443" t="s">
        <v>85</v>
      </c>
      <c r="BH11" s="444"/>
      <c r="BI11" s="100" t="s">
        <v>87</v>
      </c>
      <c r="BJ11" s="90"/>
      <c r="BK11" s="90"/>
      <c r="BL11" s="90"/>
      <c r="BM11" s="89"/>
      <c r="BN11" s="89"/>
      <c r="BO11" s="89"/>
      <c r="BP11" s="89"/>
      <c r="BQ11" s="89"/>
      <c r="BR11" s="90"/>
      <c r="BS11" s="90"/>
      <c r="BT11" s="89"/>
      <c r="BU11" s="89"/>
      <c r="BV11" s="89"/>
      <c r="BW11" s="89"/>
      <c r="BX11" s="89"/>
      <c r="BY11" s="90"/>
      <c r="BZ11" s="90"/>
      <c r="CA11" s="89"/>
      <c r="CB11" s="89"/>
      <c r="CC11" s="92"/>
      <c r="CD11" s="92"/>
      <c r="CE11" s="92"/>
      <c r="CF11" s="90"/>
      <c r="CG11" s="90"/>
      <c r="CH11" s="92"/>
      <c r="CI11" s="92"/>
      <c r="CJ11" s="92"/>
      <c r="CK11" s="92"/>
      <c r="CL11" s="92"/>
      <c r="CM11" s="90"/>
      <c r="CN11" s="90"/>
      <c r="CO11" s="93"/>
      <c r="CP11" s="94"/>
      <c r="CQ11" s="94"/>
      <c r="CR11" s="94"/>
      <c r="CS11" s="94"/>
      <c r="CT11" s="90"/>
      <c r="CU11" s="90"/>
      <c r="CV11" s="95"/>
      <c r="CW11" s="94"/>
      <c r="CX11" s="94"/>
      <c r="CY11" s="94"/>
      <c r="CZ11" s="94"/>
      <c r="DA11" s="90"/>
      <c r="DB11" s="90"/>
      <c r="DC11" s="95"/>
      <c r="DD11" s="95"/>
      <c r="DE11" s="95"/>
      <c r="DF11" s="95"/>
      <c r="DG11" s="95"/>
      <c r="DH11" s="90"/>
      <c r="DI11" s="90"/>
      <c r="DJ11" s="95"/>
      <c r="DK11" s="95"/>
      <c r="DL11" s="95"/>
      <c r="DM11" s="95"/>
      <c r="DN11" s="95"/>
      <c r="DO11" s="90"/>
      <c r="DP11" s="90"/>
      <c r="DQ11" s="95"/>
      <c r="DR11" s="95"/>
      <c r="DS11" s="95"/>
      <c r="DT11" s="89"/>
      <c r="DU11" s="89"/>
      <c r="DV11" s="90"/>
      <c r="DW11" s="90"/>
      <c r="DX11" s="89"/>
      <c r="DY11" s="89"/>
      <c r="DZ11" s="89"/>
      <c r="EA11" s="89"/>
      <c r="EB11" s="89"/>
      <c r="EC11" s="90"/>
      <c r="ED11" s="90"/>
      <c r="EE11" s="89"/>
      <c r="EF11" s="89"/>
      <c r="EG11" s="89"/>
      <c r="EH11" s="89"/>
      <c r="EI11" s="89"/>
      <c r="EJ11" s="90"/>
      <c r="EK11" s="90"/>
      <c r="EL11" s="89"/>
      <c r="EM11" s="89"/>
      <c r="EN11" s="89"/>
      <c r="EO11" s="89"/>
      <c r="EP11" s="89"/>
      <c r="EQ11" s="90"/>
      <c r="ER11" s="90"/>
      <c r="ES11" s="89"/>
      <c r="ET11" s="89"/>
      <c r="EU11" s="89"/>
      <c r="EV11" s="89"/>
      <c r="EW11" s="89"/>
      <c r="EX11" s="90"/>
    </row>
    <row r="12" spans="1:154" x14ac:dyDescent="0.25">
      <c r="A12" s="2" t="s">
        <v>15</v>
      </c>
      <c r="B12" s="1"/>
      <c r="C12" s="2">
        <v>369628</v>
      </c>
      <c r="D12" s="89"/>
      <c r="E12" s="89"/>
      <c r="F12" s="90"/>
      <c r="G12" s="90"/>
      <c r="H12" s="89"/>
      <c r="I12" s="89"/>
      <c r="J12" s="89"/>
      <c r="K12" s="89"/>
      <c r="L12" s="89"/>
      <c r="M12" s="90"/>
      <c r="N12" s="90"/>
      <c r="O12" s="89"/>
      <c r="P12" s="89"/>
      <c r="Q12" s="89"/>
      <c r="R12" s="89"/>
      <c r="S12" s="89"/>
      <c r="T12" s="90"/>
      <c r="U12" s="90"/>
      <c r="V12" s="89"/>
      <c r="W12" s="89"/>
      <c r="X12" s="89"/>
      <c r="Y12" s="89"/>
      <c r="Z12" s="89"/>
      <c r="AA12" s="90"/>
      <c r="AB12" s="90"/>
      <c r="AC12" s="89"/>
      <c r="AD12" s="89"/>
      <c r="AE12" s="89"/>
      <c r="AF12" s="89"/>
      <c r="AG12" s="89"/>
      <c r="AH12" s="90"/>
      <c r="AI12" s="90"/>
      <c r="AJ12" s="89"/>
      <c r="AK12" s="89"/>
      <c r="AL12" s="89"/>
      <c r="AM12" s="89"/>
      <c r="AN12" s="89"/>
      <c r="AO12" s="90"/>
      <c r="AP12" s="90"/>
      <c r="AQ12" s="89"/>
      <c r="AR12" s="89"/>
      <c r="AS12" s="89"/>
      <c r="AT12" s="89"/>
      <c r="AU12" s="89"/>
      <c r="AV12" s="90"/>
      <c r="AW12" s="90"/>
      <c r="AX12" s="89"/>
      <c r="AY12" s="89"/>
      <c r="AZ12" s="89"/>
      <c r="BA12" s="89"/>
      <c r="BB12" s="89"/>
      <c r="BC12" s="90"/>
      <c r="BD12" s="90"/>
      <c r="BE12" s="89"/>
      <c r="BF12" s="89"/>
      <c r="BG12" s="89"/>
      <c r="BH12" s="89"/>
      <c r="BI12" s="89"/>
      <c r="BJ12" s="90"/>
      <c r="BK12" s="90"/>
      <c r="BL12" s="90"/>
      <c r="BM12" s="89"/>
      <c r="BN12" s="89"/>
      <c r="BO12" s="89"/>
      <c r="BP12" s="89"/>
      <c r="BQ12" s="89"/>
      <c r="BR12" s="90"/>
      <c r="BS12" s="90"/>
      <c r="BT12" s="89"/>
      <c r="BU12" s="89"/>
      <c r="BV12" s="89"/>
      <c r="BW12" s="89"/>
      <c r="BX12" s="89"/>
      <c r="BY12" s="90"/>
      <c r="BZ12" s="90"/>
      <c r="CA12" s="89"/>
      <c r="CB12" s="89"/>
      <c r="CC12" s="92"/>
      <c r="CD12" s="92"/>
      <c r="CE12" s="101"/>
      <c r="CF12" s="90"/>
      <c r="CG12" s="90"/>
      <c r="CH12" s="92"/>
      <c r="CI12" s="92"/>
      <c r="CJ12" s="92"/>
      <c r="CK12" s="92"/>
      <c r="CL12" s="92"/>
      <c r="CM12" s="90"/>
      <c r="CN12" s="90"/>
      <c r="CO12" s="93"/>
      <c r="CP12" s="94"/>
      <c r="CQ12" s="94"/>
      <c r="CR12" s="94"/>
      <c r="CS12" s="94"/>
      <c r="CT12" s="90"/>
      <c r="CU12" s="90"/>
      <c r="CV12" s="95"/>
      <c r="CW12" s="94"/>
      <c r="CX12" s="94"/>
      <c r="CY12" s="94"/>
      <c r="CZ12" s="94"/>
      <c r="DA12" s="90"/>
      <c r="DB12" s="90"/>
      <c r="DC12" s="95"/>
      <c r="DD12" s="95"/>
      <c r="DE12" s="95"/>
      <c r="DF12" s="95"/>
      <c r="DG12" s="95"/>
      <c r="DH12" s="90"/>
      <c r="DI12" s="90"/>
      <c r="DJ12" s="95"/>
      <c r="DK12" s="95"/>
      <c r="DL12" s="95"/>
      <c r="DM12" s="95"/>
      <c r="DN12" s="95"/>
      <c r="DO12" s="90"/>
      <c r="DP12" s="90"/>
      <c r="DQ12" s="95"/>
      <c r="DR12" s="95"/>
      <c r="DS12" s="95"/>
      <c r="DT12" s="89"/>
      <c r="DU12" s="89"/>
      <c r="DV12" s="90"/>
      <c r="DW12" s="90"/>
      <c r="DX12" s="89"/>
      <c r="DY12" s="89"/>
      <c r="DZ12" s="89"/>
      <c r="EA12" s="89"/>
      <c r="EB12" s="89"/>
      <c r="EC12" s="90"/>
      <c r="ED12" s="90"/>
      <c r="EE12" s="89"/>
      <c r="EF12" s="89"/>
      <c r="EG12" s="89"/>
      <c r="EH12" s="89"/>
      <c r="EI12" s="89"/>
      <c r="EJ12" s="90"/>
      <c r="EK12" s="90"/>
      <c r="EL12" s="89"/>
      <c r="EM12" s="89"/>
      <c r="EN12" s="89"/>
      <c r="EO12" s="89"/>
      <c r="EP12" s="89"/>
      <c r="EQ12" s="90"/>
      <c r="ER12" s="90"/>
      <c r="ES12" s="89"/>
      <c r="ET12" s="89"/>
      <c r="EU12" s="89"/>
      <c r="EV12" s="89"/>
      <c r="EW12" s="89"/>
      <c r="EX12" s="90"/>
    </row>
    <row r="13" spans="1:154" x14ac:dyDescent="0.25">
      <c r="A13" s="2" t="s">
        <v>16</v>
      </c>
      <c r="B13" s="1"/>
      <c r="C13" s="2">
        <v>490076</v>
      </c>
      <c r="D13" s="89"/>
      <c r="E13" s="89"/>
      <c r="F13" s="90"/>
      <c r="G13" s="90"/>
      <c r="H13" s="89"/>
      <c r="I13" s="89"/>
      <c r="J13" s="89"/>
      <c r="K13" s="89"/>
      <c r="L13" s="89"/>
      <c r="M13" s="90"/>
      <c r="N13" s="90"/>
      <c r="O13" s="89"/>
      <c r="P13" s="89"/>
      <c r="Q13" s="89"/>
      <c r="R13" s="89"/>
      <c r="S13" s="89"/>
      <c r="T13" s="90"/>
      <c r="U13" s="90"/>
      <c r="V13" s="89"/>
      <c r="W13" s="89"/>
      <c r="X13" s="89"/>
      <c r="Y13" s="89"/>
      <c r="Z13" s="89"/>
      <c r="AA13" s="90"/>
      <c r="AB13" s="90"/>
      <c r="AC13" s="89"/>
      <c r="AD13" s="89"/>
      <c r="AE13" s="89"/>
      <c r="AF13" s="89"/>
      <c r="AG13" s="89"/>
      <c r="AH13" s="90"/>
      <c r="AI13" s="90"/>
      <c r="AJ13" s="89"/>
      <c r="AK13" s="89"/>
      <c r="AL13" s="89"/>
      <c r="AM13" s="89"/>
      <c r="AN13" s="89"/>
      <c r="AO13" s="90"/>
      <c r="AP13" s="90"/>
      <c r="AQ13" s="89"/>
      <c r="AR13" s="89"/>
      <c r="AS13" s="89"/>
      <c r="AT13" s="89"/>
      <c r="AU13" s="89"/>
      <c r="AV13" s="90"/>
      <c r="AW13" s="90"/>
      <c r="AX13" s="89"/>
      <c r="AY13" s="89"/>
      <c r="AZ13" s="89"/>
      <c r="BA13" s="89"/>
      <c r="BB13" s="89"/>
      <c r="BC13" s="90"/>
      <c r="BD13" s="90"/>
      <c r="BE13" s="89"/>
      <c r="BF13" s="89"/>
      <c r="BG13" s="89"/>
      <c r="BH13" s="89"/>
      <c r="BI13" s="89"/>
      <c r="BJ13" s="90"/>
      <c r="BK13" s="90"/>
      <c r="BL13" s="90"/>
      <c r="BM13" s="89"/>
      <c r="BN13" s="89"/>
      <c r="BO13" s="89"/>
      <c r="BP13" s="89"/>
      <c r="BQ13" s="89"/>
      <c r="BR13" s="90"/>
      <c r="BS13" s="90"/>
      <c r="BT13" s="89"/>
      <c r="BU13" s="89"/>
      <c r="BV13" s="89"/>
      <c r="BW13" s="89"/>
      <c r="BX13" s="89"/>
      <c r="BY13" s="90"/>
      <c r="BZ13" s="90"/>
      <c r="CA13" s="89"/>
      <c r="CB13" s="89"/>
      <c r="CC13" s="92"/>
      <c r="CD13" s="92"/>
      <c r="CE13" s="92"/>
      <c r="CF13" s="90"/>
      <c r="CG13" s="90"/>
      <c r="CH13" s="92"/>
      <c r="CI13" s="92"/>
      <c r="CJ13" s="92"/>
      <c r="CK13" s="92"/>
      <c r="CL13" s="92"/>
      <c r="CM13" s="90"/>
      <c r="CN13" s="90"/>
      <c r="CO13" s="92"/>
      <c r="CP13" s="94"/>
      <c r="CQ13" s="94"/>
      <c r="CR13" s="94"/>
      <c r="CS13" s="94"/>
      <c r="CT13" s="90"/>
      <c r="CU13" s="90"/>
      <c r="CV13" s="89"/>
      <c r="CW13" s="94"/>
      <c r="CX13" s="94"/>
      <c r="CY13" s="94"/>
      <c r="CZ13" s="94"/>
      <c r="DA13" s="90"/>
      <c r="DB13" s="90"/>
      <c r="DC13" s="95"/>
      <c r="DD13" s="95"/>
      <c r="DE13" s="95"/>
      <c r="DF13" s="95"/>
      <c r="DG13" s="95"/>
      <c r="DH13" s="90"/>
      <c r="DI13" s="90"/>
      <c r="DJ13" s="102"/>
      <c r="DK13" s="95"/>
      <c r="DL13" s="95"/>
      <c r="DM13" s="95"/>
      <c r="DN13" s="95"/>
      <c r="DO13" s="90"/>
      <c r="DP13" s="90"/>
      <c r="DQ13" s="95"/>
      <c r="DR13" s="95"/>
      <c r="DS13" s="95"/>
      <c r="DT13" s="89"/>
      <c r="DU13" s="89"/>
      <c r="DV13" s="90"/>
      <c r="DW13" s="90"/>
      <c r="DX13" s="89"/>
      <c r="DY13" s="89"/>
      <c r="DZ13" s="89"/>
      <c r="EA13" s="89"/>
      <c r="EB13" s="89"/>
      <c r="EC13" s="90"/>
      <c r="ED13" s="90"/>
      <c r="EE13" s="89"/>
      <c r="EF13" s="89"/>
      <c r="EG13" s="89"/>
      <c r="EH13" s="89"/>
      <c r="EI13" s="89"/>
      <c r="EJ13" s="90"/>
      <c r="EK13" s="90"/>
      <c r="EL13" s="89"/>
      <c r="EM13" s="89"/>
      <c r="EN13" s="89"/>
      <c r="EO13" s="89"/>
      <c r="EP13" s="89"/>
      <c r="EQ13" s="90"/>
      <c r="ER13" s="90"/>
      <c r="ES13" s="89"/>
      <c r="ET13" s="89"/>
      <c r="EU13" s="89"/>
      <c r="EV13" s="89"/>
      <c r="EW13" s="89"/>
      <c r="EX13" s="90"/>
    </row>
    <row r="14" spans="1:154" x14ac:dyDescent="0.25">
      <c r="A14" s="3" t="s">
        <v>17</v>
      </c>
      <c r="B14" s="1"/>
      <c r="C14" s="2">
        <v>337784</v>
      </c>
      <c r="D14" s="89"/>
      <c r="E14" s="89"/>
      <c r="F14" s="90"/>
      <c r="G14" s="90"/>
      <c r="H14" s="89"/>
      <c r="I14" s="89"/>
      <c r="J14" s="89"/>
      <c r="K14" s="89"/>
      <c r="L14" s="89"/>
      <c r="M14" s="90"/>
      <c r="N14" s="90"/>
      <c r="O14" s="89"/>
      <c r="P14" s="89"/>
      <c r="Q14" s="89"/>
      <c r="R14" s="89"/>
      <c r="S14" s="89"/>
      <c r="T14" s="90"/>
      <c r="U14" s="90"/>
      <c r="V14" s="89"/>
      <c r="W14" s="89"/>
      <c r="X14" s="89"/>
      <c r="Y14" s="89"/>
      <c r="Z14" s="89"/>
      <c r="AA14" s="90"/>
      <c r="AB14" s="90"/>
      <c r="AC14" s="89"/>
      <c r="AD14" s="89"/>
      <c r="AE14" s="89"/>
      <c r="AF14" s="89"/>
      <c r="AG14" s="89"/>
      <c r="AH14" s="90"/>
      <c r="AI14" s="90"/>
      <c r="AJ14" s="89"/>
      <c r="AK14" s="89"/>
      <c r="AL14" s="89"/>
      <c r="AM14" s="89"/>
      <c r="AN14" s="89"/>
      <c r="AO14" s="90"/>
      <c r="AP14" s="90"/>
      <c r="AQ14" s="89"/>
      <c r="AR14" s="89"/>
      <c r="AS14" s="89"/>
      <c r="AT14" s="89"/>
      <c r="AU14" s="89"/>
      <c r="AV14" s="90"/>
      <c r="AW14" s="90"/>
      <c r="AX14" s="89"/>
      <c r="AY14" s="89"/>
      <c r="AZ14" s="89"/>
      <c r="BA14" s="89"/>
      <c r="BB14" s="89"/>
      <c r="BC14" s="90"/>
      <c r="BD14" s="90"/>
      <c r="BE14" s="89"/>
      <c r="BF14" s="89"/>
      <c r="BG14" s="89"/>
      <c r="BH14" s="89"/>
      <c r="BI14" s="89"/>
      <c r="BJ14" s="90"/>
      <c r="BK14" s="90"/>
      <c r="BL14" s="90"/>
      <c r="BM14" s="89"/>
      <c r="BN14" s="89"/>
      <c r="BO14" s="89"/>
      <c r="BP14" s="89"/>
      <c r="BQ14" s="89"/>
      <c r="BR14" s="90"/>
      <c r="BS14" s="90"/>
      <c r="BT14" s="89"/>
      <c r="BU14" s="89"/>
      <c r="BV14" s="89"/>
      <c r="BW14" s="89"/>
      <c r="BX14" s="89"/>
      <c r="BY14" s="90"/>
      <c r="BZ14" s="90"/>
      <c r="CA14" s="89"/>
      <c r="CB14" s="89"/>
      <c r="CC14" s="92"/>
      <c r="CD14" s="92"/>
      <c r="CE14" s="92"/>
      <c r="CF14" s="90"/>
      <c r="CG14" s="90"/>
      <c r="CH14" s="92"/>
      <c r="CI14" s="92"/>
      <c r="CJ14" s="92"/>
      <c r="CK14" s="92"/>
      <c r="CL14" s="92"/>
      <c r="CM14" s="90"/>
      <c r="CN14" s="90"/>
      <c r="CO14" s="92"/>
      <c r="CP14" s="94"/>
      <c r="CQ14" s="94"/>
      <c r="CR14" s="94"/>
      <c r="CS14" s="94"/>
      <c r="CT14" s="90"/>
      <c r="CU14" s="90"/>
      <c r="CV14" s="89"/>
      <c r="CW14" s="94"/>
      <c r="CX14" s="94"/>
      <c r="CY14" s="94"/>
      <c r="CZ14" s="94"/>
      <c r="DA14" s="90"/>
      <c r="DB14" s="90"/>
      <c r="DC14" s="89"/>
      <c r="DD14" s="89"/>
      <c r="DE14" s="89"/>
      <c r="DF14" s="89"/>
      <c r="DG14" s="95"/>
      <c r="DH14" s="90"/>
      <c r="DI14" s="90"/>
      <c r="DJ14" s="89"/>
      <c r="DK14" s="89"/>
      <c r="DL14" s="89"/>
      <c r="DM14" s="89"/>
      <c r="DN14" s="95"/>
      <c r="DO14" s="90"/>
      <c r="DP14" s="90"/>
      <c r="DQ14" s="95"/>
      <c r="DR14" s="95"/>
      <c r="DS14" s="95"/>
      <c r="DT14" s="89"/>
      <c r="DU14" s="89"/>
      <c r="DV14" s="90"/>
      <c r="DW14" s="90"/>
      <c r="DX14" s="89"/>
      <c r="DY14" s="89"/>
      <c r="DZ14" s="89"/>
      <c r="EA14" s="89"/>
      <c r="EB14" s="89"/>
      <c r="EC14" s="90"/>
      <c r="ED14" s="90"/>
      <c r="EE14" s="89"/>
      <c r="EF14" s="89"/>
      <c r="EG14" s="89"/>
      <c r="EH14" s="89"/>
      <c r="EI14" s="89"/>
      <c r="EJ14" s="90"/>
      <c r="EK14" s="90"/>
      <c r="EL14" s="89"/>
      <c r="EM14" s="89"/>
      <c r="EN14" s="89"/>
      <c r="EO14" s="89"/>
      <c r="EP14" s="89"/>
      <c r="EQ14" s="90"/>
      <c r="ER14" s="90"/>
      <c r="ES14" s="89"/>
      <c r="ET14" s="89"/>
      <c r="EU14" s="89"/>
      <c r="EV14" s="89"/>
      <c r="EW14" s="89"/>
      <c r="EX14" s="90"/>
    </row>
    <row r="15" spans="1:154" x14ac:dyDescent="0.25">
      <c r="A15" s="3" t="s">
        <v>18</v>
      </c>
      <c r="B15" s="103"/>
      <c r="C15" s="2">
        <v>425677</v>
      </c>
      <c r="D15" s="104"/>
      <c r="E15" s="104"/>
      <c r="F15" s="105"/>
      <c r="G15" s="105"/>
      <c r="H15" s="104"/>
      <c r="I15" s="104"/>
      <c r="J15" s="104"/>
      <c r="K15" s="104"/>
      <c r="L15" s="104"/>
      <c r="M15" s="105"/>
      <c r="N15" s="105"/>
      <c r="O15" s="104"/>
      <c r="P15" s="104"/>
      <c r="Q15" s="104"/>
      <c r="R15" s="104"/>
      <c r="S15" s="104"/>
      <c r="T15" s="105"/>
      <c r="U15" s="105"/>
      <c r="V15" s="104"/>
      <c r="W15" s="104"/>
      <c r="X15" s="104"/>
      <c r="Y15" s="104"/>
      <c r="Z15" s="104"/>
      <c r="AA15" s="105"/>
      <c r="AB15" s="105"/>
      <c r="AC15" s="104"/>
      <c r="AD15" s="104"/>
      <c r="AE15" s="104"/>
      <c r="AF15" s="104"/>
      <c r="AG15" s="104"/>
      <c r="AH15" s="105"/>
      <c r="AI15" s="105"/>
      <c r="AJ15" s="104"/>
      <c r="AK15" s="104"/>
      <c r="AL15" s="104"/>
      <c r="AM15" s="104"/>
      <c r="AN15" s="104"/>
      <c r="AO15" s="105"/>
      <c r="AP15" s="105"/>
      <c r="AQ15" s="104"/>
      <c r="AR15" s="104"/>
      <c r="AS15" s="104"/>
      <c r="AT15" s="104"/>
      <c r="AU15" s="104"/>
      <c r="AV15" s="105"/>
      <c r="AW15" s="105"/>
      <c r="AX15" s="104"/>
      <c r="AY15" s="104"/>
      <c r="AZ15" s="104"/>
      <c r="BA15" s="104"/>
      <c r="BB15" s="104"/>
      <c r="BC15" s="105"/>
      <c r="BD15" s="105"/>
      <c r="BE15" s="104"/>
      <c r="BF15" s="104"/>
      <c r="BG15" s="104"/>
      <c r="BH15" s="104"/>
      <c r="BI15" s="104"/>
      <c r="BJ15" s="105"/>
      <c r="BK15" s="90"/>
      <c r="BL15" s="90"/>
      <c r="BM15" s="89"/>
      <c r="BN15" s="89"/>
      <c r="BO15" s="89"/>
      <c r="BP15" s="89"/>
      <c r="BQ15" s="89"/>
      <c r="BR15" s="90"/>
      <c r="BS15" s="90"/>
      <c r="BT15" s="89"/>
      <c r="BU15" s="89"/>
      <c r="BV15" s="89"/>
      <c r="BW15" s="89"/>
      <c r="BX15" s="89"/>
      <c r="BY15" s="90"/>
      <c r="BZ15" s="90"/>
      <c r="CA15" s="89"/>
      <c r="CB15" s="89"/>
      <c r="CC15" s="92"/>
      <c r="CD15" s="92"/>
      <c r="CE15" s="92"/>
      <c r="CF15" s="90"/>
      <c r="CG15" s="90"/>
      <c r="CH15" s="92"/>
      <c r="CI15" s="92"/>
      <c r="CJ15" s="92"/>
      <c r="CK15" s="92"/>
      <c r="CL15" s="92"/>
      <c r="CM15" s="90"/>
      <c r="CN15" s="90"/>
      <c r="CO15" s="92"/>
      <c r="CP15" s="94"/>
      <c r="CQ15" s="94"/>
      <c r="CR15" s="94"/>
      <c r="CS15" s="94"/>
      <c r="CT15" s="90"/>
      <c r="CU15" s="90"/>
      <c r="CV15" s="95"/>
      <c r="CW15" s="94"/>
      <c r="CX15" s="94"/>
      <c r="CY15" s="94"/>
      <c r="CZ15" s="94"/>
      <c r="DA15" s="90"/>
      <c r="DB15" s="90"/>
      <c r="DC15" s="95"/>
      <c r="DD15" s="95"/>
      <c r="DE15" s="106"/>
      <c r="DF15" s="95"/>
      <c r="DG15" s="95"/>
      <c r="DH15" s="90"/>
      <c r="DI15" s="90"/>
      <c r="DJ15" s="89"/>
      <c r="DK15" s="89"/>
      <c r="DL15" s="89"/>
      <c r="DM15" s="89"/>
      <c r="DN15" s="95"/>
      <c r="DO15" s="90"/>
      <c r="DP15" s="90"/>
      <c r="DQ15" s="89"/>
      <c r="DR15" s="89"/>
      <c r="DS15" s="89"/>
      <c r="DT15" s="89"/>
      <c r="DU15" s="89"/>
      <c r="DV15" s="90"/>
      <c r="DW15" s="90"/>
      <c r="DX15" s="89"/>
      <c r="DY15" s="89"/>
      <c r="DZ15" s="89"/>
      <c r="EA15" s="89"/>
      <c r="EB15" s="89"/>
      <c r="EC15" s="90"/>
      <c r="ED15" s="90"/>
      <c r="EE15" s="89"/>
      <c r="EF15" s="89"/>
      <c r="EG15" s="89"/>
      <c r="EH15" s="89"/>
      <c r="EI15" s="89"/>
      <c r="EJ15" s="90"/>
      <c r="EK15" s="90"/>
      <c r="EL15" s="89"/>
      <c r="EM15" s="89"/>
      <c r="EN15" s="89"/>
      <c r="EO15" s="89"/>
      <c r="EP15" s="89"/>
      <c r="EQ15" s="90"/>
      <c r="ER15" s="90"/>
      <c r="ES15" s="89"/>
      <c r="ET15" s="89"/>
      <c r="EU15" s="89"/>
      <c r="EV15" s="89"/>
      <c r="EW15" s="89"/>
      <c r="EX15" s="90"/>
    </row>
    <row r="16" spans="1:154" x14ac:dyDescent="0.25">
      <c r="A16" s="2" t="s">
        <v>90</v>
      </c>
      <c r="B16" s="103"/>
      <c r="C16" s="2">
        <v>280206</v>
      </c>
      <c r="D16" s="104"/>
      <c r="E16" s="104"/>
      <c r="F16" s="105"/>
      <c r="G16" s="105"/>
      <c r="H16" s="104"/>
      <c r="I16" s="104"/>
      <c r="J16" s="104"/>
      <c r="K16" s="104"/>
      <c r="L16" s="104"/>
      <c r="M16" s="105"/>
      <c r="N16" s="105"/>
      <c r="O16" s="104"/>
      <c r="P16" s="104"/>
      <c r="Q16" s="104"/>
      <c r="R16" s="104"/>
      <c r="S16" s="104"/>
      <c r="T16" s="105"/>
      <c r="U16" s="105"/>
      <c r="V16" s="104"/>
      <c r="W16" s="104"/>
      <c r="X16" s="104"/>
      <c r="Y16" s="104"/>
      <c r="Z16" s="104"/>
      <c r="AA16" s="105"/>
      <c r="AB16" s="105"/>
      <c r="AC16" s="104"/>
      <c r="AD16" s="104"/>
      <c r="AE16" s="104"/>
      <c r="AF16" s="104"/>
      <c r="AG16" s="104"/>
      <c r="AH16" s="105"/>
      <c r="AI16" s="105"/>
      <c r="AJ16" s="104"/>
      <c r="AK16" s="104"/>
      <c r="AL16" s="104"/>
      <c r="AM16" s="104"/>
      <c r="AN16" s="104"/>
      <c r="AO16" s="105"/>
      <c r="AP16" s="105"/>
      <c r="AQ16" s="104"/>
      <c r="AR16" s="104"/>
      <c r="AS16" s="104"/>
      <c r="AT16" s="104"/>
      <c r="AU16" s="104"/>
      <c r="AV16" s="105"/>
      <c r="AW16" s="105"/>
      <c r="AX16" s="104"/>
      <c r="AY16" s="104"/>
      <c r="AZ16" s="104"/>
      <c r="BA16" s="104"/>
      <c r="BB16" s="104"/>
      <c r="BC16" s="105"/>
      <c r="BD16" s="105"/>
      <c r="BE16" s="104"/>
      <c r="BF16" s="104"/>
      <c r="BG16" s="104"/>
      <c r="BH16" s="104"/>
      <c r="BI16" s="104"/>
      <c r="BJ16" s="105"/>
      <c r="BK16" s="90"/>
      <c r="BL16" s="90"/>
      <c r="BM16" s="89"/>
      <c r="BN16" s="89"/>
      <c r="BO16" s="89"/>
      <c r="BP16" s="89"/>
      <c r="BQ16" s="89"/>
      <c r="BR16" s="90"/>
      <c r="BS16" s="90"/>
      <c r="BT16" s="89"/>
      <c r="BU16" s="89"/>
      <c r="BV16" s="89"/>
      <c r="BW16" s="89"/>
      <c r="BX16" s="89"/>
      <c r="BY16" s="90"/>
      <c r="BZ16" s="90"/>
      <c r="CA16" s="89"/>
      <c r="CB16" s="89"/>
      <c r="CC16" s="96"/>
      <c r="CD16" s="96"/>
      <c r="CE16" s="92"/>
      <c r="CF16" s="90"/>
      <c r="CG16" s="90"/>
      <c r="CH16" s="92"/>
      <c r="CI16" s="92"/>
      <c r="CJ16" s="92"/>
      <c r="CK16" s="92"/>
      <c r="CL16" s="92"/>
      <c r="CM16" s="90"/>
      <c r="CN16" s="90"/>
      <c r="CO16" s="92"/>
      <c r="CP16" s="94"/>
      <c r="CQ16" s="94"/>
      <c r="CR16" s="94"/>
      <c r="CS16" s="94"/>
      <c r="CT16" s="90"/>
      <c r="CU16" s="90"/>
      <c r="CV16" s="95"/>
      <c r="CW16" s="94"/>
      <c r="CX16" s="94"/>
      <c r="CY16" s="94"/>
      <c r="CZ16" s="94"/>
      <c r="DA16" s="90"/>
      <c r="DB16" s="90"/>
      <c r="DC16" s="95"/>
      <c r="DD16" s="95"/>
      <c r="DE16" s="106"/>
      <c r="DF16" s="95"/>
      <c r="DG16" s="95"/>
      <c r="DH16" s="90"/>
      <c r="DI16" s="90"/>
      <c r="DJ16" s="89"/>
      <c r="DK16" s="89"/>
      <c r="DL16" s="89"/>
      <c r="DM16" s="89"/>
      <c r="DN16" s="95"/>
      <c r="DO16" s="90"/>
      <c r="DP16" s="90"/>
      <c r="DQ16" s="89"/>
      <c r="DR16" s="89"/>
      <c r="DS16" s="89"/>
      <c r="DT16" s="89"/>
      <c r="DU16" s="89"/>
      <c r="DV16" s="90"/>
      <c r="DW16" s="90"/>
      <c r="DX16" s="89"/>
      <c r="DY16" s="89"/>
      <c r="DZ16" s="89"/>
      <c r="EA16" s="89"/>
      <c r="EB16" s="89"/>
      <c r="EC16" s="90"/>
      <c r="ED16" s="90"/>
      <c r="EE16" s="89"/>
      <c r="EF16" s="89"/>
      <c r="EG16" s="89"/>
      <c r="EH16" s="89"/>
      <c r="EI16" s="89"/>
      <c r="EJ16" s="90"/>
      <c r="EK16" s="90"/>
      <c r="EL16" s="89"/>
      <c r="EM16" s="89"/>
      <c r="EN16" s="89"/>
      <c r="EO16" s="89"/>
      <c r="EP16" s="89"/>
      <c r="EQ16" s="90"/>
      <c r="ER16" s="90"/>
      <c r="ES16" s="89"/>
      <c r="ET16" s="89"/>
      <c r="EU16" s="89"/>
      <c r="EV16" s="89"/>
      <c r="EW16" s="89"/>
      <c r="EX16" s="90"/>
    </row>
    <row r="17" spans="1:154" x14ac:dyDescent="0.25">
      <c r="A17" s="3" t="s">
        <v>19</v>
      </c>
      <c r="B17" s="103"/>
      <c r="C17" s="2">
        <v>444567</v>
      </c>
      <c r="D17" s="104"/>
      <c r="E17" s="104"/>
      <c r="F17" s="105"/>
      <c r="G17" s="105"/>
      <c r="H17" s="104"/>
      <c r="I17" s="104"/>
      <c r="J17" s="104"/>
      <c r="K17" s="104"/>
      <c r="L17" s="104"/>
      <c r="M17" s="105"/>
      <c r="N17" s="105"/>
      <c r="O17" s="104"/>
      <c r="P17" s="104"/>
      <c r="Q17" s="104"/>
      <c r="R17" s="104"/>
      <c r="S17" s="104"/>
      <c r="T17" s="105"/>
      <c r="U17" s="105"/>
      <c r="V17" s="104"/>
      <c r="W17" s="104"/>
      <c r="X17" s="104"/>
      <c r="Y17" s="104"/>
      <c r="Z17" s="104"/>
      <c r="AA17" s="105"/>
      <c r="AB17" s="105"/>
      <c r="AC17" s="104"/>
      <c r="AD17" s="104"/>
      <c r="AE17" s="104"/>
      <c r="AF17" s="104"/>
      <c r="AG17" s="104"/>
      <c r="AH17" s="105"/>
      <c r="AI17" s="105"/>
      <c r="AJ17" s="104"/>
      <c r="AK17" s="104"/>
      <c r="AL17" s="104"/>
      <c r="AM17" s="104"/>
      <c r="AN17" s="104"/>
      <c r="AO17" s="105"/>
      <c r="AP17" s="105"/>
      <c r="AQ17" s="104"/>
      <c r="AR17" s="104"/>
      <c r="AS17" s="104"/>
      <c r="AT17" s="104"/>
      <c r="AU17" s="104"/>
      <c r="AV17" s="105"/>
      <c r="AW17" s="105"/>
      <c r="AX17" s="104"/>
      <c r="AY17" s="104"/>
      <c r="AZ17" s="104"/>
      <c r="BA17" s="104"/>
      <c r="BB17" s="104"/>
      <c r="BC17" s="105"/>
      <c r="BD17" s="105"/>
      <c r="BE17" s="104"/>
      <c r="BF17" s="104"/>
      <c r="BG17" s="104"/>
      <c r="BH17" s="104"/>
      <c r="BI17" s="104"/>
      <c r="BJ17" s="105"/>
      <c r="BK17" s="90"/>
      <c r="BL17" s="90"/>
      <c r="BM17" s="89"/>
      <c r="BN17" s="89"/>
      <c r="BO17" s="89"/>
      <c r="BP17" s="89"/>
      <c r="BQ17" s="89"/>
      <c r="BR17" s="90"/>
      <c r="BS17" s="90"/>
      <c r="BT17" s="89"/>
      <c r="BU17" s="89"/>
      <c r="BV17" s="89"/>
      <c r="BW17" s="89"/>
      <c r="BX17" s="89"/>
      <c r="BY17" s="90"/>
      <c r="BZ17" s="90"/>
      <c r="CA17" s="89"/>
      <c r="CB17" s="89"/>
      <c r="CC17" s="89"/>
      <c r="CD17" s="89"/>
      <c r="CE17" s="89"/>
      <c r="CF17" s="89"/>
      <c r="CG17" s="89"/>
      <c r="CH17" s="89"/>
      <c r="CI17" s="92"/>
      <c r="CJ17" s="92"/>
      <c r="CK17" s="92"/>
      <c r="CL17" s="92"/>
      <c r="CM17" s="90"/>
      <c r="CN17" s="90"/>
      <c r="CO17" s="92"/>
      <c r="CP17" s="94"/>
      <c r="CQ17" s="94"/>
      <c r="CR17" s="94"/>
      <c r="CS17" s="94"/>
      <c r="CT17" s="90"/>
      <c r="CU17" s="90"/>
      <c r="CV17" s="95"/>
      <c r="CW17" s="94"/>
      <c r="CX17" s="94"/>
      <c r="CY17" s="94"/>
      <c r="CZ17" s="94"/>
      <c r="DA17" s="90"/>
      <c r="DB17" s="90"/>
      <c r="DC17" s="95"/>
      <c r="DD17" s="95"/>
      <c r="DE17" s="89"/>
      <c r="DF17" s="95"/>
      <c r="DG17" s="95"/>
      <c r="DH17" s="90"/>
      <c r="DI17" s="90"/>
      <c r="DJ17" s="89"/>
      <c r="DK17" s="104"/>
      <c r="DL17" s="104"/>
      <c r="DM17" s="104"/>
      <c r="DN17" s="107"/>
      <c r="DO17" s="105"/>
      <c r="DP17" s="105"/>
      <c r="DQ17" s="104"/>
      <c r="DR17" s="104"/>
      <c r="DS17" s="104"/>
      <c r="DT17" s="104"/>
      <c r="DU17" s="104"/>
      <c r="DV17" s="105"/>
      <c r="DW17" s="105"/>
      <c r="DX17" s="104"/>
      <c r="DY17" s="104"/>
      <c r="DZ17" s="104"/>
      <c r="EA17" s="104"/>
      <c r="EB17" s="104"/>
      <c r="EC17" s="105"/>
      <c r="ED17" s="105"/>
      <c r="EE17" s="104"/>
      <c r="EF17" s="104"/>
      <c r="EG17" s="104"/>
      <c r="EH17" s="104"/>
      <c r="EI17" s="104"/>
      <c r="EJ17" s="105"/>
      <c r="EK17" s="105"/>
      <c r="EL17" s="104"/>
      <c r="EM17" s="104"/>
      <c r="EN17" s="104"/>
      <c r="EO17" s="104"/>
      <c r="EP17" s="104"/>
      <c r="EQ17" s="105"/>
      <c r="ER17" s="105"/>
      <c r="ES17" s="104"/>
      <c r="ET17" s="104"/>
      <c r="EU17" s="104"/>
      <c r="EV17" s="104"/>
      <c r="EW17" s="104"/>
      <c r="EX17" s="105"/>
    </row>
    <row r="18" spans="1:154" x14ac:dyDescent="0.25">
      <c r="A18" s="3" t="s">
        <v>20</v>
      </c>
      <c r="B18" s="103"/>
      <c r="C18" s="2">
        <v>469862</v>
      </c>
      <c r="D18" s="104"/>
      <c r="E18" s="104"/>
      <c r="F18" s="105"/>
      <c r="G18" s="105"/>
      <c r="H18" s="104"/>
      <c r="I18" s="104"/>
      <c r="J18" s="104"/>
      <c r="K18" s="104"/>
      <c r="L18" s="104"/>
      <c r="M18" s="105"/>
      <c r="N18" s="105"/>
      <c r="O18" s="104"/>
      <c r="P18" s="104"/>
      <c r="Q18" s="104"/>
      <c r="R18" s="104"/>
      <c r="S18" s="104"/>
      <c r="T18" s="105"/>
      <c r="U18" s="105"/>
      <c r="V18" s="104"/>
      <c r="W18" s="104"/>
      <c r="X18" s="104"/>
      <c r="Y18" s="104"/>
      <c r="Z18" s="104"/>
      <c r="AA18" s="105"/>
      <c r="AB18" s="105"/>
      <c r="AC18" s="104"/>
      <c r="AD18" s="104"/>
      <c r="AE18" s="104"/>
      <c r="AF18" s="104"/>
      <c r="AG18" s="104"/>
      <c r="AH18" s="105"/>
      <c r="AI18" s="105"/>
      <c r="AJ18" s="104"/>
      <c r="AK18" s="104"/>
      <c r="AL18" s="104"/>
      <c r="AM18" s="104"/>
      <c r="AN18" s="104"/>
      <c r="AO18" s="105"/>
      <c r="AP18" s="105"/>
      <c r="AQ18" s="104"/>
      <c r="AR18" s="104"/>
      <c r="AS18" s="104"/>
      <c r="AT18" s="104"/>
      <c r="AU18" s="104"/>
      <c r="AV18" s="105"/>
      <c r="AW18" s="105"/>
      <c r="AX18" s="104"/>
      <c r="AY18" s="104"/>
      <c r="AZ18" s="104"/>
      <c r="BA18" s="104"/>
      <c r="BB18" s="104"/>
      <c r="BC18" s="105"/>
      <c r="BD18" s="105"/>
      <c r="BE18" s="104"/>
      <c r="BF18" s="104"/>
      <c r="BG18" s="104"/>
      <c r="BH18" s="104"/>
      <c r="BI18" s="104"/>
      <c r="BJ18" s="105"/>
      <c r="BK18" s="90"/>
      <c r="BL18" s="90"/>
      <c r="BM18" s="89"/>
      <c r="BN18" s="89"/>
      <c r="BO18" s="89"/>
      <c r="BP18" s="89"/>
      <c r="BQ18" s="89"/>
      <c r="BR18" s="90"/>
      <c r="BS18" s="90"/>
      <c r="BT18" s="89"/>
      <c r="BU18" s="89"/>
      <c r="BV18" s="89"/>
      <c r="BW18" s="89"/>
      <c r="BX18" s="89"/>
      <c r="BY18" s="90"/>
      <c r="BZ18" s="90"/>
      <c r="CA18" s="89"/>
      <c r="CB18" s="30"/>
      <c r="CC18" s="30"/>
      <c r="CD18" s="30"/>
      <c r="CE18" s="30"/>
      <c r="CF18" s="30"/>
      <c r="CG18" s="30"/>
      <c r="CH18" s="89"/>
      <c r="CI18" s="89"/>
      <c r="CJ18" s="92"/>
      <c r="CK18" s="92"/>
      <c r="CL18" s="92"/>
      <c r="CM18" s="90"/>
      <c r="CN18" s="90"/>
      <c r="CO18" s="92"/>
      <c r="CP18" s="94"/>
      <c r="CQ18" s="94"/>
      <c r="CR18" s="94"/>
      <c r="CS18" s="94"/>
      <c r="CT18" s="90"/>
      <c r="CU18" s="90"/>
      <c r="CV18" s="95"/>
      <c r="CW18" s="94"/>
      <c r="CX18" s="94"/>
      <c r="CY18" s="94"/>
      <c r="CZ18" s="94"/>
      <c r="DA18" s="90"/>
      <c r="DB18" s="90"/>
      <c r="DC18" s="95"/>
      <c r="DD18" s="95"/>
      <c r="DE18" s="89"/>
      <c r="DF18" s="95"/>
      <c r="DG18" s="95"/>
      <c r="DH18" s="90"/>
      <c r="DI18" s="90"/>
      <c r="DJ18" s="89"/>
      <c r="DK18" s="104"/>
      <c r="DL18" s="104"/>
      <c r="DM18" s="104"/>
      <c r="DN18" s="107"/>
      <c r="DO18" s="105"/>
      <c r="DP18" s="105"/>
      <c r="DQ18" s="104"/>
      <c r="DR18" s="104"/>
      <c r="DS18" s="104"/>
      <c r="DT18" s="104"/>
      <c r="DU18" s="104"/>
      <c r="DV18" s="105"/>
      <c r="DW18" s="105"/>
      <c r="DX18" s="104"/>
      <c r="DY18" s="104"/>
      <c r="DZ18" s="104"/>
      <c r="EA18" s="104"/>
      <c r="EB18" s="104"/>
      <c r="EC18" s="105"/>
      <c r="ED18" s="105"/>
      <c r="EE18" s="104"/>
      <c r="EF18" s="104"/>
      <c r="EG18" s="104"/>
      <c r="EH18" s="104"/>
      <c r="EI18" s="104"/>
      <c r="EJ18" s="105"/>
      <c r="EK18" s="105"/>
      <c r="EL18" s="104"/>
      <c r="EM18" s="104"/>
      <c r="EN18" s="104"/>
      <c r="EO18" s="104"/>
      <c r="EP18" s="104"/>
      <c r="EQ18" s="105"/>
      <c r="ER18" s="105"/>
      <c r="ES18" s="104"/>
      <c r="ET18" s="104"/>
      <c r="EU18" s="104"/>
      <c r="EV18" s="104"/>
      <c r="EW18" s="104"/>
      <c r="EX18" s="105"/>
    </row>
    <row r="19" spans="1:154" x14ac:dyDescent="0.25">
      <c r="A19" s="2" t="s">
        <v>21</v>
      </c>
      <c r="B19" s="2"/>
      <c r="C19" s="2">
        <v>509724</v>
      </c>
      <c r="D19" s="104"/>
      <c r="E19" s="104"/>
      <c r="F19" s="105"/>
      <c r="G19" s="105"/>
      <c r="H19" s="104"/>
      <c r="I19" s="104"/>
      <c r="J19" s="104"/>
      <c r="K19" s="104"/>
      <c r="L19" s="104"/>
      <c r="M19" s="105"/>
      <c r="N19" s="105"/>
      <c r="O19" s="104"/>
      <c r="P19" s="104"/>
      <c r="Q19" s="104"/>
      <c r="R19" s="104"/>
      <c r="S19" s="104"/>
      <c r="T19" s="105"/>
      <c r="U19" s="105"/>
      <c r="V19" s="104"/>
      <c r="W19" s="104"/>
      <c r="X19" s="104"/>
      <c r="Y19" s="104"/>
      <c r="Z19" s="104"/>
      <c r="AA19" s="105"/>
      <c r="AB19" s="105"/>
      <c r="AC19" s="104"/>
      <c r="AD19" s="104"/>
      <c r="AE19" s="104"/>
      <c r="AF19" s="104"/>
      <c r="AG19" s="104"/>
      <c r="AH19" s="105"/>
      <c r="AI19" s="105"/>
      <c r="AJ19" s="104"/>
      <c r="AK19" s="104"/>
      <c r="AL19" s="104"/>
      <c r="AM19" s="104"/>
      <c r="AN19" s="104"/>
      <c r="AO19" s="105"/>
      <c r="AP19" s="105"/>
      <c r="AQ19" s="104"/>
      <c r="AR19" s="104"/>
      <c r="AS19" s="104"/>
      <c r="AT19" s="104"/>
      <c r="AU19" s="104"/>
      <c r="AV19" s="105"/>
      <c r="AW19" s="105"/>
      <c r="AX19" s="104"/>
      <c r="AY19" s="104"/>
      <c r="AZ19" s="104"/>
      <c r="BA19" s="104"/>
      <c r="BB19" s="104"/>
      <c r="BC19" s="105"/>
      <c r="BD19" s="105"/>
      <c r="BE19" s="104"/>
      <c r="BF19" s="104"/>
      <c r="BG19" s="104"/>
      <c r="BH19" s="104"/>
      <c r="BI19" s="104"/>
      <c r="BJ19" s="105"/>
      <c r="BK19" s="90"/>
      <c r="BL19" s="90"/>
      <c r="BM19" s="89"/>
      <c r="BN19" s="89"/>
      <c r="BO19" s="89"/>
      <c r="BP19" s="89"/>
      <c r="BQ19" s="89"/>
      <c r="BR19" s="90"/>
      <c r="BS19" s="90"/>
      <c r="BT19" s="89"/>
      <c r="BU19" s="89"/>
      <c r="BV19" s="89"/>
      <c r="BW19" s="89"/>
      <c r="BX19" s="89"/>
      <c r="BY19" s="90"/>
      <c r="BZ19" s="90"/>
      <c r="CA19" s="89"/>
      <c r="CB19" s="89"/>
      <c r="CC19" s="89"/>
      <c r="CD19" s="89"/>
      <c r="CE19" s="89"/>
      <c r="CF19" s="89"/>
      <c r="CG19" s="89"/>
      <c r="CH19" s="89"/>
      <c r="CI19" s="89"/>
      <c r="CJ19" s="89"/>
      <c r="CK19" s="92"/>
      <c r="CL19" s="92"/>
      <c r="CM19" s="90"/>
      <c r="CN19" s="90"/>
      <c r="CO19" s="92"/>
      <c r="CP19" s="94"/>
      <c r="CQ19" s="94"/>
      <c r="CR19" s="94"/>
      <c r="CS19" s="94"/>
      <c r="CT19" s="90"/>
      <c r="CU19" s="90"/>
      <c r="CV19" s="95"/>
      <c r="CW19" s="94"/>
      <c r="CX19" s="94"/>
      <c r="CY19" s="94"/>
      <c r="CZ19" s="94"/>
      <c r="DA19" s="90"/>
      <c r="DB19" s="90"/>
      <c r="DC19" s="95"/>
      <c r="DD19" s="95"/>
      <c r="DE19" s="89"/>
      <c r="DF19" s="95"/>
      <c r="DG19" s="95"/>
      <c r="DH19" s="90"/>
      <c r="DI19" s="90"/>
      <c r="DJ19" s="89"/>
      <c r="DK19" s="104"/>
      <c r="DL19" s="104"/>
      <c r="DM19" s="104"/>
      <c r="DN19" s="107"/>
      <c r="DO19" s="105"/>
      <c r="DP19" s="105"/>
      <c r="DQ19" s="104"/>
      <c r="DR19" s="104"/>
      <c r="DS19" s="104"/>
      <c r="DT19" s="104"/>
      <c r="DU19" s="104"/>
      <c r="DV19" s="105"/>
      <c r="DW19" s="105"/>
      <c r="DX19" s="104"/>
      <c r="DY19" s="104"/>
      <c r="DZ19" s="104"/>
      <c r="EA19" s="104"/>
      <c r="EB19" s="104"/>
      <c r="EC19" s="105"/>
      <c r="ED19" s="105"/>
      <c r="EE19" s="104"/>
      <c r="EF19" s="104"/>
      <c r="EG19" s="104"/>
      <c r="EH19" s="104"/>
      <c r="EI19" s="104"/>
      <c r="EJ19" s="105"/>
      <c r="EK19" s="105"/>
      <c r="EL19" s="104"/>
      <c r="EM19" s="104"/>
      <c r="EN19" s="104"/>
      <c r="EO19" s="104"/>
      <c r="EP19" s="104"/>
      <c r="EQ19" s="105"/>
      <c r="ER19" s="105"/>
      <c r="ES19" s="104"/>
      <c r="ET19" s="104"/>
      <c r="EU19" s="104"/>
      <c r="EV19" s="104"/>
      <c r="EW19" s="104"/>
      <c r="EX19" s="105"/>
    </row>
    <row r="20" spans="1:154" x14ac:dyDescent="0.25">
      <c r="A20" s="2" t="s">
        <v>91</v>
      </c>
      <c r="B20" s="2"/>
      <c r="C20" s="2">
        <v>272952</v>
      </c>
      <c r="D20" s="104"/>
      <c r="E20" s="104"/>
      <c r="F20" s="105"/>
      <c r="G20" s="105"/>
      <c r="H20" s="104"/>
      <c r="I20" s="104"/>
      <c r="J20" s="104"/>
      <c r="K20" s="104"/>
      <c r="L20" s="104"/>
      <c r="M20" s="105"/>
      <c r="N20" s="105"/>
      <c r="O20" s="104"/>
      <c r="P20" s="104"/>
      <c r="Q20" s="104"/>
      <c r="R20" s="104"/>
      <c r="S20" s="104"/>
      <c r="T20" s="105"/>
      <c r="U20" s="105"/>
      <c r="V20" s="104"/>
      <c r="W20" s="104"/>
      <c r="X20" s="104"/>
      <c r="Y20" s="104"/>
      <c r="Z20" s="104"/>
      <c r="AA20" s="105"/>
      <c r="AB20" s="105"/>
      <c r="AC20" s="104"/>
      <c r="AD20" s="104"/>
      <c r="AE20" s="104"/>
      <c r="AF20" s="104"/>
      <c r="AG20" s="104"/>
      <c r="AH20" s="105"/>
      <c r="AI20" s="105"/>
      <c r="AJ20" s="104"/>
      <c r="AK20" s="104"/>
      <c r="AL20" s="104"/>
      <c r="AM20" s="104"/>
      <c r="AN20" s="104"/>
      <c r="AO20" s="105"/>
      <c r="AP20" s="105"/>
      <c r="AQ20" s="104"/>
      <c r="AR20" s="104"/>
      <c r="AS20" s="104"/>
      <c r="AT20" s="104"/>
      <c r="AU20" s="104"/>
      <c r="AV20" s="105"/>
      <c r="AW20" s="105"/>
      <c r="AX20" s="104"/>
      <c r="AY20" s="104"/>
      <c r="AZ20" s="104"/>
      <c r="BA20" s="104"/>
      <c r="BB20" s="104"/>
      <c r="BC20" s="105"/>
      <c r="BD20" s="105"/>
      <c r="BE20" s="104"/>
      <c r="BF20" s="104"/>
      <c r="BG20" s="104"/>
      <c r="BH20" s="104"/>
      <c r="BI20" s="104"/>
      <c r="BJ20" s="105"/>
      <c r="BK20" s="90"/>
      <c r="BL20" s="90"/>
      <c r="BM20" s="89"/>
      <c r="BN20" s="89"/>
      <c r="BO20" s="89"/>
      <c r="BP20" s="89"/>
      <c r="BQ20" s="89"/>
      <c r="BR20" s="90"/>
      <c r="BS20" s="90"/>
      <c r="BT20" s="89"/>
      <c r="BU20" s="89"/>
      <c r="BV20" s="89"/>
      <c r="BW20" s="89"/>
      <c r="BX20" s="89"/>
      <c r="BY20" s="90"/>
      <c r="BZ20" s="90"/>
      <c r="CA20" s="89"/>
      <c r="CB20" s="89"/>
      <c r="CC20" s="92"/>
      <c r="CD20" s="92"/>
      <c r="CE20" s="92"/>
      <c r="CF20" s="90"/>
      <c r="CG20" s="90"/>
      <c r="CH20" s="92"/>
      <c r="CI20" s="92"/>
      <c r="CJ20" s="92"/>
      <c r="CK20" s="92"/>
      <c r="CL20" s="92"/>
      <c r="CM20" s="90"/>
      <c r="CN20" s="90"/>
      <c r="CO20" s="92"/>
      <c r="CP20" s="94"/>
      <c r="CQ20" s="94"/>
      <c r="CR20" s="94"/>
      <c r="CS20" s="94"/>
      <c r="CT20" s="90"/>
      <c r="CU20" s="90"/>
      <c r="CV20" s="95"/>
      <c r="CW20" s="94"/>
      <c r="CX20" s="94"/>
      <c r="CY20" s="94"/>
      <c r="CZ20" s="94"/>
      <c r="DA20" s="90"/>
      <c r="DB20" s="90"/>
      <c r="DC20" s="95"/>
      <c r="DD20" s="95"/>
      <c r="DE20" s="89"/>
      <c r="DF20" s="95"/>
      <c r="DG20" s="95"/>
      <c r="DH20" s="90"/>
      <c r="DI20" s="90"/>
      <c r="DJ20" s="89"/>
      <c r="DK20" s="104"/>
      <c r="DL20" s="104"/>
      <c r="DM20" s="104"/>
      <c r="DN20" s="107"/>
      <c r="DO20" s="105"/>
      <c r="DP20" s="105"/>
      <c r="DQ20" s="104"/>
      <c r="DR20" s="104"/>
      <c r="DS20" s="104"/>
      <c r="DT20" s="104"/>
      <c r="DU20" s="104"/>
      <c r="DV20" s="105"/>
      <c r="DW20" s="105"/>
      <c r="DX20" s="104"/>
      <c r="DY20" s="104"/>
      <c r="DZ20" s="104"/>
      <c r="EA20" s="104"/>
      <c r="EB20" s="104"/>
      <c r="EC20" s="105"/>
      <c r="ED20" s="105"/>
      <c r="EE20" s="104"/>
      <c r="EF20" s="104"/>
      <c r="EG20" s="104"/>
      <c r="EH20" s="104"/>
      <c r="EI20" s="104"/>
      <c r="EJ20" s="105"/>
      <c r="EK20" s="105"/>
      <c r="EL20" s="104"/>
      <c r="EM20" s="104"/>
      <c r="EN20" s="104"/>
      <c r="EO20" s="104"/>
      <c r="EP20" s="104"/>
      <c r="EQ20" s="105"/>
      <c r="ER20" s="105"/>
      <c r="ES20" s="104"/>
      <c r="ET20" s="104"/>
      <c r="EU20" s="104"/>
      <c r="EV20" s="104"/>
      <c r="EW20" s="104"/>
      <c r="EX20" s="105"/>
    </row>
    <row r="21" spans="1:154" x14ac:dyDescent="0.25">
      <c r="A21" s="2" t="s">
        <v>92</v>
      </c>
      <c r="B21" s="2"/>
      <c r="C21" s="2">
        <v>438162</v>
      </c>
      <c r="D21" s="104"/>
      <c r="E21" s="104"/>
      <c r="F21" s="105"/>
      <c r="G21" s="105"/>
      <c r="H21" s="104"/>
      <c r="I21" s="104"/>
      <c r="J21" s="104"/>
      <c r="K21" s="104"/>
      <c r="L21" s="104"/>
      <c r="M21" s="105"/>
      <c r="N21" s="105"/>
      <c r="O21" s="104"/>
      <c r="P21" s="104"/>
      <c r="Q21" s="104"/>
      <c r="R21" s="104"/>
      <c r="S21" s="104"/>
      <c r="T21" s="105"/>
      <c r="U21" s="105"/>
      <c r="V21" s="104"/>
      <c r="W21" s="104"/>
      <c r="X21" s="104"/>
      <c r="Y21" s="104"/>
      <c r="Z21" s="104"/>
      <c r="AA21" s="105"/>
      <c r="AB21" s="105"/>
      <c r="AC21" s="104"/>
      <c r="AD21" s="104"/>
      <c r="AE21" s="104"/>
      <c r="AF21" s="104"/>
      <c r="AG21" s="104"/>
      <c r="AH21" s="105"/>
      <c r="AI21" s="105"/>
      <c r="AJ21" s="104"/>
      <c r="AK21" s="104"/>
      <c r="AL21" s="104"/>
      <c r="AM21" s="104"/>
      <c r="AN21" s="104"/>
      <c r="AO21" s="105"/>
      <c r="AP21" s="105"/>
      <c r="AQ21" s="104"/>
      <c r="AR21" s="104"/>
      <c r="AS21" s="104"/>
      <c r="AT21" s="104"/>
      <c r="AU21" s="104"/>
      <c r="AV21" s="105"/>
      <c r="AW21" s="105"/>
      <c r="AX21" s="104"/>
      <c r="AY21" s="104"/>
      <c r="AZ21" s="104"/>
      <c r="BA21" s="104"/>
      <c r="BB21" s="104"/>
      <c r="BC21" s="105"/>
      <c r="BD21" s="105"/>
      <c r="BE21" s="104"/>
      <c r="BF21" s="104"/>
      <c r="BG21" s="104"/>
      <c r="BH21" s="104"/>
      <c r="BI21" s="104"/>
      <c r="BJ21" s="105"/>
      <c r="BK21" s="90"/>
      <c r="BL21" s="90"/>
      <c r="BM21" s="89"/>
      <c r="BN21" s="89"/>
      <c r="BO21" s="89"/>
      <c r="BP21" s="89"/>
      <c r="BQ21" s="89"/>
      <c r="BR21" s="90"/>
      <c r="BS21" s="90"/>
      <c r="BT21" s="89"/>
      <c r="BU21" s="89"/>
      <c r="BV21" s="89"/>
      <c r="BW21" s="89"/>
      <c r="BX21" s="89"/>
      <c r="BY21" s="90"/>
      <c r="BZ21" s="90"/>
      <c r="CA21" s="89"/>
      <c r="CB21" s="89"/>
      <c r="CC21" s="92"/>
      <c r="CD21" s="92"/>
      <c r="CE21" s="92"/>
      <c r="CF21" s="90"/>
      <c r="CG21" s="90"/>
      <c r="CH21" s="92"/>
      <c r="CI21" s="92"/>
      <c r="CJ21" s="92"/>
      <c r="CK21" s="92"/>
      <c r="CL21" s="92"/>
      <c r="CM21" s="90"/>
      <c r="CN21" s="90"/>
      <c r="CO21" s="92"/>
      <c r="CP21" s="94"/>
      <c r="CQ21" s="94"/>
      <c r="CR21" s="94"/>
      <c r="CS21" s="94"/>
      <c r="CT21" s="90"/>
      <c r="CU21" s="90"/>
      <c r="CV21" s="95"/>
      <c r="CW21" s="94"/>
      <c r="CX21" s="94"/>
      <c r="CY21" s="94"/>
      <c r="CZ21" s="94"/>
      <c r="DA21" s="90"/>
      <c r="DB21" s="90"/>
      <c r="DC21" s="95"/>
      <c r="DD21" s="95"/>
      <c r="DE21" s="89"/>
      <c r="DF21" s="95"/>
      <c r="DG21" s="95"/>
      <c r="DH21" s="90"/>
      <c r="DI21" s="90"/>
      <c r="DJ21" s="89"/>
      <c r="DK21" s="104"/>
      <c r="DL21" s="104"/>
      <c r="DM21" s="104"/>
      <c r="DN21" s="107"/>
      <c r="DO21" s="105"/>
      <c r="DP21" s="105"/>
      <c r="DQ21" s="104"/>
      <c r="DR21" s="104"/>
      <c r="DS21" s="104"/>
      <c r="DT21" s="104"/>
      <c r="DU21" s="104"/>
      <c r="DV21" s="105"/>
      <c r="DW21" s="105"/>
      <c r="DX21" s="104"/>
      <c r="DY21" s="104"/>
      <c r="DZ21" s="104"/>
      <c r="EA21" s="104"/>
      <c r="EB21" s="104"/>
      <c r="EC21" s="105"/>
      <c r="ED21" s="105"/>
      <c r="EE21" s="104"/>
      <c r="EF21" s="104"/>
      <c r="EG21" s="104"/>
      <c r="EH21" s="104"/>
      <c r="EI21" s="104"/>
      <c r="EJ21" s="105"/>
      <c r="EK21" s="105"/>
      <c r="EL21" s="104"/>
      <c r="EM21" s="104"/>
      <c r="EN21" s="104"/>
      <c r="EO21" s="104"/>
      <c r="EP21" s="104"/>
      <c r="EQ21" s="105"/>
      <c r="ER21" s="105"/>
      <c r="ES21" s="104"/>
      <c r="ET21" s="104"/>
      <c r="EU21" s="104"/>
      <c r="EV21" s="104"/>
      <c r="EW21" s="104"/>
      <c r="EX21" s="105"/>
    </row>
    <row r="22" spans="1:154" x14ac:dyDescent="0.25">
      <c r="A22" s="2" t="s">
        <v>93</v>
      </c>
      <c r="B22" s="2"/>
      <c r="C22" s="2">
        <v>113674</v>
      </c>
      <c r="D22" s="104"/>
      <c r="E22" s="104"/>
      <c r="F22" s="105"/>
      <c r="G22" s="105"/>
      <c r="H22" s="104"/>
      <c r="I22" s="104"/>
      <c r="J22" s="104"/>
      <c r="K22" s="104"/>
      <c r="L22" s="104"/>
      <c r="M22" s="105"/>
      <c r="N22" s="105"/>
      <c r="O22" s="104"/>
      <c r="P22" s="104"/>
      <c r="Q22" s="104"/>
      <c r="R22" s="104"/>
      <c r="S22" s="104"/>
      <c r="T22" s="105"/>
      <c r="U22" s="105"/>
      <c r="V22" s="104"/>
      <c r="W22" s="104"/>
      <c r="X22" s="104"/>
      <c r="Y22" s="104"/>
      <c r="Z22" s="104"/>
      <c r="AA22" s="105"/>
      <c r="AB22" s="105"/>
      <c r="AC22" s="104"/>
      <c r="AD22" s="104"/>
      <c r="AE22" s="104"/>
      <c r="AF22" s="104"/>
      <c r="AG22" s="104"/>
      <c r="AH22" s="105"/>
      <c r="AI22" s="105"/>
      <c r="AJ22" s="104"/>
      <c r="AK22" s="104"/>
      <c r="AL22" s="104"/>
      <c r="AM22" s="104"/>
      <c r="AN22" s="104"/>
      <c r="AO22" s="105"/>
      <c r="AP22" s="105"/>
      <c r="AQ22" s="104"/>
      <c r="AR22" s="104"/>
      <c r="AS22" s="104"/>
      <c r="AT22" s="104"/>
      <c r="AU22" s="104"/>
      <c r="AV22" s="105"/>
      <c r="AW22" s="105"/>
      <c r="AX22" s="104"/>
      <c r="AY22" s="104"/>
      <c r="AZ22" s="104"/>
      <c r="BA22" s="104"/>
      <c r="BB22" s="104"/>
      <c r="BC22" s="105"/>
      <c r="BD22" s="105"/>
      <c r="BE22" s="104"/>
      <c r="BF22" s="104"/>
      <c r="BG22" s="104"/>
      <c r="BH22" s="104"/>
      <c r="BI22" s="104"/>
      <c r="BJ22" s="105"/>
      <c r="BK22" s="90"/>
      <c r="BL22" s="90"/>
      <c r="BM22" s="89"/>
      <c r="BN22" s="89"/>
      <c r="BO22" s="89"/>
      <c r="BP22" s="89"/>
      <c r="BQ22" s="89"/>
      <c r="BR22" s="90"/>
      <c r="BS22" s="90"/>
      <c r="BT22" s="89"/>
      <c r="BU22" s="89"/>
      <c r="BV22" s="89"/>
      <c r="BW22" s="89"/>
      <c r="BX22" s="89"/>
      <c r="BY22" s="90"/>
      <c r="BZ22" s="90"/>
      <c r="CA22" s="89"/>
      <c r="CB22" s="89"/>
      <c r="CC22" s="92"/>
      <c r="CD22" s="92"/>
      <c r="CE22" s="92"/>
      <c r="CF22" s="90"/>
      <c r="CG22" s="90"/>
      <c r="CH22" s="92"/>
      <c r="CI22" s="92"/>
      <c r="CJ22" s="92"/>
      <c r="CK22" s="92"/>
      <c r="CL22" s="92"/>
      <c r="CM22" s="90"/>
      <c r="CN22" s="90"/>
      <c r="CO22" s="92"/>
      <c r="CP22" s="94"/>
      <c r="CQ22" s="94"/>
      <c r="CR22" s="94"/>
      <c r="CS22" s="94"/>
      <c r="CT22" s="90"/>
      <c r="CU22" s="90"/>
      <c r="CV22" s="95"/>
      <c r="CW22" s="94"/>
      <c r="CX22" s="94"/>
      <c r="CY22" s="94"/>
      <c r="CZ22" s="94"/>
      <c r="DA22" s="90"/>
      <c r="DB22" s="90"/>
      <c r="DC22" s="95"/>
      <c r="DD22" s="95"/>
      <c r="DE22" s="89"/>
      <c r="DF22" s="95"/>
      <c r="DG22" s="95"/>
      <c r="DH22" s="90"/>
      <c r="DI22" s="90"/>
      <c r="DJ22" s="89"/>
      <c r="DK22" s="104"/>
      <c r="DL22" s="104"/>
      <c r="DM22" s="104"/>
      <c r="DN22" s="107"/>
      <c r="DO22" s="105"/>
      <c r="DP22" s="105"/>
      <c r="DQ22" s="104"/>
      <c r="DR22" s="104"/>
      <c r="DS22" s="104"/>
      <c r="DT22" s="104"/>
      <c r="DU22" s="104"/>
      <c r="DV22" s="105"/>
      <c r="DW22" s="105"/>
      <c r="DX22" s="104"/>
      <c r="DY22" s="104"/>
      <c r="DZ22" s="104"/>
      <c r="EA22" s="104"/>
      <c r="EB22" s="104"/>
      <c r="EC22" s="105"/>
      <c r="ED22" s="105"/>
      <c r="EE22" s="104"/>
      <c r="EF22" s="104"/>
      <c r="EG22" s="104"/>
      <c r="EH22" s="104"/>
      <c r="EI22" s="104"/>
      <c r="EJ22" s="105"/>
      <c r="EK22" s="105"/>
      <c r="EL22" s="104"/>
      <c r="EM22" s="104"/>
      <c r="EN22" s="104"/>
      <c r="EO22" s="104"/>
      <c r="EP22" s="104"/>
      <c r="EQ22" s="105"/>
      <c r="ER22" s="105"/>
      <c r="ES22" s="104"/>
      <c r="ET22" s="104"/>
      <c r="EU22" s="104"/>
      <c r="EV22" s="104"/>
      <c r="EW22" s="104"/>
      <c r="EX22" s="105"/>
    </row>
    <row r="23" spans="1:154" x14ac:dyDescent="0.25">
      <c r="A23" s="2" t="s">
        <v>22</v>
      </c>
      <c r="B23" s="19"/>
      <c r="C23" s="2">
        <v>314753</v>
      </c>
      <c r="D23" s="104"/>
      <c r="E23" s="104"/>
      <c r="F23" s="105"/>
      <c r="G23" s="105"/>
      <c r="H23" s="104"/>
      <c r="I23" s="104"/>
      <c r="J23" s="104"/>
      <c r="K23" s="104"/>
      <c r="L23" s="104"/>
      <c r="M23" s="105"/>
      <c r="N23" s="105"/>
      <c r="O23" s="104"/>
      <c r="P23" s="104"/>
      <c r="Q23" s="104"/>
      <c r="R23" s="104"/>
      <c r="S23" s="104"/>
      <c r="T23" s="105"/>
      <c r="U23" s="105"/>
      <c r="V23" s="104"/>
      <c r="W23" s="104"/>
      <c r="X23" s="104"/>
      <c r="Y23" s="104"/>
      <c r="Z23" s="104"/>
      <c r="AA23" s="105"/>
      <c r="AB23" s="105"/>
      <c r="AC23" s="104"/>
      <c r="AD23" s="104"/>
      <c r="AE23" s="104"/>
      <c r="AF23" s="104"/>
      <c r="AG23" s="104"/>
      <c r="AH23" s="105"/>
      <c r="AI23" s="105"/>
      <c r="AJ23" s="104"/>
      <c r="AK23" s="104"/>
      <c r="AL23" s="104"/>
      <c r="AM23" s="104"/>
      <c r="AN23" s="104"/>
      <c r="AO23" s="105"/>
      <c r="AP23" s="105"/>
      <c r="AQ23" s="104"/>
      <c r="AR23" s="104"/>
      <c r="AS23" s="104"/>
      <c r="AT23" s="104"/>
      <c r="AU23" s="104"/>
      <c r="AV23" s="105"/>
      <c r="AW23" s="105"/>
      <c r="AX23" s="104"/>
      <c r="AY23" s="104"/>
      <c r="AZ23" s="104"/>
      <c r="BA23" s="104"/>
      <c r="BB23" s="104"/>
      <c r="BC23" s="105"/>
      <c r="BD23" s="105"/>
      <c r="BE23" s="104"/>
      <c r="BF23" s="104"/>
      <c r="BG23" s="104"/>
      <c r="BH23" s="104"/>
      <c r="BI23" s="104"/>
      <c r="BJ23" s="105"/>
      <c r="BK23" s="90"/>
      <c r="BL23" s="90"/>
      <c r="BM23" s="89"/>
      <c r="BN23" s="89"/>
      <c r="BO23" s="89"/>
      <c r="BP23" s="89"/>
      <c r="BQ23" s="89"/>
      <c r="BR23" s="90"/>
      <c r="BS23" s="90"/>
      <c r="BT23" s="89"/>
      <c r="BU23" s="89"/>
      <c r="BV23" s="89"/>
      <c r="BW23" s="89"/>
      <c r="BX23" s="89"/>
      <c r="BY23" s="90"/>
      <c r="BZ23" s="90"/>
      <c r="CA23" s="89"/>
      <c r="CB23" s="89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9"/>
      <c r="CQ23" s="109"/>
      <c r="CR23" s="94"/>
      <c r="CS23" s="94"/>
      <c r="CT23" s="90"/>
      <c r="CU23" s="90"/>
      <c r="CV23" s="95"/>
      <c r="CW23" s="94"/>
      <c r="CX23" s="94"/>
      <c r="CY23" s="94"/>
      <c r="CZ23" s="94"/>
      <c r="DA23" s="90"/>
      <c r="DB23" s="90"/>
      <c r="DC23" s="95"/>
      <c r="DD23" s="95"/>
      <c r="DE23" s="89"/>
      <c r="DF23" s="95"/>
      <c r="DG23" s="95"/>
      <c r="DH23" s="90"/>
      <c r="DI23" s="90"/>
      <c r="DJ23" s="89"/>
      <c r="DK23" s="104"/>
      <c r="DL23" s="104"/>
      <c r="DM23" s="104"/>
      <c r="DN23" s="107"/>
      <c r="DO23" s="105"/>
      <c r="DP23" s="105"/>
      <c r="DQ23" s="104"/>
      <c r="DR23" s="104"/>
      <c r="DS23" s="104"/>
      <c r="DT23" s="104"/>
      <c r="DU23" s="104"/>
      <c r="DV23" s="105"/>
      <c r="DW23" s="105"/>
      <c r="DX23" s="104"/>
      <c r="DY23" s="104"/>
      <c r="DZ23" s="104"/>
      <c r="EA23" s="104"/>
      <c r="EB23" s="104"/>
      <c r="EC23" s="105"/>
      <c r="ED23" s="105"/>
      <c r="EE23" s="104"/>
      <c r="EF23" s="104"/>
      <c r="EG23" s="104"/>
      <c r="EH23" s="104"/>
      <c r="EI23" s="104"/>
      <c r="EJ23" s="105"/>
      <c r="EK23" s="105"/>
      <c r="EL23" s="104"/>
      <c r="EM23" s="104"/>
      <c r="EN23" s="104"/>
      <c r="EO23" s="104"/>
      <c r="EP23" s="104"/>
      <c r="EQ23" s="105"/>
      <c r="ER23" s="105"/>
      <c r="ES23" s="104"/>
      <c r="ET23" s="104"/>
      <c r="EU23" s="104"/>
      <c r="EV23" s="104"/>
      <c r="EW23" s="104"/>
      <c r="EX23" s="105"/>
    </row>
    <row r="24" spans="1:154" x14ac:dyDescent="0.25">
      <c r="A24" s="2" t="s">
        <v>23</v>
      </c>
      <c r="B24" s="2"/>
      <c r="C24" s="2">
        <v>252816</v>
      </c>
      <c r="D24" s="104"/>
      <c r="E24" s="104"/>
      <c r="F24" s="105"/>
      <c r="G24" s="105"/>
      <c r="H24" s="104"/>
      <c r="I24" s="104"/>
      <c r="J24" s="104"/>
      <c r="K24" s="104"/>
      <c r="L24" s="104"/>
      <c r="M24" s="105"/>
      <c r="N24" s="105"/>
      <c r="O24" s="104"/>
      <c r="P24" s="104"/>
      <c r="Q24" s="104"/>
      <c r="R24" s="104"/>
      <c r="S24" s="104"/>
      <c r="T24" s="105"/>
      <c r="U24" s="105"/>
      <c r="V24" s="104"/>
      <c r="W24" s="104"/>
      <c r="X24" s="104"/>
      <c r="Y24" s="104"/>
      <c r="Z24" s="104"/>
      <c r="AA24" s="105"/>
      <c r="AB24" s="105"/>
      <c r="AC24" s="104"/>
      <c r="AD24" s="104"/>
      <c r="AE24" s="104"/>
      <c r="AF24" s="104"/>
      <c r="AG24" s="104"/>
      <c r="AH24" s="105"/>
      <c r="AI24" s="105"/>
      <c r="AJ24" s="104"/>
      <c r="AK24" s="104"/>
      <c r="AL24" s="104"/>
      <c r="AM24" s="104"/>
      <c r="AN24" s="104"/>
      <c r="AO24" s="105"/>
      <c r="AP24" s="105"/>
      <c r="AQ24" s="104"/>
      <c r="AR24" s="104"/>
      <c r="AS24" s="104"/>
      <c r="AT24" s="104"/>
      <c r="AU24" s="104"/>
      <c r="AV24" s="105"/>
      <c r="AW24" s="105"/>
      <c r="AX24" s="104"/>
      <c r="AY24" s="104"/>
      <c r="AZ24" s="104"/>
      <c r="BA24" s="104"/>
      <c r="BB24" s="104"/>
      <c r="BC24" s="105"/>
      <c r="BD24" s="105"/>
      <c r="BE24" s="104"/>
      <c r="BF24" s="104"/>
      <c r="BG24" s="104"/>
      <c r="BH24" s="104"/>
      <c r="BI24" s="104"/>
      <c r="BJ24" s="105"/>
      <c r="BK24" s="90"/>
      <c r="BL24" s="90"/>
      <c r="BM24" s="89"/>
      <c r="BN24" s="89"/>
      <c r="BO24" s="89"/>
      <c r="BP24" s="89"/>
      <c r="BQ24" s="89"/>
      <c r="BR24" s="90"/>
      <c r="BS24" s="90"/>
      <c r="BT24" s="89"/>
      <c r="BU24" s="89"/>
      <c r="BV24" s="89"/>
      <c r="BW24" s="89"/>
      <c r="BX24" s="89"/>
      <c r="BY24" s="90"/>
      <c r="BZ24" s="90"/>
      <c r="CA24" s="89"/>
      <c r="CB24" s="89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9"/>
      <c r="CQ24" s="109"/>
      <c r="CR24" s="109"/>
      <c r="CS24" s="94"/>
      <c r="CT24" s="90"/>
      <c r="CU24" s="90"/>
      <c r="CV24" s="95"/>
      <c r="CW24" s="94"/>
      <c r="CX24" s="94"/>
      <c r="CY24" s="94"/>
      <c r="CZ24" s="94"/>
      <c r="DA24" s="90"/>
      <c r="DB24" s="90"/>
      <c r="DC24" s="95"/>
      <c r="DD24" s="95"/>
      <c r="DE24" s="89"/>
      <c r="DF24" s="95"/>
      <c r="DG24" s="95"/>
      <c r="DH24" s="90"/>
      <c r="DI24" s="90"/>
      <c r="DJ24" s="89"/>
      <c r="DK24" s="104"/>
      <c r="DL24" s="104"/>
      <c r="DM24" s="104"/>
      <c r="DN24" s="107"/>
      <c r="DO24" s="105"/>
      <c r="DP24" s="105"/>
      <c r="DQ24" s="104"/>
      <c r="DR24" s="104"/>
      <c r="DS24" s="104"/>
      <c r="DT24" s="104"/>
      <c r="DU24" s="104"/>
      <c r="DV24" s="105"/>
      <c r="DW24" s="105"/>
      <c r="DX24" s="104"/>
      <c r="DY24" s="104"/>
      <c r="DZ24" s="104"/>
      <c r="EA24" s="104"/>
      <c r="EB24" s="104"/>
      <c r="EC24" s="105"/>
      <c r="ED24" s="105"/>
      <c r="EE24" s="104"/>
      <c r="EF24" s="104"/>
      <c r="EG24" s="104"/>
      <c r="EH24" s="104"/>
      <c r="EI24" s="104"/>
      <c r="EJ24" s="105"/>
      <c r="EK24" s="105"/>
      <c r="EL24" s="104"/>
      <c r="EM24" s="104"/>
      <c r="EN24" s="104"/>
      <c r="EO24" s="104"/>
      <c r="EP24" s="104"/>
      <c r="EQ24" s="105"/>
      <c r="ER24" s="105"/>
      <c r="ES24" s="104"/>
      <c r="ET24" s="104"/>
      <c r="EU24" s="104"/>
      <c r="EV24" s="104"/>
      <c r="EW24" s="104"/>
      <c r="EX24" s="105"/>
    </row>
    <row r="25" spans="1:154" x14ac:dyDescent="0.25">
      <c r="A25" s="3"/>
      <c r="C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</row>
    <row r="28" spans="1:154" ht="15.75" thickBot="1" x14ac:dyDescent="0.3"/>
    <row r="29" spans="1:154" x14ac:dyDescent="0.25">
      <c r="A29" s="110" t="s">
        <v>94</v>
      </c>
      <c r="B29" s="111"/>
      <c r="C29" s="112"/>
    </row>
    <row r="30" spans="1:154" x14ac:dyDescent="0.25">
      <c r="A30" s="113"/>
      <c r="B30" s="30"/>
      <c r="C30" s="114" t="s">
        <v>95</v>
      </c>
    </row>
    <row r="31" spans="1:154" ht="23.25" x14ac:dyDescent="0.25">
      <c r="A31" s="115"/>
      <c r="B31" s="30"/>
      <c r="C31" s="116" t="s">
        <v>96</v>
      </c>
    </row>
    <row r="32" spans="1:154" x14ac:dyDescent="0.25">
      <c r="A32" s="117"/>
      <c r="B32" s="30"/>
      <c r="C32" s="116" t="s">
        <v>97</v>
      </c>
    </row>
    <row r="33" spans="1:3" x14ac:dyDescent="0.25">
      <c r="A33" s="90"/>
      <c r="C33" s="116" t="s">
        <v>98</v>
      </c>
    </row>
    <row r="34" spans="1:3" x14ac:dyDescent="0.25">
      <c r="A34" s="118"/>
      <c r="C34" s="116" t="s">
        <v>99</v>
      </c>
    </row>
  </sheetData>
  <mergeCells count="42">
    <mergeCell ref="AY11:BB11"/>
    <mergeCell ref="BE11:BF11"/>
    <mergeCell ref="BG11:BH11"/>
    <mergeCell ref="ER3:EX3"/>
    <mergeCell ref="H9:I9"/>
    <mergeCell ref="K9:L9"/>
    <mergeCell ref="I10:L10"/>
    <mergeCell ref="O10:P10"/>
    <mergeCell ref="Q10:R10"/>
    <mergeCell ref="V10:W10"/>
    <mergeCell ref="Y10:Z10"/>
    <mergeCell ref="DI3:DO3"/>
    <mergeCell ref="DP3:DS3"/>
    <mergeCell ref="DT3:DV3"/>
    <mergeCell ref="DW3:EC3"/>
    <mergeCell ref="ED3:EJ3"/>
    <mergeCell ref="EK3:EQ3"/>
    <mergeCell ref="BZ3:CF3"/>
    <mergeCell ref="CG3:CM3"/>
    <mergeCell ref="CN3:CO3"/>
    <mergeCell ref="CP3:CT3"/>
    <mergeCell ref="CU3:DA3"/>
    <mergeCell ref="DB3:DH3"/>
    <mergeCell ref="BS3:BY3"/>
    <mergeCell ref="A3:C4"/>
    <mergeCell ref="D3:G3"/>
    <mergeCell ref="H3:N3"/>
    <mergeCell ref="O3:U3"/>
    <mergeCell ref="V3:AB3"/>
    <mergeCell ref="AC3:AH3"/>
    <mergeCell ref="AJ3:AP3"/>
    <mergeCell ref="AQ3:AW3"/>
    <mergeCell ref="AX3:BD3"/>
    <mergeCell ref="BE3:BJ3"/>
    <mergeCell ref="BK3:BR3"/>
    <mergeCell ref="A1:CK1"/>
    <mergeCell ref="CL1:EX1"/>
    <mergeCell ref="D2:AH2"/>
    <mergeCell ref="AI2:BJ2"/>
    <mergeCell ref="BK2:CO2"/>
    <mergeCell ref="CP2:DS2"/>
    <mergeCell ref="DT2:EX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AJ22"/>
  <sheetViews>
    <sheetView zoomScaleNormal="100" workbookViewId="0">
      <pane xSplit="3" ySplit="1" topLeftCell="AA5" activePane="bottomRight" state="frozen"/>
      <selection pane="topRight" activeCell="D1" sqref="D1"/>
      <selection pane="bottomLeft" activeCell="A2" sqref="A2"/>
      <selection pane="bottomRight" activeCell="B21" sqref="B21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4" max="34" width="7" bestFit="1" customWidth="1"/>
    <col min="35" max="35" width="10.28515625" bestFit="1" customWidth="1"/>
    <col min="36" max="36" width="11.42578125" bestFit="1" customWidth="1"/>
  </cols>
  <sheetData>
    <row r="1" spans="1:36" ht="15" customHeight="1" x14ac:dyDescent="0.25">
      <c r="E1" s="355" t="s">
        <v>257</v>
      </c>
      <c r="G1" s="481" t="s">
        <v>235</v>
      </c>
      <c r="H1" s="481"/>
      <c r="I1" s="356" t="s">
        <v>284</v>
      </c>
      <c r="J1" s="497"/>
      <c r="K1" s="497"/>
      <c r="L1" s="128"/>
      <c r="M1" s="128"/>
      <c r="N1" s="481" t="s">
        <v>170</v>
      </c>
      <c r="O1" s="481"/>
      <c r="P1" s="128"/>
      <c r="Q1" s="497"/>
      <c r="R1" s="497"/>
      <c r="S1" s="497"/>
      <c r="T1" s="497"/>
      <c r="U1" s="481" t="s">
        <v>235</v>
      </c>
      <c r="V1" s="481"/>
      <c r="W1" s="128"/>
      <c r="X1" s="497"/>
      <c r="Y1" s="497"/>
      <c r="Z1" s="497"/>
      <c r="AA1" s="497"/>
      <c r="AB1" s="481" t="s">
        <v>235</v>
      </c>
      <c r="AC1" s="481"/>
      <c r="AD1" s="128"/>
      <c r="AE1" s="497"/>
      <c r="AF1" s="497"/>
      <c r="AG1" s="348"/>
      <c r="AH1" t="s">
        <v>248</v>
      </c>
      <c r="AI1" t="s">
        <v>285</v>
      </c>
      <c r="AJ1" t="s">
        <v>279</v>
      </c>
    </row>
    <row r="2" spans="1:36" x14ac:dyDescent="0.25">
      <c r="A2" s="158" t="s">
        <v>268</v>
      </c>
      <c r="B2" s="158" t="s">
        <v>128</v>
      </c>
      <c r="C2" s="158" t="s">
        <v>2</v>
      </c>
      <c r="D2" s="243">
        <v>43040</v>
      </c>
      <c r="E2" s="243">
        <v>43041</v>
      </c>
      <c r="F2" s="243">
        <v>43042</v>
      </c>
      <c r="G2" s="243">
        <v>43043</v>
      </c>
      <c r="H2" s="243">
        <v>43044</v>
      </c>
      <c r="I2" s="243">
        <v>43045</v>
      </c>
      <c r="J2" s="243">
        <v>43046</v>
      </c>
      <c r="K2" s="243">
        <v>43047</v>
      </c>
      <c r="L2" s="243">
        <v>43048</v>
      </c>
      <c r="M2" s="243">
        <v>43049</v>
      </c>
      <c r="N2" s="243">
        <v>43050</v>
      </c>
      <c r="O2" s="243">
        <v>43051</v>
      </c>
      <c r="P2" s="243">
        <v>43052</v>
      </c>
      <c r="Q2" s="243">
        <v>43053</v>
      </c>
      <c r="R2" s="243">
        <v>43054</v>
      </c>
      <c r="S2" s="243">
        <v>43055</v>
      </c>
      <c r="T2" s="243">
        <v>43056</v>
      </c>
      <c r="U2" s="243">
        <v>43057</v>
      </c>
      <c r="V2" s="243">
        <v>43058</v>
      </c>
      <c r="W2" s="243">
        <v>43059</v>
      </c>
      <c r="X2" s="243">
        <v>43060</v>
      </c>
      <c r="Y2" s="243">
        <v>43061</v>
      </c>
      <c r="Z2" s="243">
        <v>43062</v>
      </c>
      <c r="AA2" s="243">
        <v>43063</v>
      </c>
      <c r="AB2" s="243">
        <v>43064</v>
      </c>
      <c r="AC2" s="243">
        <v>43065</v>
      </c>
      <c r="AD2" s="243">
        <v>43066</v>
      </c>
      <c r="AE2" s="243">
        <v>43067</v>
      </c>
      <c r="AF2" s="243">
        <v>43068</v>
      </c>
      <c r="AG2" s="243">
        <v>43069</v>
      </c>
    </row>
    <row r="3" spans="1:36" x14ac:dyDescent="0.25">
      <c r="A3" s="501" t="s">
        <v>263</v>
      </c>
      <c r="B3" s="79">
        <v>125480</v>
      </c>
      <c r="C3" s="159" t="s">
        <v>242</v>
      </c>
      <c r="D3" s="274" t="s">
        <v>31</v>
      </c>
      <c r="E3" s="176" t="s">
        <v>54</v>
      </c>
      <c r="F3" s="176" t="s">
        <v>54</v>
      </c>
      <c r="G3" s="200" t="s">
        <v>6</v>
      </c>
      <c r="H3" s="200" t="s">
        <v>6</v>
      </c>
      <c r="I3" s="67" t="s">
        <v>52</v>
      </c>
      <c r="J3" s="67" t="s">
        <v>52</v>
      </c>
      <c r="K3" s="67" t="s">
        <v>52</v>
      </c>
      <c r="L3" s="67" t="s">
        <v>52</v>
      </c>
      <c r="M3" s="274" t="s">
        <v>31</v>
      </c>
      <c r="N3" s="200" t="s">
        <v>6</v>
      </c>
      <c r="O3" s="200" t="s">
        <v>6</v>
      </c>
      <c r="P3" s="302" t="s">
        <v>52</v>
      </c>
      <c r="Q3" s="69" t="s">
        <v>51</v>
      </c>
      <c r="R3" s="69" t="s">
        <v>51</v>
      </c>
      <c r="S3" s="67" t="s">
        <v>52</v>
      </c>
      <c r="T3" s="67" t="s">
        <v>52</v>
      </c>
      <c r="U3" s="200" t="s">
        <v>6</v>
      </c>
      <c r="V3" s="200" t="s">
        <v>6</v>
      </c>
      <c r="W3" s="67" t="s">
        <v>52</v>
      </c>
      <c r="X3" s="67" t="s">
        <v>52</v>
      </c>
      <c r="Y3" s="67" t="s">
        <v>52</v>
      </c>
      <c r="Z3" s="367" t="s">
        <v>225</v>
      </c>
      <c r="AA3" s="274" t="s">
        <v>31</v>
      </c>
      <c r="AB3" s="200" t="s">
        <v>6</v>
      </c>
      <c r="AC3" s="200" t="s">
        <v>6</v>
      </c>
      <c r="AD3" s="274" t="s">
        <v>31</v>
      </c>
      <c r="AE3" s="274" t="s">
        <v>31</v>
      </c>
      <c r="AF3" s="67" t="s">
        <v>52</v>
      </c>
      <c r="AG3" s="67" t="s">
        <v>52</v>
      </c>
      <c r="AH3">
        <f t="shared" ref="AH3:AH18" si="0">COUNTIF(D3:AG3,"Leave")</f>
        <v>5</v>
      </c>
      <c r="AI3">
        <f>COUNTIF(D3:AG3,"US NS")+COUNTIF(D3:AG3,"US DS")+COUNTIF(D3:AG3,"US EM")</f>
        <v>16</v>
      </c>
      <c r="AJ3" s="366">
        <f>AI3*9</f>
        <v>144</v>
      </c>
    </row>
    <row r="4" spans="1:36" x14ac:dyDescent="0.25">
      <c r="A4" s="502"/>
      <c r="B4" s="347">
        <v>245894</v>
      </c>
      <c r="C4" s="57" t="s">
        <v>104</v>
      </c>
      <c r="D4" s="302" t="s">
        <v>52</v>
      </c>
      <c r="E4" s="302" t="s">
        <v>52</v>
      </c>
      <c r="F4" s="302" t="s">
        <v>52</v>
      </c>
      <c r="G4" s="200" t="s">
        <v>6</v>
      </c>
      <c r="H4" s="200" t="s">
        <v>6</v>
      </c>
      <c r="I4" s="200" t="s">
        <v>6</v>
      </c>
      <c r="J4" s="176" t="s">
        <v>54</v>
      </c>
      <c r="K4" s="176" t="s">
        <v>54</v>
      </c>
      <c r="L4" s="176" t="s">
        <v>54</v>
      </c>
      <c r="M4" s="274" t="s">
        <v>31</v>
      </c>
      <c r="N4" s="200" t="s">
        <v>6</v>
      </c>
      <c r="O4" s="200" t="s">
        <v>6</v>
      </c>
      <c r="P4" s="67" t="s">
        <v>52</v>
      </c>
      <c r="Q4" s="67" t="s">
        <v>52</v>
      </c>
      <c r="R4" s="67" t="s">
        <v>52</v>
      </c>
      <c r="S4" s="274" t="s">
        <v>31</v>
      </c>
      <c r="T4" s="274" t="s">
        <v>31</v>
      </c>
      <c r="U4" s="200" t="s">
        <v>6</v>
      </c>
      <c r="V4" s="200" t="s">
        <v>6</v>
      </c>
      <c r="W4" s="176" t="s">
        <v>54</v>
      </c>
      <c r="X4" s="176" t="s">
        <v>54</v>
      </c>
      <c r="Y4" s="176" t="s">
        <v>54</v>
      </c>
      <c r="Z4" s="367" t="s">
        <v>225</v>
      </c>
      <c r="AA4" s="67" t="s">
        <v>52</v>
      </c>
      <c r="AB4" s="200" t="s">
        <v>6</v>
      </c>
      <c r="AC4" s="200" t="s">
        <v>6</v>
      </c>
      <c r="AD4" s="67" t="s">
        <v>52</v>
      </c>
      <c r="AE4" s="67" t="s">
        <v>52</v>
      </c>
      <c r="AF4" s="67" t="s">
        <v>52</v>
      </c>
      <c r="AG4" s="67" t="s">
        <v>52</v>
      </c>
      <c r="AH4">
        <f t="shared" si="0"/>
        <v>3</v>
      </c>
      <c r="AI4">
        <f t="shared" ref="AI4:AI21" si="1">COUNTIF(D4:AG4,"US NS")+COUNTIF(D4:AG4,"US DS")+COUNTIF(D4:AG4,"US EM")</f>
        <v>17</v>
      </c>
      <c r="AJ4">
        <f t="shared" ref="AJ4:AJ21" si="2">AI4*9</f>
        <v>153</v>
      </c>
    </row>
    <row r="5" spans="1:36" x14ac:dyDescent="0.25">
      <c r="A5" s="502"/>
      <c r="B5" s="347">
        <v>483234</v>
      </c>
      <c r="C5" s="159" t="s">
        <v>241</v>
      </c>
      <c r="D5" s="176" t="s">
        <v>54</v>
      </c>
      <c r="E5" s="176" t="s">
        <v>54</v>
      </c>
      <c r="F5" s="176" t="s">
        <v>54</v>
      </c>
      <c r="G5" s="200" t="s">
        <v>6</v>
      </c>
      <c r="H5" s="200" t="s">
        <v>6</v>
      </c>
      <c r="I5" s="67" t="s">
        <v>52</v>
      </c>
      <c r="J5" s="67" t="s">
        <v>52</v>
      </c>
      <c r="K5" s="67" t="s">
        <v>52</v>
      </c>
      <c r="L5" s="67" t="s">
        <v>52</v>
      </c>
      <c r="M5" s="67" t="s">
        <v>52</v>
      </c>
      <c r="N5" s="200" t="s">
        <v>6</v>
      </c>
      <c r="O5" s="200" t="s">
        <v>6</v>
      </c>
      <c r="P5" s="67" t="s">
        <v>52</v>
      </c>
      <c r="Q5" s="67" t="s">
        <v>52</v>
      </c>
      <c r="R5" s="67" t="s">
        <v>52</v>
      </c>
      <c r="S5" s="67" t="s">
        <v>52</v>
      </c>
      <c r="T5" s="67" t="s">
        <v>52</v>
      </c>
      <c r="U5" s="200" t="s">
        <v>6</v>
      </c>
      <c r="V5" s="200" t="s">
        <v>6</v>
      </c>
      <c r="W5" s="67" t="s">
        <v>52</v>
      </c>
      <c r="X5" s="67" t="s">
        <v>52</v>
      </c>
      <c r="Y5" s="67" t="s">
        <v>52</v>
      </c>
      <c r="Z5" s="367" t="s">
        <v>225</v>
      </c>
      <c r="AA5" s="176" t="s">
        <v>54</v>
      </c>
      <c r="AB5" s="200" t="s">
        <v>6</v>
      </c>
      <c r="AC5" s="200" t="s">
        <v>6</v>
      </c>
      <c r="AD5" s="67" t="s">
        <v>52</v>
      </c>
      <c r="AE5" s="67" t="s">
        <v>52</v>
      </c>
      <c r="AF5" s="274" t="s">
        <v>31</v>
      </c>
      <c r="AG5" s="176" t="s">
        <v>54</v>
      </c>
      <c r="AH5">
        <f t="shared" si="0"/>
        <v>1</v>
      </c>
      <c r="AI5">
        <f t="shared" si="1"/>
        <v>20</v>
      </c>
      <c r="AJ5">
        <f t="shared" si="2"/>
        <v>180</v>
      </c>
    </row>
    <row r="6" spans="1:36" x14ac:dyDescent="0.25">
      <c r="A6" s="503"/>
      <c r="B6" s="318">
        <v>435786</v>
      </c>
      <c r="C6" s="297" t="s">
        <v>255</v>
      </c>
      <c r="D6" s="274" t="s">
        <v>31</v>
      </c>
      <c r="E6" s="302" t="s">
        <v>52</v>
      </c>
      <c r="F6" s="302" t="s">
        <v>52</v>
      </c>
      <c r="G6" s="200" t="s">
        <v>6</v>
      </c>
      <c r="H6" s="200" t="s">
        <v>6</v>
      </c>
      <c r="I6" s="176" t="s">
        <v>54</v>
      </c>
      <c r="J6" s="176" t="s">
        <v>54</v>
      </c>
      <c r="K6" s="176" t="s">
        <v>54</v>
      </c>
      <c r="L6" s="176" t="s">
        <v>54</v>
      </c>
      <c r="M6" s="176" t="s">
        <v>54</v>
      </c>
      <c r="N6" s="200" t="s">
        <v>6</v>
      </c>
      <c r="O6" s="200" t="s">
        <v>6</v>
      </c>
      <c r="P6" s="176" t="s">
        <v>54</v>
      </c>
      <c r="Q6" s="176" t="s">
        <v>54</v>
      </c>
      <c r="R6" s="176" t="s">
        <v>54</v>
      </c>
      <c r="S6" s="176" t="s">
        <v>54</v>
      </c>
      <c r="T6" s="176" t="s">
        <v>54</v>
      </c>
      <c r="U6" s="200" t="s">
        <v>6</v>
      </c>
      <c r="V6" s="200" t="s">
        <v>6</v>
      </c>
      <c r="W6" s="67" t="s">
        <v>52</v>
      </c>
      <c r="X6" s="67" t="s">
        <v>52</v>
      </c>
      <c r="Y6" s="67" t="s">
        <v>52</v>
      </c>
      <c r="Z6" s="367" t="s">
        <v>225</v>
      </c>
      <c r="AA6" s="67" t="s">
        <v>52</v>
      </c>
      <c r="AB6" s="200" t="s">
        <v>6</v>
      </c>
      <c r="AC6" s="200" t="s">
        <v>6</v>
      </c>
      <c r="AD6" s="69" t="s">
        <v>51</v>
      </c>
      <c r="AE6" s="176" t="s">
        <v>54</v>
      </c>
      <c r="AF6" s="176" t="s">
        <v>54</v>
      </c>
      <c r="AG6" s="176" t="s">
        <v>54</v>
      </c>
      <c r="AH6">
        <f t="shared" si="0"/>
        <v>1</v>
      </c>
      <c r="AI6">
        <f t="shared" si="1"/>
        <v>20</v>
      </c>
      <c r="AJ6">
        <f t="shared" si="2"/>
        <v>180</v>
      </c>
    </row>
    <row r="7" spans="1:36" x14ac:dyDescent="0.25">
      <c r="A7" s="504" t="s">
        <v>264</v>
      </c>
      <c r="B7" s="57">
        <v>497998</v>
      </c>
      <c r="C7" s="159" t="s">
        <v>165</v>
      </c>
      <c r="D7" s="176" t="s">
        <v>54</v>
      </c>
      <c r="E7" s="176" t="s">
        <v>54</v>
      </c>
      <c r="F7" s="176" t="s">
        <v>54</v>
      </c>
      <c r="G7" s="200" t="s">
        <v>6</v>
      </c>
      <c r="H7" s="200" t="s">
        <v>6</v>
      </c>
      <c r="I7" s="67" t="s">
        <v>52</v>
      </c>
      <c r="J7" s="302" t="s">
        <v>52</v>
      </c>
      <c r="K7" s="176" t="s">
        <v>54</v>
      </c>
      <c r="L7" s="274" t="s">
        <v>31</v>
      </c>
      <c r="M7" s="274" t="s">
        <v>31</v>
      </c>
      <c r="N7" s="200" t="s">
        <v>6</v>
      </c>
      <c r="O7" s="200" t="s">
        <v>6</v>
      </c>
      <c r="P7" s="67" t="s">
        <v>52</v>
      </c>
      <c r="Q7" s="67" t="s">
        <v>52</v>
      </c>
      <c r="R7" s="67" t="s">
        <v>52</v>
      </c>
      <c r="S7" s="67" t="s">
        <v>52</v>
      </c>
      <c r="T7" s="67" t="s">
        <v>52</v>
      </c>
      <c r="U7" s="200" t="s">
        <v>6</v>
      </c>
      <c r="V7" s="171" t="s">
        <v>54</v>
      </c>
      <c r="W7" s="67" t="s">
        <v>52</v>
      </c>
      <c r="X7" s="67" t="s">
        <v>52</v>
      </c>
      <c r="Y7" s="67" t="s">
        <v>52</v>
      </c>
      <c r="Z7" s="367" t="s">
        <v>225</v>
      </c>
      <c r="AA7" s="245" t="s">
        <v>36</v>
      </c>
      <c r="AB7" s="200" t="s">
        <v>6</v>
      </c>
      <c r="AC7" s="200" t="s">
        <v>6</v>
      </c>
      <c r="AD7" s="67" t="s">
        <v>52</v>
      </c>
      <c r="AE7" s="67" t="s">
        <v>52</v>
      </c>
      <c r="AF7" s="67" t="s">
        <v>52</v>
      </c>
      <c r="AG7" s="67" t="s">
        <v>52</v>
      </c>
      <c r="AH7">
        <f t="shared" si="0"/>
        <v>2</v>
      </c>
      <c r="AI7">
        <f t="shared" si="1"/>
        <v>19</v>
      </c>
      <c r="AJ7">
        <f t="shared" si="2"/>
        <v>171</v>
      </c>
    </row>
    <row r="8" spans="1:36" x14ac:dyDescent="0.25">
      <c r="A8" s="505"/>
      <c r="B8" s="347">
        <v>166058</v>
      </c>
      <c r="C8" s="57" t="s">
        <v>8</v>
      </c>
      <c r="D8" s="69" t="s">
        <v>51</v>
      </c>
      <c r="E8" s="176" t="s">
        <v>54</v>
      </c>
      <c r="F8" s="220" t="s">
        <v>52</v>
      </c>
      <c r="G8" s="200" t="s">
        <v>6</v>
      </c>
      <c r="H8" s="200" t="s">
        <v>6</v>
      </c>
      <c r="I8" s="69" t="s">
        <v>51</v>
      </c>
      <c r="J8" s="69" t="s">
        <v>51</v>
      </c>
      <c r="K8" s="69" t="s">
        <v>51</v>
      </c>
      <c r="L8" s="69" t="s">
        <v>51</v>
      </c>
      <c r="M8" s="69" t="s">
        <v>51</v>
      </c>
      <c r="N8" s="200" t="s">
        <v>6</v>
      </c>
      <c r="O8" s="200" t="s">
        <v>6</v>
      </c>
      <c r="P8" s="69" t="s">
        <v>51</v>
      </c>
      <c r="Q8" s="69" t="s">
        <v>51</v>
      </c>
      <c r="R8" s="69" t="s">
        <v>51</v>
      </c>
      <c r="S8" s="69" t="s">
        <v>51</v>
      </c>
      <c r="T8" s="69" t="s">
        <v>51</v>
      </c>
      <c r="U8" s="200" t="s">
        <v>6</v>
      </c>
      <c r="V8" s="200" t="s">
        <v>6</v>
      </c>
      <c r="W8" s="69" t="s">
        <v>51</v>
      </c>
      <c r="X8" s="69" t="s">
        <v>51</v>
      </c>
      <c r="Y8" s="69" t="s">
        <v>51</v>
      </c>
      <c r="Z8" s="367" t="s">
        <v>225</v>
      </c>
      <c r="AA8" s="69" t="s">
        <v>51</v>
      </c>
      <c r="AB8" s="200" t="s">
        <v>6</v>
      </c>
      <c r="AC8" s="200" t="s">
        <v>6</v>
      </c>
      <c r="AD8" s="69" t="s">
        <v>51</v>
      </c>
      <c r="AE8" s="69" t="s">
        <v>51</v>
      </c>
      <c r="AF8" s="69" t="s">
        <v>51</v>
      </c>
      <c r="AG8" s="69" t="s">
        <v>51</v>
      </c>
      <c r="AH8">
        <f t="shared" si="0"/>
        <v>0</v>
      </c>
      <c r="AI8">
        <f t="shared" si="1"/>
        <v>21</v>
      </c>
      <c r="AJ8">
        <f t="shared" si="2"/>
        <v>189</v>
      </c>
    </row>
    <row r="9" spans="1:36" x14ac:dyDescent="0.25">
      <c r="A9" s="505"/>
      <c r="B9" s="347">
        <v>449144</v>
      </c>
      <c r="C9" s="57" t="s">
        <v>224</v>
      </c>
      <c r="D9" s="67" t="s">
        <v>52</v>
      </c>
      <c r="E9" s="67" t="s">
        <v>52</v>
      </c>
      <c r="F9" s="67" t="s">
        <v>52</v>
      </c>
      <c r="G9" s="200" t="s">
        <v>6</v>
      </c>
      <c r="H9" s="200" t="s">
        <v>6</v>
      </c>
      <c r="I9" s="67" t="s">
        <v>52</v>
      </c>
      <c r="J9" s="302" t="s">
        <v>52</v>
      </c>
      <c r="K9" s="302" t="s">
        <v>52</v>
      </c>
      <c r="L9" s="176" t="s">
        <v>54</v>
      </c>
      <c r="M9" s="176" t="s">
        <v>54</v>
      </c>
      <c r="N9" s="200" t="s">
        <v>6</v>
      </c>
      <c r="O9" s="200" t="s">
        <v>6</v>
      </c>
      <c r="P9" s="162" t="s">
        <v>36</v>
      </c>
      <c r="Q9" s="364" t="s">
        <v>31</v>
      </c>
      <c r="R9" s="364" t="s">
        <v>31</v>
      </c>
      <c r="S9" s="364" t="s">
        <v>31</v>
      </c>
      <c r="T9" s="176" t="s">
        <v>54</v>
      </c>
      <c r="U9" s="171" t="s">
        <v>54</v>
      </c>
      <c r="V9" s="171" t="s">
        <v>54</v>
      </c>
      <c r="W9" s="176" t="s">
        <v>54</v>
      </c>
      <c r="X9" s="176" t="s">
        <v>54</v>
      </c>
      <c r="Y9" s="176" t="s">
        <v>54</v>
      </c>
      <c r="Z9" s="367" t="s">
        <v>225</v>
      </c>
      <c r="AA9" s="245" t="s">
        <v>36</v>
      </c>
      <c r="AB9" s="200" t="s">
        <v>6</v>
      </c>
      <c r="AC9" s="200" t="s">
        <v>6</v>
      </c>
      <c r="AD9" s="67" t="s">
        <v>52</v>
      </c>
      <c r="AE9" s="67" t="s">
        <v>52</v>
      </c>
      <c r="AF9" s="67" t="s">
        <v>52</v>
      </c>
      <c r="AG9" s="67" t="s">
        <v>52</v>
      </c>
      <c r="AH9">
        <f t="shared" si="0"/>
        <v>3</v>
      </c>
      <c r="AI9">
        <f t="shared" si="1"/>
        <v>18</v>
      </c>
      <c r="AJ9">
        <f t="shared" si="2"/>
        <v>162</v>
      </c>
    </row>
    <row r="10" spans="1:36" x14ac:dyDescent="0.25">
      <c r="A10" s="506"/>
      <c r="B10" s="347">
        <v>451719</v>
      </c>
      <c r="C10" s="57" t="s">
        <v>240</v>
      </c>
      <c r="D10" s="176" t="s">
        <v>54</v>
      </c>
      <c r="E10" s="176" t="s">
        <v>54</v>
      </c>
      <c r="F10" s="176" t="s">
        <v>54</v>
      </c>
      <c r="G10" s="200" t="s">
        <v>6</v>
      </c>
      <c r="H10" s="200" t="s">
        <v>6</v>
      </c>
      <c r="I10" s="67" t="s">
        <v>52</v>
      </c>
      <c r="J10" s="67" t="s">
        <v>52</v>
      </c>
      <c r="K10" s="67" t="s">
        <v>52</v>
      </c>
      <c r="L10" s="67" t="s">
        <v>52</v>
      </c>
      <c r="M10" s="67" t="s">
        <v>52</v>
      </c>
      <c r="N10" s="200" t="s">
        <v>6</v>
      </c>
      <c r="O10" s="200" t="s">
        <v>6</v>
      </c>
      <c r="P10" s="67" t="s">
        <v>52</v>
      </c>
      <c r="Q10" s="67" t="s">
        <v>52</v>
      </c>
      <c r="R10" s="67" t="s">
        <v>52</v>
      </c>
      <c r="S10" s="67" t="s">
        <v>52</v>
      </c>
      <c r="T10" s="67" t="s">
        <v>52</v>
      </c>
      <c r="U10" s="200" t="s">
        <v>6</v>
      </c>
      <c r="V10" s="200" t="s">
        <v>6</v>
      </c>
      <c r="W10" s="67" t="s">
        <v>52</v>
      </c>
      <c r="X10" s="67" t="s">
        <v>52</v>
      </c>
      <c r="Y10" s="67" t="s">
        <v>52</v>
      </c>
      <c r="Z10" s="367" t="s">
        <v>225</v>
      </c>
      <c r="AA10" s="67" t="s">
        <v>52</v>
      </c>
      <c r="AB10" s="200" t="s">
        <v>6</v>
      </c>
      <c r="AC10" s="200" t="s">
        <v>6</v>
      </c>
      <c r="AD10" s="368" t="s">
        <v>52</v>
      </c>
      <c r="AE10" s="176" t="s">
        <v>54</v>
      </c>
      <c r="AF10" s="176" t="s">
        <v>54</v>
      </c>
      <c r="AG10" s="176" t="s">
        <v>54</v>
      </c>
      <c r="AH10">
        <f t="shared" si="0"/>
        <v>0</v>
      </c>
      <c r="AI10">
        <f t="shared" si="1"/>
        <v>21</v>
      </c>
      <c r="AJ10">
        <f t="shared" si="2"/>
        <v>189</v>
      </c>
    </row>
    <row r="11" spans="1:36" x14ac:dyDescent="0.25">
      <c r="A11" s="507" t="s">
        <v>265</v>
      </c>
      <c r="B11" s="347">
        <v>509724</v>
      </c>
      <c r="C11" s="57" t="s">
        <v>21</v>
      </c>
      <c r="D11" s="67" t="s">
        <v>52</v>
      </c>
      <c r="E11" s="67" t="s">
        <v>52</v>
      </c>
      <c r="F11" s="67" t="s">
        <v>52</v>
      </c>
      <c r="G11" s="200" t="s">
        <v>6</v>
      </c>
      <c r="H11" s="200" t="s">
        <v>6</v>
      </c>
      <c r="I11" s="162" t="s">
        <v>36</v>
      </c>
      <c r="J11" s="176" t="s">
        <v>54</v>
      </c>
      <c r="K11" s="176" t="s">
        <v>54</v>
      </c>
      <c r="L11" s="176" t="s">
        <v>54</v>
      </c>
      <c r="M11" s="176" t="s">
        <v>54</v>
      </c>
      <c r="N11" s="200" t="s">
        <v>6</v>
      </c>
      <c r="O11" s="200" t="s">
        <v>6</v>
      </c>
      <c r="P11" s="67" t="s">
        <v>52</v>
      </c>
      <c r="Q11" s="67" t="s">
        <v>52</v>
      </c>
      <c r="R11" s="67" t="s">
        <v>52</v>
      </c>
      <c r="S11" s="67" t="s">
        <v>52</v>
      </c>
      <c r="T11" s="67" t="s">
        <v>52</v>
      </c>
      <c r="U11" s="200" t="s">
        <v>6</v>
      </c>
      <c r="V11" s="200" t="s">
        <v>6</v>
      </c>
      <c r="W11" s="176" t="s">
        <v>54</v>
      </c>
      <c r="X11" s="176" t="s">
        <v>54</v>
      </c>
      <c r="Y11" s="176" t="s">
        <v>54</v>
      </c>
      <c r="Z11" s="367" t="s">
        <v>225</v>
      </c>
      <c r="AA11" s="368" t="s">
        <v>52</v>
      </c>
      <c r="AB11" s="200" t="s">
        <v>6</v>
      </c>
      <c r="AC11" s="200" t="s">
        <v>6</v>
      </c>
      <c r="AD11" s="67" t="s">
        <v>52</v>
      </c>
      <c r="AE11" s="67" t="s">
        <v>52</v>
      </c>
      <c r="AF11" s="67" t="s">
        <v>52</v>
      </c>
      <c r="AG11" s="67" t="s">
        <v>52</v>
      </c>
      <c r="AH11">
        <f t="shared" si="0"/>
        <v>0</v>
      </c>
      <c r="AI11">
        <f t="shared" si="1"/>
        <v>20</v>
      </c>
      <c r="AJ11" s="366">
        <f t="shared" si="2"/>
        <v>180</v>
      </c>
    </row>
    <row r="12" spans="1:36" x14ac:dyDescent="0.25">
      <c r="A12" s="508"/>
      <c r="B12" s="347">
        <v>260250</v>
      </c>
      <c r="C12" s="57" t="s">
        <v>223</v>
      </c>
      <c r="D12" s="176" t="s">
        <v>54</v>
      </c>
      <c r="E12" s="176" t="s">
        <v>54</v>
      </c>
      <c r="F12" s="176" t="s">
        <v>54</v>
      </c>
      <c r="G12" s="200" t="s">
        <v>6</v>
      </c>
      <c r="H12" s="200" t="s">
        <v>6</v>
      </c>
      <c r="I12" s="67" t="s">
        <v>52</v>
      </c>
      <c r="J12" s="67" t="s">
        <v>52</v>
      </c>
      <c r="K12" s="67" t="s">
        <v>52</v>
      </c>
      <c r="L12" s="67" t="s">
        <v>52</v>
      </c>
      <c r="M12" s="67" t="s">
        <v>52</v>
      </c>
      <c r="N12" s="200" t="s">
        <v>6</v>
      </c>
      <c r="O12" s="200" t="s">
        <v>6</v>
      </c>
      <c r="P12" s="69" t="s">
        <v>51</v>
      </c>
      <c r="Q12" s="302" t="s">
        <v>52</v>
      </c>
      <c r="R12" s="69" t="s">
        <v>51</v>
      </c>
      <c r="S12" s="176" t="s">
        <v>54</v>
      </c>
      <c r="T12" s="176" t="s">
        <v>54</v>
      </c>
      <c r="U12" s="200" t="s">
        <v>6</v>
      </c>
      <c r="V12" s="200" t="s">
        <v>6</v>
      </c>
      <c r="W12" s="67" t="s">
        <v>52</v>
      </c>
      <c r="X12" s="67" t="s">
        <v>52</v>
      </c>
      <c r="Y12" s="67" t="s">
        <v>52</v>
      </c>
      <c r="Z12" s="367" t="s">
        <v>225</v>
      </c>
      <c r="AA12" s="67" t="s">
        <v>52</v>
      </c>
      <c r="AB12" s="200" t="s">
        <v>6</v>
      </c>
      <c r="AC12" s="200" t="s">
        <v>6</v>
      </c>
      <c r="AD12" s="69" t="s">
        <v>51</v>
      </c>
      <c r="AE12" s="176" t="s">
        <v>54</v>
      </c>
      <c r="AF12" s="176" t="s">
        <v>54</v>
      </c>
      <c r="AG12" s="176" t="s">
        <v>54</v>
      </c>
      <c r="AH12">
        <f t="shared" si="0"/>
        <v>0</v>
      </c>
      <c r="AI12">
        <f t="shared" si="1"/>
        <v>21</v>
      </c>
      <c r="AJ12">
        <f t="shared" si="2"/>
        <v>189</v>
      </c>
    </row>
    <row r="13" spans="1:36" x14ac:dyDescent="0.25">
      <c r="A13" s="508"/>
      <c r="B13" s="57">
        <v>484327</v>
      </c>
      <c r="C13" s="159" t="s">
        <v>171</v>
      </c>
      <c r="D13" s="302" t="s">
        <v>52</v>
      </c>
      <c r="E13" s="176" t="s">
        <v>54</v>
      </c>
      <c r="F13" s="302" t="s">
        <v>52</v>
      </c>
      <c r="G13" s="200" t="s">
        <v>6</v>
      </c>
      <c r="H13" s="200" t="s">
        <v>6</v>
      </c>
      <c r="I13" s="67" t="s">
        <v>52</v>
      </c>
      <c r="J13" s="67" t="s">
        <v>52</v>
      </c>
      <c r="K13" s="67" t="s">
        <v>52</v>
      </c>
      <c r="L13" s="67" t="s">
        <v>52</v>
      </c>
      <c r="M13" s="67" t="s">
        <v>52</v>
      </c>
      <c r="N13" s="200" t="s">
        <v>6</v>
      </c>
      <c r="O13" s="200" t="s">
        <v>6</v>
      </c>
      <c r="P13" s="176" t="s">
        <v>54</v>
      </c>
      <c r="Q13" s="176" t="s">
        <v>54</v>
      </c>
      <c r="R13" s="176" t="s">
        <v>54</v>
      </c>
      <c r="S13" s="176" t="s">
        <v>54</v>
      </c>
      <c r="T13" s="176" t="s">
        <v>54</v>
      </c>
      <c r="U13" s="200" t="s">
        <v>6</v>
      </c>
      <c r="V13" s="200" t="s">
        <v>6</v>
      </c>
      <c r="W13" s="200" t="s">
        <v>6</v>
      </c>
      <c r="X13" s="176" t="s">
        <v>54</v>
      </c>
      <c r="Y13" s="176" t="s">
        <v>54</v>
      </c>
      <c r="Z13" s="367" t="s">
        <v>225</v>
      </c>
      <c r="AA13" s="69" t="s">
        <v>51</v>
      </c>
      <c r="AB13" s="171" t="s">
        <v>54</v>
      </c>
      <c r="AC13" s="200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>
        <f t="shared" si="0"/>
        <v>0</v>
      </c>
      <c r="AI13">
        <f t="shared" si="1"/>
        <v>21</v>
      </c>
      <c r="AJ13">
        <f t="shared" si="2"/>
        <v>189</v>
      </c>
    </row>
    <row r="14" spans="1:36" x14ac:dyDescent="0.25">
      <c r="A14" s="509"/>
      <c r="B14" s="347">
        <v>612719</v>
      </c>
      <c r="C14" s="159" t="s">
        <v>227</v>
      </c>
      <c r="D14" s="176" t="s">
        <v>54</v>
      </c>
      <c r="E14" s="176" t="s">
        <v>54</v>
      </c>
      <c r="F14" s="176" t="s">
        <v>54</v>
      </c>
      <c r="G14" s="200" t="s">
        <v>6</v>
      </c>
      <c r="H14" s="200" t="s">
        <v>6</v>
      </c>
      <c r="I14" s="176" t="s">
        <v>54</v>
      </c>
      <c r="J14" s="176" t="s">
        <v>54</v>
      </c>
      <c r="K14" s="176" t="s">
        <v>54</v>
      </c>
      <c r="L14" s="176" t="s">
        <v>54</v>
      </c>
      <c r="M14" s="176" t="s">
        <v>54</v>
      </c>
      <c r="N14" s="200" t="s">
        <v>6</v>
      </c>
      <c r="O14" s="200" t="s">
        <v>6</v>
      </c>
      <c r="P14" s="67" t="s">
        <v>52</v>
      </c>
      <c r="Q14" s="67" t="s">
        <v>52</v>
      </c>
      <c r="R14" s="67" t="s">
        <v>52</v>
      </c>
      <c r="S14" s="67" t="s">
        <v>52</v>
      </c>
      <c r="T14" s="67" t="s">
        <v>52</v>
      </c>
      <c r="U14" s="200" t="s">
        <v>6</v>
      </c>
      <c r="V14" s="200" t="s">
        <v>6</v>
      </c>
      <c r="W14" s="67" t="s">
        <v>52</v>
      </c>
      <c r="X14" s="67" t="s">
        <v>52</v>
      </c>
      <c r="Y14" s="67" t="s">
        <v>52</v>
      </c>
      <c r="Z14" s="367" t="s">
        <v>225</v>
      </c>
      <c r="AA14" s="67" t="s">
        <v>52</v>
      </c>
      <c r="AB14" s="200" t="s">
        <v>6</v>
      </c>
      <c r="AC14" s="200" t="s">
        <v>6</v>
      </c>
      <c r="AD14" s="368" t="s">
        <v>52</v>
      </c>
      <c r="AE14" s="69" t="s">
        <v>51</v>
      </c>
      <c r="AF14" s="176" t="s">
        <v>54</v>
      </c>
      <c r="AG14" s="176" t="s">
        <v>54</v>
      </c>
      <c r="AH14">
        <f t="shared" si="0"/>
        <v>0</v>
      </c>
      <c r="AI14">
        <f t="shared" si="1"/>
        <v>21</v>
      </c>
      <c r="AJ14">
        <f t="shared" si="2"/>
        <v>189</v>
      </c>
    </row>
    <row r="15" spans="1:36" x14ac:dyDescent="0.25">
      <c r="A15" s="510" t="s">
        <v>266</v>
      </c>
      <c r="B15" s="57">
        <v>552406</v>
      </c>
      <c r="C15" s="159" t="s">
        <v>164</v>
      </c>
      <c r="D15" s="69" t="s">
        <v>51</v>
      </c>
      <c r="E15" s="176" t="s">
        <v>54</v>
      </c>
      <c r="F15" s="67" t="s">
        <v>52</v>
      </c>
      <c r="G15" s="200" t="s">
        <v>6</v>
      </c>
      <c r="H15" s="171" t="s">
        <v>54</v>
      </c>
      <c r="I15" s="176" t="s">
        <v>54</v>
      </c>
      <c r="J15" s="176" t="s">
        <v>54</v>
      </c>
      <c r="K15" s="245" t="s">
        <v>36</v>
      </c>
      <c r="L15" s="176" t="s">
        <v>54</v>
      </c>
      <c r="M15" s="176" t="s">
        <v>54</v>
      </c>
      <c r="N15" s="200" t="s">
        <v>6</v>
      </c>
      <c r="O15" s="200" t="s">
        <v>6</v>
      </c>
      <c r="P15" s="176" t="s">
        <v>54</v>
      </c>
      <c r="Q15" s="67" t="s">
        <v>52</v>
      </c>
      <c r="R15" s="69" t="s">
        <v>51</v>
      </c>
      <c r="S15" s="176" t="s">
        <v>54</v>
      </c>
      <c r="T15" s="176" t="s">
        <v>54</v>
      </c>
      <c r="U15" s="200" t="s">
        <v>6</v>
      </c>
      <c r="V15" s="200" t="s">
        <v>6</v>
      </c>
      <c r="W15" s="67" t="s">
        <v>52</v>
      </c>
      <c r="X15" s="67" t="s">
        <v>52</v>
      </c>
      <c r="Y15" s="67" t="s">
        <v>52</v>
      </c>
      <c r="Z15" s="367" t="s">
        <v>225</v>
      </c>
      <c r="AA15" s="67" t="s">
        <v>52</v>
      </c>
      <c r="AB15" s="200" t="s">
        <v>6</v>
      </c>
      <c r="AC15" s="200" t="s">
        <v>6</v>
      </c>
      <c r="AD15" s="176" t="s">
        <v>54</v>
      </c>
      <c r="AE15" s="176" t="s">
        <v>54</v>
      </c>
      <c r="AF15" s="176" t="s">
        <v>54</v>
      </c>
      <c r="AG15" s="176" t="s">
        <v>54</v>
      </c>
      <c r="AH15">
        <f t="shared" si="0"/>
        <v>0</v>
      </c>
      <c r="AI15">
        <f t="shared" si="1"/>
        <v>21</v>
      </c>
      <c r="AJ15">
        <f t="shared" si="2"/>
        <v>189</v>
      </c>
    </row>
    <row r="16" spans="1:36" x14ac:dyDescent="0.25">
      <c r="A16" s="511"/>
      <c r="B16" s="347">
        <v>302172</v>
      </c>
      <c r="C16" s="57" t="s">
        <v>157</v>
      </c>
      <c r="D16" s="176" t="s">
        <v>54</v>
      </c>
      <c r="E16" s="176" t="s">
        <v>54</v>
      </c>
      <c r="F16" s="162" t="s">
        <v>36</v>
      </c>
      <c r="G16" s="171" t="s">
        <v>54</v>
      </c>
      <c r="H16" s="200" t="s">
        <v>6</v>
      </c>
      <c r="I16" s="67" t="s">
        <v>52</v>
      </c>
      <c r="J16" s="67" t="s">
        <v>52</v>
      </c>
      <c r="K16" s="67" t="s">
        <v>52</v>
      </c>
      <c r="L16" s="67" t="s">
        <v>52</v>
      </c>
      <c r="M16" s="67" t="s">
        <v>52</v>
      </c>
      <c r="N16" s="200" t="s">
        <v>6</v>
      </c>
      <c r="O16" s="200" t="s">
        <v>6</v>
      </c>
      <c r="P16" s="67" t="s">
        <v>52</v>
      </c>
      <c r="Q16" s="67" t="s">
        <v>52</v>
      </c>
      <c r="R16" s="67" t="s">
        <v>52</v>
      </c>
      <c r="S16" s="67" t="s">
        <v>52</v>
      </c>
      <c r="T16" s="67" t="s">
        <v>52</v>
      </c>
      <c r="U16" s="200" t="s">
        <v>6</v>
      </c>
      <c r="V16" s="200" t="s">
        <v>6</v>
      </c>
      <c r="W16" s="176" t="s">
        <v>54</v>
      </c>
      <c r="X16" s="176" t="s">
        <v>54</v>
      </c>
      <c r="Y16" s="176" t="s">
        <v>54</v>
      </c>
      <c r="Z16" s="367" t="s">
        <v>225</v>
      </c>
      <c r="AA16" s="176" t="s">
        <v>54</v>
      </c>
      <c r="AB16" s="200" t="s">
        <v>6</v>
      </c>
      <c r="AC16" s="200" t="s">
        <v>6</v>
      </c>
      <c r="AD16" s="176" t="s">
        <v>54</v>
      </c>
      <c r="AE16" s="176" t="s">
        <v>54</v>
      </c>
      <c r="AF16" s="176" t="s">
        <v>54</v>
      </c>
      <c r="AG16" s="176" t="s">
        <v>54</v>
      </c>
      <c r="AH16">
        <f t="shared" si="0"/>
        <v>0</v>
      </c>
      <c r="AI16">
        <f t="shared" si="1"/>
        <v>21</v>
      </c>
      <c r="AJ16" s="366">
        <f t="shared" si="2"/>
        <v>189</v>
      </c>
    </row>
    <row r="17" spans="1:36" x14ac:dyDescent="0.25">
      <c r="A17" s="512"/>
      <c r="B17" s="57">
        <v>379070</v>
      </c>
      <c r="C17" s="159" t="s">
        <v>123</v>
      </c>
      <c r="D17" s="274" t="s">
        <v>31</v>
      </c>
      <c r="E17" s="274" t="s">
        <v>31</v>
      </c>
      <c r="F17" s="274" t="s">
        <v>31</v>
      </c>
      <c r="G17" s="200" t="s">
        <v>6</v>
      </c>
      <c r="H17" s="200" t="s">
        <v>6</v>
      </c>
      <c r="I17" s="67" t="s">
        <v>52</v>
      </c>
      <c r="J17" s="67" t="s">
        <v>52</v>
      </c>
      <c r="K17" s="67" t="s">
        <v>52</v>
      </c>
      <c r="L17" s="67" t="s">
        <v>52</v>
      </c>
      <c r="M17" s="245" t="s">
        <v>36</v>
      </c>
      <c r="N17" s="171" t="s">
        <v>54</v>
      </c>
      <c r="O17" s="200" t="s">
        <v>6</v>
      </c>
      <c r="P17" s="176" t="s">
        <v>54</v>
      </c>
      <c r="Q17" s="176" t="s">
        <v>54</v>
      </c>
      <c r="R17" s="176" t="s">
        <v>54</v>
      </c>
      <c r="S17" s="176" t="s">
        <v>54</v>
      </c>
      <c r="T17" s="176" t="s">
        <v>54</v>
      </c>
      <c r="U17" s="171" t="s">
        <v>54</v>
      </c>
      <c r="V17" s="200" t="s">
        <v>6</v>
      </c>
      <c r="W17" s="245" t="s">
        <v>36</v>
      </c>
      <c r="X17" s="176" t="s">
        <v>54</v>
      </c>
      <c r="Y17" s="176" t="s">
        <v>54</v>
      </c>
      <c r="Z17" s="367" t="s">
        <v>225</v>
      </c>
      <c r="AA17" s="245" t="s">
        <v>36</v>
      </c>
      <c r="AB17" s="200" t="s">
        <v>6</v>
      </c>
      <c r="AC17" s="171" t="s">
        <v>54</v>
      </c>
      <c r="AD17" s="67" t="s">
        <v>52</v>
      </c>
      <c r="AE17" s="67" t="s">
        <v>52</v>
      </c>
      <c r="AF17" s="67" t="s">
        <v>52</v>
      </c>
      <c r="AG17" s="67" t="s">
        <v>52</v>
      </c>
      <c r="AH17">
        <f t="shared" si="0"/>
        <v>3</v>
      </c>
      <c r="AI17">
        <f t="shared" si="1"/>
        <v>18</v>
      </c>
      <c r="AJ17">
        <f t="shared" si="2"/>
        <v>162</v>
      </c>
    </row>
    <row r="18" spans="1:36" x14ac:dyDescent="0.25">
      <c r="A18" s="498" t="s">
        <v>267</v>
      </c>
      <c r="B18" s="347">
        <v>348238</v>
      </c>
      <c r="C18" s="159" t="s">
        <v>246</v>
      </c>
      <c r="D18" s="162" t="s">
        <v>36</v>
      </c>
      <c r="E18" s="274" t="s">
        <v>31</v>
      </c>
      <c r="F18" s="274" t="s">
        <v>31</v>
      </c>
      <c r="G18" s="200" t="s">
        <v>6</v>
      </c>
      <c r="H18" s="200" t="s">
        <v>6</v>
      </c>
      <c r="I18" s="67" t="s">
        <v>52</v>
      </c>
      <c r="J18" s="67" t="s">
        <v>52</v>
      </c>
      <c r="K18" s="67" t="s">
        <v>52</v>
      </c>
      <c r="L18" s="67" t="s">
        <v>52</v>
      </c>
      <c r="M18" s="67" t="s">
        <v>52</v>
      </c>
      <c r="N18" s="200" t="s">
        <v>6</v>
      </c>
      <c r="O18" s="200" t="s">
        <v>6</v>
      </c>
      <c r="P18" s="67" t="s">
        <v>52</v>
      </c>
      <c r="Q18" s="67" t="s">
        <v>52</v>
      </c>
      <c r="R18" s="67" t="s">
        <v>52</v>
      </c>
      <c r="S18" s="67" t="s">
        <v>52</v>
      </c>
      <c r="T18" s="274" t="s">
        <v>31</v>
      </c>
      <c r="U18" s="200" t="s">
        <v>6</v>
      </c>
      <c r="V18" s="200" t="s">
        <v>6</v>
      </c>
      <c r="W18" s="176" t="s">
        <v>54</v>
      </c>
      <c r="X18" s="176" t="s">
        <v>54</v>
      </c>
      <c r="Y18" s="176" t="s">
        <v>54</v>
      </c>
      <c r="Z18" s="367" t="s">
        <v>225</v>
      </c>
      <c r="AA18" s="274" t="s">
        <v>31</v>
      </c>
      <c r="AB18" s="200" t="s">
        <v>6</v>
      </c>
      <c r="AC18" s="200" t="s">
        <v>6</v>
      </c>
      <c r="AD18" s="67" t="s">
        <v>52</v>
      </c>
      <c r="AE18" s="67" t="s">
        <v>52</v>
      </c>
      <c r="AF18" s="67" t="s">
        <v>52</v>
      </c>
      <c r="AG18" s="67" t="s">
        <v>52</v>
      </c>
      <c r="AH18">
        <f t="shared" si="0"/>
        <v>4</v>
      </c>
      <c r="AI18">
        <f t="shared" si="1"/>
        <v>16</v>
      </c>
      <c r="AJ18">
        <f t="shared" si="2"/>
        <v>144</v>
      </c>
    </row>
    <row r="19" spans="1:36" x14ac:dyDescent="0.25">
      <c r="A19" s="499"/>
      <c r="B19" s="347">
        <v>491040</v>
      </c>
      <c r="C19" s="159" t="s">
        <v>169</v>
      </c>
      <c r="D19" s="67" t="s">
        <v>52</v>
      </c>
      <c r="E19" s="67" t="s">
        <v>52</v>
      </c>
      <c r="F19" s="67" t="s">
        <v>52</v>
      </c>
      <c r="G19" s="200" t="s">
        <v>6</v>
      </c>
      <c r="H19" s="200" t="s">
        <v>6</v>
      </c>
      <c r="I19" s="69" t="s">
        <v>51</v>
      </c>
      <c r="J19" s="176" t="s">
        <v>54</v>
      </c>
      <c r="K19" s="176" t="s">
        <v>54</v>
      </c>
      <c r="L19" s="176" t="s">
        <v>54</v>
      </c>
      <c r="M19" s="176" t="s">
        <v>54</v>
      </c>
      <c r="N19" s="171" t="s">
        <v>54</v>
      </c>
      <c r="O19" s="200" t="s">
        <v>6</v>
      </c>
      <c r="P19" s="245" t="s">
        <v>36</v>
      </c>
      <c r="Q19" s="176" t="s">
        <v>54</v>
      </c>
      <c r="R19" s="176" t="s">
        <v>54</v>
      </c>
      <c r="S19" s="69" t="s">
        <v>51</v>
      </c>
      <c r="T19" s="67" t="s">
        <v>52</v>
      </c>
      <c r="U19" s="200" t="s">
        <v>6</v>
      </c>
      <c r="V19" s="200" t="s">
        <v>6</v>
      </c>
      <c r="W19" s="67" t="s">
        <v>52</v>
      </c>
      <c r="X19" s="67" t="s">
        <v>52</v>
      </c>
      <c r="Y19" s="67" t="s">
        <v>52</v>
      </c>
      <c r="Z19" s="367" t="s">
        <v>225</v>
      </c>
      <c r="AA19" s="67" t="s">
        <v>52</v>
      </c>
      <c r="AB19" s="200" t="s">
        <v>6</v>
      </c>
      <c r="AC19" s="200" t="s">
        <v>6</v>
      </c>
      <c r="AD19" s="69" t="s">
        <v>51</v>
      </c>
      <c r="AE19" s="176" t="s">
        <v>54</v>
      </c>
      <c r="AF19" s="176" t="s">
        <v>54</v>
      </c>
      <c r="AG19" s="176" t="s">
        <v>54</v>
      </c>
      <c r="AH19">
        <f>COUNTIF(D19:AG19,"Leave")</f>
        <v>0</v>
      </c>
      <c r="AI19">
        <f t="shared" si="1"/>
        <v>21</v>
      </c>
      <c r="AJ19" s="366">
        <f t="shared" si="2"/>
        <v>189</v>
      </c>
    </row>
    <row r="20" spans="1:36" x14ac:dyDescent="0.25">
      <c r="A20" s="499"/>
      <c r="B20" s="57">
        <v>461154</v>
      </c>
      <c r="C20" s="297" t="s">
        <v>252</v>
      </c>
      <c r="D20" s="176" t="s">
        <v>54</v>
      </c>
      <c r="E20" s="176" t="s">
        <v>54</v>
      </c>
      <c r="F20" s="274" t="s">
        <v>31</v>
      </c>
      <c r="G20" s="200" t="s">
        <v>6</v>
      </c>
      <c r="H20" s="200" t="s">
        <v>6</v>
      </c>
      <c r="I20" s="274" t="s">
        <v>31</v>
      </c>
      <c r="J20" s="67" t="s">
        <v>52</v>
      </c>
      <c r="K20" s="67" t="s">
        <v>52</v>
      </c>
      <c r="L20" s="67" t="s">
        <v>52</v>
      </c>
      <c r="M20" s="67" t="s">
        <v>52</v>
      </c>
      <c r="N20" s="200" t="s">
        <v>6</v>
      </c>
      <c r="O20" s="200" t="s">
        <v>6</v>
      </c>
      <c r="P20" s="67" t="s">
        <v>52</v>
      </c>
      <c r="Q20" s="67" t="s">
        <v>52</v>
      </c>
      <c r="R20" s="67" t="s">
        <v>52</v>
      </c>
      <c r="S20" s="67" t="s">
        <v>52</v>
      </c>
      <c r="T20" s="67" t="s">
        <v>52</v>
      </c>
      <c r="U20" s="200" t="s">
        <v>6</v>
      </c>
      <c r="V20" s="200" t="s">
        <v>6</v>
      </c>
      <c r="W20" s="274" t="s">
        <v>31</v>
      </c>
      <c r="X20" s="176" t="s">
        <v>54</v>
      </c>
      <c r="Y20" s="176" t="s">
        <v>54</v>
      </c>
      <c r="Z20" s="367" t="s">
        <v>225</v>
      </c>
      <c r="AA20" s="176" t="s">
        <v>54</v>
      </c>
      <c r="AB20" s="200" t="s">
        <v>6</v>
      </c>
      <c r="AC20" s="200" t="s">
        <v>6</v>
      </c>
      <c r="AD20" s="67" t="s">
        <v>52</v>
      </c>
      <c r="AE20" s="67" t="s">
        <v>52</v>
      </c>
      <c r="AF20" s="69" t="s">
        <v>51</v>
      </c>
      <c r="AG20" s="176" t="s">
        <v>54</v>
      </c>
      <c r="AH20">
        <f>COUNTIF(D20:AG20,"Leave")</f>
        <v>3</v>
      </c>
      <c r="AI20">
        <f t="shared" si="1"/>
        <v>18</v>
      </c>
      <c r="AJ20">
        <f t="shared" si="2"/>
        <v>162</v>
      </c>
    </row>
    <row r="21" spans="1:36" x14ac:dyDescent="0.25">
      <c r="A21" s="500"/>
      <c r="B21" s="318">
        <v>550857</v>
      </c>
      <c r="C21" s="297" t="s">
        <v>256</v>
      </c>
      <c r="D21" s="302" t="s">
        <v>52</v>
      </c>
      <c r="E21" s="302" t="s">
        <v>52</v>
      </c>
      <c r="F21" s="302" t="s">
        <v>52</v>
      </c>
      <c r="G21" s="200" t="s">
        <v>6</v>
      </c>
      <c r="H21" s="200" t="s">
        <v>6</v>
      </c>
      <c r="I21" s="200" t="s">
        <v>6</v>
      </c>
      <c r="J21" s="274" t="s">
        <v>31</v>
      </c>
      <c r="K21" s="176" t="s">
        <v>54</v>
      </c>
      <c r="L21" s="176" t="s">
        <v>54</v>
      </c>
      <c r="M21" s="176" t="s">
        <v>54</v>
      </c>
      <c r="N21" s="171" t="s">
        <v>54</v>
      </c>
      <c r="O21" s="200" t="s">
        <v>6</v>
      </c>
      <c r="P21" s="67" t="s">
        <v>52</v>
      </c>
      <c r="Q21" s="67" t="s">
        <v>52</v>
      </c>
      <c r="R21" s="67" t="s">
        <v>52</v>
      </c>
      <c r="S21" s="67" t="s">
        <v>52</v>
      </c>
      <c r="T21" s="67" t="s">
        <v>52</v>
      </c>
      <c r="U21" s="200" t="s">
        <v>6</v>
      </c>
      <c r="V21" s="200" t="s">
        <v>6</v>
      </c>
      <c r="W21" s="67" t="s">
        <v>52</v>
      </c>
      <c r="X21" s="67" t="s">
        <v>52</v>
      </c>
      <c r="Y21" s="67" t="s">
        <v>52</v>
      </c>
      <c r="Z21" s="367" t="s">
        <v>225</v>
      </c>
      <c r="AA21" s="67" t="s">
        <v>52</v>
      </c>
      <c r="AB21" s="200" t="s">
        <v>6</v>
      </c>
      <c r="AC21" s="200" t="s">
        <v>6</v>
      </c>
      <c r="AD21" s="67" t="s">
        <v>52</v>
      </c>
      <c r="AE21" s="67" t="s">
        <v>52</v>
      </c>
      <c r="AF21" s="67" t="s">
        <v>52</v>
      </c>
      <c r="AG21" s="67" t="s">
        <v>52</v>
      </c>
      <c r="AH21">
        <f>COUNTIF(D21:AG21,"Leave")</f>
        <v>1</v>
      </c>
      <c r="AI21">
        <f t="shared" si="1"/>
        <v>20</v>
      </c>
      <c r="AJ21">
        <f t="shared" si="2"/>
        <v>180</v>
      </c>
    </row>
    <row r="22" spans="1:36" x14ac:dyDescent="0.25">
      <c r="AH22">
        <f>SUM(AH3:AH21)</f>
        <v>26</v>
      </c>
      <c r="AJ22" s="366"/>
    </row>
  </sheetData>
  <mergeCells count="15">
    <mergeCell ref="A18:A21"/>
    <mergeCell ref="N1:O1"/>
    <mergeCell ref="U1:V1"/>
    <mergeCell ref="AB1:AC1"/>
    <mergeCell ref="AE1:AF1"/>
    <mergeCell ref="A3:A6"/>
    <mergeCell ref="A7:A10"/>
    <mergeCell ref="A11:A14"/>
    <mergeCell ref="A15:A17"/>
    <mergeCell ref="G1:H1"/>
    <mergeCell ref="J1:K1"/>
    <mergeCell ref="Q1:R1"/>
    <mergeCell ref="S1:T1"/>
    <mergeCell ref="X1:Y1"/>
    <mergeCell ref="Z1:AA1"/>
  </mergeCells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AK26"/>
  <sheetViews>
    <sheetView zoomScaleNormal="100" workbookViewId="0">
      <pane xSplit="3" ySplit="1" topLeftCell="AB5" activePane="bottomRight" state="frozen"/>
      <selection pane="topRight" activeCell="D1" sqref="D1"/>
      <selection pane="bottomLeft" activeCell="A2" sqref="A2"/>
      <selection pane="bottomRight" activeCell="AE17" sqref="AE17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5" max="35" width="7" bestFit="1" customWidth="1"/>
    <col min="36" max="36" width="10.28515625" bestFit="1" customWidth="1"/>
    <col min="37" max="37" width="11.42578125" bestFit="1" customWidth="1"/>
  </cols>
  <sheetData>
    <row r="1" spans="1:37" ht="15" customHeight="1" x14ac:dyDescent="0.25">
      <c r="E1" s="481" t="s">
        <v>235</v>
      </c>
      <c r="F1" s="481"/>
      <c r="I1" s="362"/>
      <c r="J1" s="355" t="s">
        <v>257</v>
      </c>
      <c r="K1" s="362"/>
      <c r="L1" s="128"/>
      <c r="M1" s="128"/>
      <c r="P1" s="128"/>
      <c r="Q1" s="497"/>
      <c r="R1" s="497"/>
      <c r="S1" s="481" t="s">
        <v>170</v>
      </c>
      <c r="T1" s="481"/>
      <c r="U1" s="128"/>
      <c r="V1" s="497"/>
      <c r="W1" s="497"/>
      <c r="X1" s="497"/>
      <c r="Y1" s="497"/>
      <c r="Z1" s="481" t="s">
        <v>235</v>
      </c>
      <c r="AA1" s="481"/>
      <c r="AD1" s="128"/>
      <c r="AE1" s="497"/>
      <c r="AF1" s="497"/>
      <c r="AG1" s="481" t="s">
        <v>235</v>
      </c>
      <c r="AH1" s="481"/>
      <c r="AI1" t="s">
        <v>248</v>
      </c>
      <c r="AJ1" t="s">
        <v>285</v>
      </c>
      <c r="AK1" t="s">
        <v>279</v>
      </c>
    </row>
    <row r="2" spans="1:37" x14ac:dyDescent="0.25">
      <c r="A2" s="158" t="s">
        <v>268</v>
      </c>
      <c r="B2" s="158" t="s">
        <v>128</v>
      </c>
      <c r="C2" s="158" t="s">
        <v>2</v>
      </c>
      <c r="D2" s="243">
        <v>43070</v>
      </c>
      <c r="E2" s="243">
        <v>43071</v>
      </c>
      <c r="F2" s="243">
        <v>43072</v>
      </c>
      <c r="G2" s="243">
        <v>43073</v>
      </c>
      <c r="H2" s="243">
        <v>43074</v>
      </c>
      <c r="I2" s="243">
        <v>43075</v>
      </c>
      <c r="J2" s="243">
        <v>43076</v>
      </c>
      <c r="K2" s="243">
        <v>43077</v>
      </c>
      <c r="L2" s="243">
        <v>43078</v>
      </c>
      <c r="M2" s="243">
        <v>43079</v>
      </c>
      <c r="N2" s="243">
        <v>43080</v>
      </c>
      <c r="O2" s="243">
        <v>43081</v>
      </c>
      <c r="P2" s="243">
        <v>43082</v>
      </c>
      <c r="Q2" s="243">
        <v>43083</v>
      </c>
      <c r="R2" s="243">
        <v>43084</v>
      </c>
      <c r="S2" s="243">
        <v>43085</v>
      </c>
      <c r="T2" s="243">
        <v>43086</v>
      </c>
      <c r="U2" s="243">
        <v>43087</v>
      </c>
      <c r="V2" s="243">
        <v>43088</v>
      </c>
      <c r="W2" s="243">
        <v>43089</v>
      </c>
      <c r="X2" s="243">
        <v>43090</v>
      </c>
      <c r="Y2" s="243">
        <v>43091</v>
      </c>
      <c r="Z2" s="243">
        <v>43092</v>
      </c>
      <c r="AA2" s="243">
        <v>43093</v>
      </c>
      <c r="AB2" s="243">
        <v>43094</v>
      </c>
      <c r="AC2" s="243">
        <v>43095</v>
      </c>
      <c r="AD2" s="243">
        <v>43096</v>
      </c>
      <c r="AE2" s="243">
        <v>43097</v>
      </c>
      <c r="AF2" s="243">
        <v>43098</v>
      </c>
      <c r="AG2" s="243">
        <v>43099</v>
      </c>
      <c r="AH2" s="243">
        <v>43100</v>
      </c>
      <c r="AI2" s="243"/>
    </row>
    <row r="3" spans="1:37" x14ac:dyDescent="0.25">
      <c r="A3" s="501" t="s">
        <v>263</v>
      </c>
      <c r="B3" s="79">
        <v>125480</v>
      </c>
      <c r="C3" s="159" t="s">
        <v>242</v>
      </c>
      <c r="D3" s="67" t="s">
        <v>52</v>
      </c>
      <c r="E3" s="200" t="s">
        <v>6</v>
      </c>
      <c r="F3" s="200" t="s">
        <v>6</v>
      </c>
      <c r="G3" s="67" t="s">
        <v>52</v>
      </c>
      <c r="H3" s="67" t="s">
        <v>52</v>
      </c>
      <c r="I3" s="67" t="s">
        <v>52</v>
      </c>
      <c r="J3" s="67" t="s">
        <v>52</v>
      </c>
      <c r="K3" s="67" t="s">
        <v>52</v>
      </c>
      <c r="L3" s="200" t="s">
        <v>6</v>
      </c>
      <c r="M3" s="200" t="s">
        <v>6</v>
      </c>
      <c r="N3" s="368" t="s">
        <v>52</v>
      </c>
      <c r="O3" s="368" t="s">
        <v>52</v>
      </c>
      <c r="P3" s="368" t="s">
        <v>52</v>
      </c>
      <c r="Q3" s="368" t="s">
        <v>52</v>
      </c>
      <c r="R3" s="368" t="s">
        <v>52</v>
      </c>
      <c r="S3" s="200" t="s">
        <v>6</v>
      </c>
      <c r="T3" s="200" t="s">
        <v>6</v>
      </c>
      <c r="U3" s="176" t="s">
        <v>54</v>
      </c>
      <c r="V3" s="176" t="s">
        <v>54</v>
      </c>
      <c r="W3" s="176" t="s">
        <v>54</v>
      </c>
      <c r="X3" s="176" t="s">
        <v>54</v>
      </c>
      <c r="Y3" s="176" t="s">
        <v>54</v>
      </c>
      <c r="Z3" s="200" t="s">
        <v>6</v>
      </c>
      <c r="AA3" s="171" t="s">
        <v>54</v>
      </c>
      <c r="AB3" s="365" t="s">
        <v>225</v>
      </c>
      <c r="AC3" s="176" t="s">
        <v>54</v>
      </c>
      <c r="AD3" s="176" t="s">
        <v>54</v>
      </c>
      <c r="AE3" s="176" t="s">
        <v>54</v>
      </c>
      <c r="AF3" s="176" t="s">
        <v>54</v>
      </c>
      <c r="AG3" s="200" t="s">
        <v>6</v>
      </c>
      <c r="AH3" s="200" t="s">
        <v>6</v>
      </c>
      <c r="AI3">
        <f t="shared" ref="AI3:AI21" si="0">COUNTIF(D3:AH3,"Leave")</f>
        <v>0</v>
      </c>
      <c r="AJ3">
        <f>COUNTIF(E3:AH3,"US NS")+COUNTIF(E3:AH3,"US DS")+COUNTIF(E3:AH3,"US EM")</f>
        <v>20</v>
      </c>
      <c r="AK3" s="366">
        <f>AJ3*9</f>
        <v>180</v>
      </c>
    </row>
    <row r="4" spans="1:37" x14ac:dyDescent="0.25">
      <c r="A4" s="502"/>
      <c r="B4" s="357">
        <v>245894</v>
      </c>
      <c r="C4" s="57" t="s">
        <v>104</v>
      </c>
      <c r="D4" s="67" t="s">
        <v>52</v>
      </c>
      <c r="E4" s="200" t="s">
        <v>6</v>
      </c>
      <c r="F4" s="200" t="s">
        <v>6</v>
      </c>
      <c r="G4" s="200" t="s">
        <v>6</v>
      </c>
      <c r="H4" s="176" t="s">
        <v>54</v>
      </c>
      <c r="I4" s="176" t="s">
        <v>54</v>
      </c>
      <c r="J4" s="176" t="s">
        <v>54</v>
      </c>
      <c r="K4" s="176" t="s">
        <v>54</v>
      </c>
      <c r="L4" s="171" t="s">
        <v>54</v>
      </c>
      <c r="M4" s="200" t="s">
        <v>6</v>
      </c>
      <c r="N4" s="67" t="s">
        <v>52</v>
      </c>
      <c r="O4" s="67" t="s">
        <v>52</v>
      </c>
      <c r="P4" s="67" t="s">
        <v>52</v>
      </c>
      <c r="Q4" s="67" t="s">
        <v>52</v>
      </c>
      <c r="R4" s="67" t="s">
        <v>52</v>
      </c>
      <c r="S4" s="200" t="s">
        <v>6</v>
      </c>
      <c r="T4" s="200" t="s">
        <v>6</v>
      </c>
      <c r="U4" s="67" t="s">
        <v>52</v>
      </c>
      <c r="V4" s="67" t="s">
        <v>52</v>
      </c>
      <c r="W4" s="67" t="s">
        <v>52</v>
      </c>
      <c r="X4" s="67" t="s">
        <v>52</v>
      </c>
      <c r="Y4" s="67" t="s">
        <v>52</v>
      </c>
      <c r="Z4" s="200" t="s">
        <v>6</v>
      </c>
      <c r="AA4" s="200" t="s">
        <v>6</v>
      </c>
      <c r="AB4" s="365" t="s">
        <v>225</v>
      </c>
      <c r="AC4" s="67" t="s">
        <v>52</v>
      </c>
      <c r="AD4" s="67" t="s">
        <v>52</v>
      </c>
      <c r="AE4" s="67" t="s">
        <v>52</v>
      </c>
      <c r="AF4" s="67" t="s">
        <v>52</v>
      </c>
      <c r="AG4" s="200" t="s">
        <v>6</v>
      </c>
      <c r="AH4" s="200" t="s">
        <v>6</v>
      </c>
      <c r="AI4">
        <f t="shared" si="0"/>
        <v>0</v>
      </c>
      <c r="AJ4">
        <f>COUNTIF(D4:AH4,"US NS")+COUNTIF(D4:AH4,"US DS")+COUNTIF(D4:AH4,"US EM")</f>
        <v>20</v>
      </c>
      <c r="AK4" s="366">
        <f t="shared" ref="AK4:AK21" si="1">AJ4*9</f>
        <v>180</v>
      </c>
    </row>
    <row r="5" spans="1:37" x14ac:dyDescent="0.25">
      <c r="A5" s="502"/>
      <c r="B5" s="357">
        <v>483234</v>
      </c>
      <c r="C5" s="159" t="s">
        <v>241</v>
      </c>
      <c r="D5" s="176" t="s">
        <v>54</v>
      </c>
      <c r="E5" s="200" t="s">
        <v>6</v>
      </c>
      <c r="F5" s="200" t="s">
        <v>6</v>
      </c>
      <c r="G5" s="67" t="s">
        <v>52</v>
      </c>
      <c r="H5" s="67" t="s">
        <v>52</v>
      </c>
      <c r="I5" s="67" t="s">
        <v>52</v>
      </c>
      <c r="J5" s="67" t="s">
        <v>52</v>
      </c>
      <c r="K5" s="67" t="s">
        <v>52</v>
      </c>
      <c r="L5" s="200" t="s">
        <v>6</v>
      </c>
      <c r="M5" s="200" t="s">
        <v>6</v>
      </c>
      <c r="N5" s="176" t="s">
        <v>54</v>
      </c>
      <c r="O5" s="176" t="s">
        <v>54</v>
      </c>
      <c r="P5" s="176" t="s">
        <v>54</v>
      </c>
      <c r="Q5" s="176" t="s">
        <v>54</v>
      </c>
      <c r="R5" s="176" t="s">
        <v>54</v>
      </c>
      <c r="S5" s="200" t="s">
        <v>6</v>
      </c>
      <c r="T5" s="200" t="s">
        <v>6</v>
      </c>
      <c r="U5" s="176" t="s">
        <v>54</v>
      </c>
      <c r="V5" s="176" t="s">
        <v>54</v>
      </c>
      <c r="W5" s="176" t="s">
        <v>54</v>
      </c>
      <c r="X5" s="176" t="s">
        <v>54</v>
      </c>
      <c r="Y5" s="176" t="s">
        <v>54</v>
      </c>
      <c r="Z5" s="200" t="s">
        <v>6</v>
      </c>
      <c r="AA5" s="200" t="s">
        <v>6</v>
      </c>
      <c r="AB5" s="365" t="s">
        <v>225</v>
      </c>
      <c r="AC5" s="176" t="s">
        <v>54</v>
      </c>
      <c r="AD5" s="176" t="s">
        <v>54</v>
      </c>
      <c r="AE5" s="176" t="s">
        <v>54</v>
      </c>
      <c r="AF5" s="176" t="s">
        <v>54</v>
      </c>
      <c r="AG5" s="200" t="s">
        <v>6</v>
      </c>
      <c r="AH5" s="200" t="s">
        <v>6</v>
      </c>
      <c r="AI5">
        <f t="shared" si="0"/>
        <v>0</v>
      </c>
      <c r="AJ5">
        <f>COUNTIF(D5:AH5,"US NS")+COUNTIF(D5:AH5,"US DS")+COUNTIF(D5:AH5,"US EM")</f>
        <v>20</v>
      </c>
      <c r="AK5" s="366">
        <f t="shared" si="1"/>
        <v>180</v>
      </c>
    </row>
    <row r="6" spans="1:37" x14ac:dyDescent="0.25">
      <c r="A6" s="503"/>
      <c r="B6" s="318">
        <v>435786</v>
      </c>
      <c r="C6" s="297" t="s">
        <v>255</v>
      </c>
      <c r="D6" s="176" t="s">
        <v>54</v>
      </c>
      <c r="E6" s="200" t="s">
        <v>6</v>
      </c>
      <c r="F6" s="200" t="s">
        <v>6</v>
      </c>
      <c r="G6" s="274" t="s">
        <v>31</v>
      </c>
      <c r="H6" s="176" t="s">
        <v>54</v>
      </c>
      <c r="I6" s="176" t="s">
        <v>54</v>
      </c>
      <c r="J6" s="176" t="s">
        <v>54</v>
      </c>
      <c r="K6" s="176" t="s">
        <v>54</v>
      </c>
      <c r="L6" s="200" t="s">
        <v>6</v>
      </c>
      <c r="M6" s="200" t="s">
        <v>6</v>
      </c>
      <c r="N6" s="176" t="s">
        <v>54</v>
      </c>
      <c r="O6" s="176" t="s">
        <v>54</v>
      </c>
      <c r="P6" s="176" t="s">
        <v>54</v>
      </c>
      <c r="Q6" s="176" t="s">
        <v>54</v>
      </c>
      <c r="R6" s="274" t="s">
        <v>31</v>
      </c>
      <c r="S6" s="200" t="s">
        <v>6</v>
      </c>
      <c r="T6" s="200" t="s">
        <v>6</v>
      </c>
      <c r="U6" s="67" t="s">
        <v>52</v>
      </c>
      <c r="V6" s="67" t="s">
        <v>52</v>
      </c>
      <c r="W6" s="67" t="s">
        <v>52</v>
      </c>
      <c r="X6" s="368" t="s">
        <v>52</v>
      </c>
      <c r="Y6" s="368" t="s">
        <v>52</v>
      </c>
      <c r="Z6" s="200" t="s">
        <v>6</v>
      </c>
      <c r="AA6" s="200" t="s">
        <v>6</v>
      </c>
      <c r="AB6" s="365" t="s">
        <v>225</v>
      </c>
      <c r="AC6" s="368" t="s">
        <v>52</v>
      </c>
      <c r="AD6" s="274" t="s">
        <v>31</v>
      </c>
      <c r="AE6" s="368" t="s">
        <v>52</v>
      </c>
      <c r="AF6" s="368" t="s">
        <v>52</v>
      </c>
      <c r="AG6" s="200" t="s">
        <v>6</v>
      </c>
      <c r="AH6" s="200" t="s">
        <v>6</v>
      </c>
      <c r="AI6">
        <f t="shared" si="0"/>
        <v>3</v>
      </c>
      <c r="AJ6">
        <f t="shared" ref="AJ6:AJ21" si="2">COUNTIF(D6:AH6,"US NS")+COUNTIF(D6:AH6,"US DS")+COUNTIF(D6:AH6,"US EM")</f>
        <v>17</v>
      </c>
      <c r="AK6" s="366">
        <f t="shared" si="1"/>
        <v>153</v>
      </c>
    </row>
    <row r="7" spans="1:37" x14ac:dyDescent="0.25">
      <c r="A7" s="504" t="s">
        <v>264</v>
      </c>
      <c r="B7" s="57">
        <v>497998</v>
      </c>
      <c r="C7" s="159" t="s">
        <v>165</v>
      </c>
      <c r="D7" s="67" t="s">
        <v>52</v>
      </c>
      <c r="E7" s="200" t="s">
        <v>6</v>
      </c>
      <c r="F7" s="200" t="s">
        <v>6</v>
      </c>
      <c r="G7" s="67" t="s">
        <v>52</v>
      </c>
      <c r="H7" s="67" t="s">
        <v>52</v>
      </c>
      <c r="I7" s="69" t="s">
        <v>51</v>
      </c>
      <c r="J7" s="176" t="s">
        <v>54</v>
      </c>
      <c r="K7" s="176" t="s">
        <v>54</v>
      </c>
      <c r="L7" s="200" t="s">
        <v>6</v>
      </c>
      <c r="M7" s="200" t="s">
        <v>6</v>
      </c>
      <c r="N7" s="176" t="s">
        <v>54</v>
      </c>
      <c r="O7" s="176" t="s">
        <v>54</v>
      </c>
      <c r="P7" s="176" t="s">
        <v>54</v>
      </c>
      <c r="Q7" s="176" t="s">
        <v>54</v>
      </c>
      <c r="R7" s="176" t="s">
        <v>54</v>
      </c>
      <c r="S7" s="171" t="s">
        <v>54</v>
      </c>
      <c r="T7" s="200" t="s">
        <v>6</v>
      </c>
      <c r="U7" s="67" t="s">
        <v>52</v>
      </c>
      <c r="V7" s="67" t="s">
        <v>52</v>
      </c>
      <c r="W7" s="176" t="s">
        <v>54</v>
      </c>
      <c r="X7" s="245" t="s">
        <v>36</v>
      </c>
      <c r="Y7" s="274" t="s">
        <v>31</v>
      </c>
      <c r="Z7" s="200" t="s">
        <v>6</v>
      </c>
      <c r="AA7" s="200" t="s">
        <v>6</v>
      </c>
      <c r="AB7" s="365" t="s">
        <v>225</v>
      </c>
      <c r="AC7" s="274" t="s">
        <v>31</v>
      </c>
      <c r="AD7" s="274" t="s">
        <v>31</v>
      </c>
      <c r="AE7" s="274" t="s">
        <v>31</v>
      </c>
      <c r="AF7" s="274" t="s">
        <v>31</v>
      </c>
      <c r="AG7" s="200" t="s">
        <v>6</v>
      </c>
      <c r="AH7" s="200" t="s">
        <v>6</v>
      </c>
      <c r="AI7">
        <f t="shared" si="0"/>
        <v>5</v>
      </c>
      <c r="AJ7">
        <f t="shared" si="2"/>
        <v>15</v>
      </c>
      <c r="AK7" s="366">
        <f t="shared" si="1"/>
        <v>135</v>
      </c>
    </row>
    <row r="8" spans="1:37" x14ac:dyDescent="0.25">
      <c r="A8" s="505"/>
      <c r="B8" s="357">
        <v>166058</v>
      </c>
      <c r="C8" s="57" t="s">
        <v>8</v>
      </c>
      <c r="D8" s="69" t="s">
        <v>51</v>
      </c>
      <c r="E8" s="200" t="s">
        <v>6</v>
      </c>
      <c r="F8" s="200" t="s">
        <v>6</v>
      </c>
      <c r="G8" s="69" t="s">
        <v>51</v>
      </c>
      <c r="H8" s="69" t="s">
        <v>51</v>
      </c>
      <c r="I8" s="69" t="s">
        <v>51</v>
      </c>
      <c r="J8" s="176" t="s">
        <v>54</v>
      </c>
      <c r="K8" s="368" t="s">
        <v>52</v>
      </c>
      <c r="L8" s="200" t="s">
        <v>6</v>
      </c>
      <c r="M8" s="200" t="s">
        <v>6</v>
      </c>
      <c r="N8" s="69" t="s">
        <v>51</v>
      </c>
      <c r="O8" s="69" t="s">
        <v>51</v>
      </c>
      <c r="P8" s="69" t="s">
        <v>51</v>
      </c>
      <c r="Q8" s="69" t="s">
        <v>51</v>
      </c>
      <c r="R8" s="69" t="s">
        <v>51</v>
      </c>
      <c r="S8" s="200" t="s">
        <v>6</v>
      </c>
      <c r="T8" s="200" t="s">
        <v>6</v>
      </c>
      <c r="U8" s="69" t="s">
        <v>51</v>
      </c>
      <c r="V8" s="69" t="s">
        <v>51</v>
      </c>
      <c r="W8" s="69" t="s">
        <v>51</v>
      </c>
      <c r="X8" s="69" t="s">
        <v>51</v>
      </c>
      <c r="Y8" s="69" t="s">
        <v>51</v>
      </c>
      <c r="Z8" s="200" t="s">
        <v>6</v>
      </c>
      <c r="AA8" s="200" t="s">
        <v>6</v>
      </c>
      <c r="AB8" s="365" t="s">
        <v>225</v>
      </c>
      <c r="AC8" s="69" t="s">
        <v>51</v>
      </c>
      <c r="AD8" s="69" t="s">
        <v>51</v>
      </c>
      <c r="AE8" s="69" t="s">
        <v>51</v>
      </c>
      <c r="AF8" s="69" t="s">
        <v>51</v>
      </c>
      <c r="AG8" s="200" t="s">
        <v>6</v>
      </c>
      <c r="AH8" s="200" t="s">
        <v>6</v>
      </c>
      <c r="AI8">
        <f t="shared" si="0"/>
        <v>0</v>
      </c>
      <c r="AJ8">
        <f t="shared" si="2"/>
        <v>20</v>
      </c>
      <c r="AK8" s="366">
        <f t="shared" si="1"/>
        <v>180</v>
      </c>
    </row>
    <row r="9" spans="1:37" x14ac:dyDescent="0.25">
      <c r="A9" s="505"/>
      <c r="B9" s="357">
        <v>449144</v>
      </c>
      <c r="C9" s="57" t="s">
        <v>224</v>
      </c>
      <c r="D9" s="67" t="s">
        <v>52</v>
      </c>
      <c r="E9" s="200" t="s">
        <v>6</v>
      </c>
      <c r="F9" s="200" t="s">
        <v>6</v>
      </c>
      <c r="G9" s="176" t="s">
        <v>54</v>
      </c>
      <c r="H9" s="176" t="s">
        <v>54</v>
      </c>
      <c r="I9" s="176" t="s">
        <v>54</v>
      </c>
      <c r="J9" s="176" t="s">
        <v>54</v>
      </c>
      <c r="K9" s="176" t="s">
        <v>54</v>
      </c>
      <c r="L9" s="200" t="s">
        <v>6</v>
      </c>
      <c r="M9" s="200" t="s">
        <v>6</v>
      </c>
      <c r="N9" s="368" t="s">
        <v>52</v>
      </c>
      <c r="O9" s="69" t="s">
        <v>51</v>
      </c>
      <c r="P9" s="176" t="s">
        <v>54</v>
      </c>
      <c r="Q9" s="176" t="s">
        <v>54</v>
      </c>
      <c r="R9" s="176" t="s">
        <v>54</v>
      </c>
      <c r="S9" s="200" t="s">
        <v>6</v>
      </c>
      <c r="T9" s="200" t="s">
        <v>6</v>
      </c>
      <c r="U9" s="69" t="s">
        <v>51</v>
      </c>
      <c r="V9" s="176" t="s">
        <v>54</v>
      </c>
      <c r="W9" s="176" t="s">
        <v>54</v>
      </c>
      <c r="X9" s="176" t="s">
        <v>54</v>
      </c>
      <c r="Y9" s="176" t="s">
        <v>54</v>
      </c>
      <c r="Z9" s="200" t="s">
        <v>6</v>
      </c>
      <c r="AA9" s="200" t="s">
        <v>6</v>
      </c>
      <c r="AB9" s="365" t="s">
        <v>225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200" t="s">
        <v>6</v>
      </c>
      <c r="AH9" s="200" t="s">
        <v>6</v>
      </c>
      <c r="AI9">
        <f t="shared" si="0"/>
        <v>0</v>
      </c>
      <c r="AJ9">
        <f t="shared" si="2"/>
        <v>20</v>
      </c>
      <c r="AK9" s="366">
        <f t="shared" si="1"/>
        <v>180</v>
      </c>
    </row>
    <row r="10" spans="1:37" x14ac:dyDescent="0.25">
      <c r="A10" s="506"/>
      <c r="B10" s="357">
        <v>451719</v>
      </c>
      <c r="C10" s="57" t="s">
        <v>240</v>
      </c>
      <c r="D10" s="67" t="s">
        <v>52</v>
      </c>
      <c r="E10" s="200" t="s">
        <v>6</v>
      </c>
      <c r="F10" s="200" t="s">
        <v>6</v>
      </c>
      <c r="G10" s="67" t="s">
        <v>52</v>
      </c>
      <c r="H10" s="67" t="s">
        <v>52</v>
      </c>
      <c r="I10" s="67" t="s">
        <v>52</v>
      </c>
      <c r="J10" s="67" t="s">
        <v>52</v>
      </c>
      <c r="K10" s="67" t="s">
        <v>52</v>
      </c>
      <c r="L10" s="200" t="s">
        <v>6</v>
      </c>
      <c r="M10" s="200" t="s">
        <v>6</v>
      </c>
      <c r="N10" s="176" t="s">
        <v>54</v>
      </c>
      <c r="O10" s="67" t="s">
        <v>52</v>
      </c>
      <c r="P10" s="67" t="s">
        <v>52</v>
      </c>
      <c r="Q10" s="67" t="s">
        <v>52</v>
      </c>
      <c r="R10" s="67" t="s">
        <v>52</v>
      </c>
      <c r="S10" s="200" t="s">
        <v>6</v>
      </c>
      <c r="T10" s="200" t="s">
        <v>6</v>
      </c>
      <c r="U10" s="67" t="s">
        <v>52</v>
      </c>
      <c r="V10" s="67" t="s">
        <v>52</v>
      </c>
      <c r="W10" s="67" t="s">
        <v>52</v>
      </c>
      <c r="X10" s="67" t="s">
        <v>52</v>
      </c>
      <c r="Y10" s="67" t="s">
        <v>52</v>
      </c>
      <c r="Z10" s="200" t="s">
        <v>6</v>
      </c>
      <c r="AA10" s="200" t="s">
        <v>6</v>
      </c>
      <c r="AB10" s="365" t="s">
        <v>225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200" t="s">
        <v>6</v>
      </c>
      <c r="AH10" s="200" t="s">
        <v>6</v>
      </c>
      <c r="AI10">
        <f t="shared" si="0"/>
        <v>0</v>
      </c>
      <c r="AJ10">
        <f t="shared" si="2"/>
        <v>20</v>
      </c>
      <c r="AK10" s="366">
        <f t="shared" si="1"/>
        <v>180</v>
      </c>
    </row>
    <row r="11" spans="1:37" x14ac:dyDescent="0.25">
      <c r="A11" s="507" t="s">
        <v>265</v>
      </c>
      <c r="B11" s="357">
        <v>509724</v>
      </c>
      <c r="C11" s="57" t="s">
        <v>21</v>
      </c>
      <c r="D11" s="67" t="s">
        <v>52</v>
      </c>
      <c r="E11" s="200" t="s">
        <v>6</v>
      </c>
      <c r="F11" s="200" t="s">
        <v>6</v>
      </c>
      <c r="G11" s="67" t="s">
        <v>52</v>
      </c>
      <c r="H11" s="67" t="s">
        <v>52</v>
      </c>
      <c r="I11" s="67" t="s">
        <v>52</v>
      </c>
      <c r="J11" s="67" t="s">
        <v>52</v>
      </c>
      <c r="K11" s="67" t="s">
        <v>52</v>
      </c>
      <c r="L11" s="200" t="s">
        <v>6</v>
      </c>
      <c r="M11" s="200" t="s">
        <v>6</v>
      </c>
      <c r="N11" s="176" t="s">
        <v>54</v>
      </c>
      <c r="O11" s="176" t="s">
        <v>54</v>
      </c>
      <c r="P11" s="176" t="s">
        <v>54</v>
      </c>
      <c r="Q11" s="176" t="s">
        <v>54</v>
      </c>
      <c r="R11" s="176" t="s">
        <v>54</v>
      </c>
      <c r="S11" s="200" t="s">
        <v>6</v>
      </c>
      <c r="T11" s="200" t="s">
        <v>6</v>
      </c>
      <c r="U11" s="176" t="s">
        <v>54</v>
      </c>
      <c r="V11" s="176" t="s">
        <v>54</v>
      </c>
      <c r="W11" s="176" t="s">
        <v>54</v>
      </c>
      <c r="X11" s="176" t="s">
        <v>54</v>
      </c>
      <c r="Y11" s="176" t="s">
        <v>54</v>
      </c>
      <c r="Z11" s="200" t="s">
        <v>6</v>
      </c>
      <c r="AA11" s="200" t="s">
        <v>6</v>
      </c>
      <c r="AB11" s="365" t="s">
        <v>225</v>
      </c>
      <c r="AC11" s="67" t="s">
        <v>52</v>
      </c>
      <c r="AD11" s="67" t="s">
        <v>52</v>
      </c>
      <c r="AE11" s="67" t="s">
        <v>52</v>
      </c>
      <c r="AF11" s="67" t="s">
        <v>52</v>
      </c>
      <c r="AG11" s="200" t="s">
        <v>6</v>
      </c>
      <c r="AH11" s="200" t="s">
        <v>6</v>
      </c>
      <c r="AI11">
        <f t="shared" si="0"/>
        <v>0</v>
      </c>
      <c r="AJ11">
        <f t="shared" si="2"/>
        <v>20</v>
      </c>
      <c r="AK11" s="366">
        <f t="shared" si="1"/>
        <v>180</v>
      </c>
    </row>
    <row r="12" spans="1:37" x14ac:dyDescent="0.25">
      <c r="A12" s="508"/>
      <c r="B12" s="357">
        <v>260250</v>
      </c>
      <c r="C12" s="57" t="s">
        <v>223</v>
      </c>
      <c r="D12" s="368" t="s">
        <v>52</v>
      </c>
      <c r="E12" s="200" t="s">
        <v>6</v>
      </c>
      <c r="F12" s="200" t="s">
        <v>6</v>
      </c>
      <c r="G12" s="176" t="s">
        <v>54</v>
      </c>
      <c r="H12" s="176" t="s">
        <v>54</v>
      </c>
      <c r="I12" s="176" t="s">
        <v>54</v>
      </c>
      <c r="J12" s="176" t="s">
        <v>54</v>
      </c>
      <c r="K12" s="176" t="s">
        <v>54</v>
      </c>
      <c r="L12" s="200" t="s">
        <v>6</v>
      </c>
      <c r="M12" s="200" t="s">
        <v>6</v>
      </c>
      <c r="N12" s="67" t="s">
        <v>52</v>
      </c>
      <c r="O12" s="67" t="s">
        <v>52</v>
      </c>
      <c r="P12" s="67" t="s">
        <v>52</v>
      </c>
      <c r="Q12" s="67" t="s">
        <v>52</v>
      </c>
      <c r="R12" s="67" t="s">
        <v>52</v>
      </c>
      <c r="S12" s="200" t="s">
        <v>6</v>
      </c>
      <c r="T12" s="200" t="s">
        <v>6</v>
      </c>
      <c r="U12" s="67" t="s">
        <v>52</v>
      </c>
      <c r="V12" s="67" t="s">
        <v>52</v>
      </c>
      <c r="W12" s="67" t="s">
        <v>52</v>
      </c>
      <c r="X12" s="67" t="s">
        <v>52</v>
      </c>
      <c r="Y12" s="67" t="s">
        <v>52</v>
      </c>
      <c r="Z12" s="200" t="s">
        <v>6</v>
      </c>
      <c r="AA12" s="200" t="s">
        <v>6</v>
      </c>
      <c r="AB12" s="365" t="s">
        <v>225</v>
      </c>
      <c r="AC12" s="176" t="s">
        <v>54</v>
      </c>
      <c r="AD12" s="176" t="s">
        <v>54</v>
      </c>
      <c r="AE12" s="274" t="s">
        <v>31</v>
      </c>
      <c r="AF12" s="274" t="s">
        <v>31</v>
      </c>
      <c r="AG12" s="200" t="s">
        <v>6</v>
      </c>
      <c r="AH12" s="200" t="s">
        <v>6</v>
      </c>
      <c r="AI12">
        <f t="shared" si="0"/>
        <v>2</v>
      </c>
      <c r="AJ12">
        <f t="shared" si="2"/>
        <v>18</v>
      </c>
      <c r="AK12" s="366">
        <f t="shared" si="1"/>
        <v>162</v>
      </c>
    </row>
    <row r="13" spans="1:37" x14ac:dyDescent="0.25">
      <c r="A13" s="508"/>
      <c r="B13" s="57">
        <v>484327</v>
      </c>
      <c r="C13" s="159" t="s">
        <v>171</v>
      </c>
      <c r="D13" s="67" t="s">
        <v>52</v>
      </c>
      <c r="E13" s="200" t="s">
        <v>6</v>
      </c>
      <c r="F13" s="200" t="s">
        <v>6</v>
      </c>
      <c r="G13" s="67" t="s">
        <v>52</v>
      </c>
      <c r="H13" s="67" t="s">
        <v>52</v>
      </c>
      <c r="I13" s="67" t="s">
        <v>52</v>
      </c>
      <c r="J13" s="67" t="s">
        <v>52</v>
      </c>
      <c r="K13" s="67" t="s">
        <v>52</v>
      </c>
      <c r="L13" s="200" t="s">
        <v>6</v>
      </c>
      <c r="M13" s="200" t="s">
        <v>6</v>
      </c>
      <c r="N13" s="176" t="s">
        <v>54</v>
      </c>
      <c r="O13" s="176" t="s">
        <v>54</v>
      </c>
      <c r="P13" s="176" t="s">
        <v>54</v>
      </c>
      <c r="Q13" s="176" t="s">
        <v>54</v>
      </c>
      <c r="R13" s="176" t="s">
        <v>54</v>
      </c>
      <c r="S13" s="200" t="s">
        <v>6</v>
      </c>
      <c r="T13" s="171" t="s">
        <v>54</v>
      </c>
      <c r="U13" s="176" t="s">
        <v>54</v>
      </c>
      <c r="V13" s="176" t="s">
        <v>54</v>
      </c>
      <c r="W13" s="176" t="s">
        <v>54</v>
      </c>
      <c r="X13" s="176" t="s">
        <v>54</v>
      </c>
      <c r="Y13" s="176" t="s">
        <v>54</v>
      </c>
      <c r="Z13" s="200" t="s">
        <v>6</v>
      </c>
      <c r="AA13" s="200" t="s">
        <v>6</v>
      </c>
      <c r="AB13" s="365" t="s">
        <v>225</v>
      </c>
      <c r="AC13" s="245" t="s">
        <v>36</v>
      </c>
      <c r="AD13" s="274" t="s">
        <v>31</v>
      </c>
      <c r="AE13" s="176" t="s">
        <v>54</v>
      </c>
      <c r="AF13" s="176" t="s">
        <v>54</v>
      </c>
      <c r="AG13" s="200" t="s">
        <v>6</v>
      </c>
      <c r="AH13" s="200" t="s">
        <v>6</v>
      </c>
      <c r="AI13">
        <f t="shared" si="0"/>
        <v>1</v>
      </c>
      <c r="AJ13">
        <f t="shared" si="2"/>
        <v>19</v>
      </c>
      <c r="AK13" s="366">
        <f t="shared" si="1"/>
        <v>171</v>
      </c>
    </row>
    <row r="14" spans="1:37" x14ac:dyDescent="0.25">
      <c r="A14" s="509"/>
      <c r="B14" s="357">
        <v>612719</v>
      </c>
      <c r="C14" s="159" t="s">
        <v>227</v>
      </c>
      <c r="D14" s="176" t="s">
        <v>54</v>
      </c>
      <c r="E14" s="200" t="s">
        <v>6</v>
      </c>
      <c r="F14" s="200" t="s">
        <v>6</v>
      </c>
      <c r="G14" s="274" t="s">
        <v>31</v>
      </c>
      <c r="H14" s="176" t="s">
        <v>54</v>
      </c>
      <c r="I14" s="176" t="s">
        <v>54</v>
      </c>
      <c r="J14" s="176" t="s">
        <v>54</v>
      </c>
      <c r="K14" s="176" t="s">
        <v>54</v>
      </c>
      <c r="L14" s="200" t="s">
        <v>6</v>
      </c>
      <c r="M14" s="200" t="s">
        <v>6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176" t="s">
        <v>54</v>
      </c>
      <c r="S14" s="200" t="s">
        <v>6</v>
      </c>
      <c r="T14" s="200" t="s">
        <v>6</v>
      </c>
      <c r="U14" s="69" t="s">
        <v>51</v>
      </c>
      <c r="V14" s="69" t="s">
        <v>51</v>
      </c>
      <c r="W14" s="69" t="s">
        <v>51</v>
      </c>
      <c r="X14" s="69" t="s">
        <v>51</v>
      </c>
      <c r="Y14" s="69" t="s">
        <v>51</v>
      </c>
      <c r="Z14" s="200" t="s">
        <v>6</v>
      </c>
      <c r="AA14" s="200" t="s">
        <v>6</v>
      </c>
      <c r="AB14" s="365" t="s">
        <v>225</v>
      </c>
      <c r="AC14" s="67" t="s">
        <v>52</v>
      </c>
      <c r="AD14" s="67" t="s">
        <v>52</v>
      </c>
      <c r="AE14" s="67" t="s">
        <v>52</v>
      </c>
      <c r="AF14" s="67" t="s">
        <v>52</v>
      </c>
      <c r="AG14" s="200" t="s">
        <v>6</v>
      </c>
      <c r="AH14" s="200" t="s">
        <v>6</v>
      </c>
      <c r="AI14">
        <f t="shared" si="0"/>
        <v>1</v>
      </c>
      <c r="AJ14">
        <f t="shared" si="2"/>
        <v>19</v>
      </c>
      <c r="AK14" s="366">
        <f t="shared" si="1"/>
        <v>171</v>
      </c>
    </row>
    <row r="15" spans="1:37" x14ac:dyDescent="0.25">
      <c r="A15" s="510" t="s">
        <v>266</v>
      </c>
      <c r="B15" s="57">
        <v>552406</v>
      </c>
      <c r="C15" s="159" t="s">
        <v>164</v>
      </c>
      <c r="D15" s="176" t="s">
        <v>54</v>
      </c>
      <c r="E15" s="200" t="s">
        <v>6</v>
      </c>
      <c r="F15" s="200" t="s">
        <v>6</v>
      </c>
      <c r="G15" s="245" t="s">
        <v>36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200" t="s">
        <v>6</v>
      </c>
      <c r="M15" s="200" t="s">
        <v>6</v>
      </c>
      <c r="N15" s="176" t="s">
        <v>54</v>
      </c>
      <c r="O15" s="176" t="s">
        <v>54</v>
      </c>
      <c r="P15" s="176" t="s">
        <v>54</v>
      </c>
      <c r="Q15" s="67" t="s">
        <v>52</v>
      </c>
      <c r="R15" s="67" t="s">
        <v>52</v>
      </c>
      <c r="S15" s="200" t="s">
        <v>6</v>
      </c>
      <c r="T15" s="200" t="s">
        <v>6</v>
      </c>
      <c r="U15" s="67" t="s">
        <v>52</v>
      </c>
      <c r="V15" s="67" t="s">
        <v>52</v>
      </c>
      <c r="W15" s="67" t="s">
        <v>52</v>
      </c>
      <c r="X15" s="67" t="s">
        <v>52</v>
      </c>
      <c r="Y15" s="67" t="s">
        <v>52</v>
      </c>
      <c r="Z15" s="200" t="s">
        <v>6</v>
      </c>
      <c r="AA15" s="200" t="s">
        <v>6</v>
      </c>
      <c r="AB15" s="365" t="s">
        <v>225</v>
      </c>
      <c r="AC15" s="176" t="s">
        <v>54</v>
      </c>
      <c r="AD15" s="176" t="s">
        <v>54</v>
      </c>
      <c r="AE15" s="176" t="s">
        <v>54</v>
      </c>
      <c r="AF15" s="176" t="s">
        <v>54</v>
      </c>
      <c r="AG15" s="200" t="s">
        <v>6</v>
      </c>
      <c r="AH15" s="171" t="s">
        <v>54</v>
      </c>
      <c r="AI15">
        <f t="shared" si="0"/>
        <v>0</v>
      </c>
      <c r="AJ15">
        <f t="shared" si="2"/>
        <v>20</v>
      </c>
      <c r="AK15" s="366">
        <f t="shared" si="1"/>
        <v>180</v>
      </c>
    </row>
    <row r="16" spans="1:37" x14ac:dyDescent="0.25">
      <c r="A16" s="511"/>
      <c r="B16" s="357">
        <v>302172</v>
      </c>
      <c r="C16" s="57" t="s">
        <v>157</v>
      </c>
      <c r="D16" s="176" t="s">
        <v>54</v>
      </c>
      <c r="E16" s="200" t="s">
        <v>6</v>
      </c>
      <c r="F16" s="200" t="s">
        <v>6</v>
      </c>
      <c r="G16" s="67" t="s">
        <v>52</v>
      </c>
      <c r="H16" s="67" t="s">
        <v>52</v>
      </c>
      <c r="I16" s="67" t="s">
        <v>52</v>
      </c>
      <c r="J16" s="67" t="s">
        <v>52</v>
      </c>
      <c r="K16" s="67" t="s">
        <v>52</v>
      </c>
      <c r="L16" s="200" t="s">
        <v>6</v>
      </c>
      <c r="M16" s="200" t="s">
        <v>6</v>
      </c>
      <c r="N16" s="67" t="s">
        <v>52</v>
      </c>
      <c r="O16" s="67" t="s">
        <v>52</v>
      </c>
      <c r="P16" s="67" t="s">
        <v>52</v>
      </c>
      <c r="Q16" s="69" t="s">
        <v>51</v>
      </c>
      <c r="R16" s="69" t="s">
        <v>51</v>
      </c>
      <c r="S16" s="200" t="s">
        <v>6</v>
      </c>
      <c r="T16" s="200" t="s">
        <v>6</v>
      </c>
      <c r="U16" s="176" t="s">
        <v>54</v>
      </c>
      <c r="V16" s="176" t="s">
        <v>54</v>
      </c>
      <c r="W16" s="176" t="s">
        <v>54</v>
      </c>
      <c r="X16" s="176" t="s">
        <v>54</v>
      </c>
      <c r="Y16" s="274" t="s">
        <v>31</v>
      </c>
      <c r="Z16" s="200" t="s">
        <v>6</v>
      </c>
      <c r="AA16" s="200" t="s">
        <v>6</v>
      </c>
      <c r="AB16" s="365" t="s">
        <v>225</v>
      </c>
      <c r="AC16" s="274" t="s">
        <v>31</v>
      </c>
      <c r="AD16" s="274" t="s">
        <v>31</v>
      </c>
      <c r="AE16" s="67" t="s">
        <v>52</v>
      </c>
      <c r="AF16" s="67" t="s">
        <v>52</v>
      </c>
      <c r="AG16" s="200" t="s">
        <v>6</v>
      </c>
      <c r="AH16" s="200" t="s">
        <v>6</v>
      </c>
      <c r="AI16">
        <f t="shared" si="0"/>
        <v>3</v>
      </c>
      <c r="AJ16">
        <f t="shared" si="2"/>
        <v>17</v>
      </c>
      <c r="AK16" s="366">
        <f t="shared" si="1"/>
        <v>153</v>
      </c>
    </row>
    <row r="17" spans="1:37" x14ac:dyDescent="0.25">
      <c r="A17" s="512"/>
      <c r="B17" s="57">
        <v>379070</v>
      </c>
      <c r="C17" s="159" t="s">
        <v>123</v>
      </c>
      <c r="D17" s="67" t="s">
        <v>52</v>
      </c>
      <c r="E17" s="200" t="s">
        <v>6</v>
      </c>
      <c r="F17" s="200" t="s">
        <v>6</v>
      </c>
      <c r="G17" s="67" t="s">
        <v>52</v>
      </c>
      <c r="H17" s="274" t="s">
        <v>31</v>
      </c>
      <c r="I17" s="67" t="s">
        <v>52</v>
      </c>
      <c r="J17" s="368" t="s">
        <v>52</v>
      </c>
      <c r="K17" s="368" t="s">
        <v>52</v>
      </c>
      <c r="L17" s="200" t="s">
        <v>6</v>
      </c>
      <c r="M17" s="200" t="s">
        <v>6</v>
      </c>
      <c r="N17" s="176" t="s">
        <v>54</v>
      </c>
      <c r="O17" s="176" t="s">
        <v>54</v>
      </c>
      <c r="P17" s="176" t="s">
        <v>54</v>
      </c>
      <c r="Q17" s="176" t="s">
        <v>54</v>
      </c>
      <c r="R17" s="176" t="s">
        <v>54</v>
      </c>
      <c r="S17" s="200" t="s">
        <v>6</v>
      </c>
      <c r="T17" s="200" t="s">
        <v>6</v>
      </c>
      <c r="U17" s="176" t="s">
        <v>54</v>
      </c>
      <c r="V17" s="176" t="s">
        <v>54</v>
      </c>
      <c r="W17" s="176" t="s">
        <v>54</v>
      </c>
      <c r="X17" s="176" t="s">
        <v>54</v>
      </c>
      <c r="Y17" s="176" t="s">
        <v>54</v>
      </c>
      <c r="Z17" s="200" t="s">
        <v>6</v>
      </c>
      <c r="AA17" s="200" t="s">
        <v>6</v>
      </c>
      <c r="AB17" s="365" t="s">
        <v>225</v>
      </c>
      <c r="AC17" s="368" t="s">
        <v>52</v>
      </c>
      <c r="AD17" s="368" t="s">
        <v>52</v>
      </c>
      <c r="AE17" s="368" t="s">
        <v>52</v>
      </c>
      <c r="AF17" s="245" t="s">
        <v>36</v>
      </c>
      <c r="AG17" s="171" t="s">
        <v>54</v>
      </c>
      <c r="AH17" s="200" t="s">
        <v>6</v>
      </c>
      <c r="AI17">
        <f t="shared" si="0"/>
        <v>1</v>
      </c>
      <c r="AJ17">
        <f t="shared" si="2"/>
        <v>19</v>
      </c>
      <c r="AK17" s="366">
        <f t="shared" si="1"/>
        <v>171</v>
      </c>
    </row>
    <row r="18" spans="1:37" x14ac:dyDescent="0.25">
      <c r="A18" s="498" t="s">
        <v>267</v>
      </c>
      <c r="B18" s="357">
        <v>348238</v>
      </c>
      <c r="C18" s="159" t="s">
        <v>246</v>
      </c>
      <c r="D18" s="67" t="s">
        <v>52</v>
      </c>
      <c r="E18" s="200" t="s">
        <v>6</v>
      </c>
      <c r="F18" s="200" t="s">
        <v>6</v>
      </c>
      <c r="G18" s="67" t="s">
        <v>52</v>
      </c>
      <c r="H18" s="67" t="s">
        <v>52</v>
      </c>
      <c r="I18" s="67" t="s">
        <v>52</v>
      </c>
      <c r="J18" s="67" t="s">
        <v>52</v>
      </c>
      <c r="K18" s="67" t="s">
        <v>52</v>
      </c>
      <c r="L18" s="200" t="s">
        <v>6</v>
      </c>
      <c r="M18" s="200" t="s">
        <v>6</v>
      </c>
      <c r="N18" s="176" t="s">
        <v>54</v>
      </c>
      <c r="O18" s="176" t="s">
        <v>54</v>
      </c>
      <c r="P18" s="176" t="s">
        <v>54</v>
      </c>
      <c r="Q18" s="176" t="s">
        <v>54</v>
      </c>
      <c r="R18" s="274" t="s">
        <v>31</v>
      </c>
      <c r="S18" s="200" t="s">
        <v>6</v>
      </c>
      <c r="T18" s="200" t="s">
        <v>6</v>
      </c>
      <c r="U18" s="200" t="s">
        <v>6</v>
      </c>
      <c r="V18" s="176" t="s">
        <v>54</v>
      </c>
      <c r="W18" s="176" t="s">
        <v>54</v>
      </c>
      <c r="X18" s="176" t="s">
        <v>54</v>
      </c>
      <c r="Y18" s="176" t="s">
        <v>54</v>
      </c>
      <c r="Z18" s="171" t="s">
        <v>54</v>
      </c>
      <c r="AA18" s="200" t="s">
        <v>6</v>
      </c>
      <c r="AB18" s="365" t="s">
        <v>225</v>
      </c>
      <c r="AC18" s="67" t="s">
        <v>52</v>
      </c>
      <c r="AD18" s="67" t="s">
        <v>52</v>
      </c>
      <c r="AE18" s="67" t="s">
        <v>52</v>
      </c>
      <c r="AF18" s="67" t="s">
        <v>52</v>
      </c>
      <c r="AG18" s="200" t="s">
        <v>6</v>
      </c>
      <c r="AH18" s="200" t="s">
        <v>6</v>
      </c>
      <c r="AI18">
        <f t="shared" si="0"/>
        <v>1</v>
      </c>
      <c r="AJ18">
        <f t="shared" si="2"/>
        <v>19</v>
      </c>
      <c r="AK18" s="366">
        <f t="shared" si="1"/>
        <v>171</v>
      </c>
    </row>
    <row r="19" spans="1:37" x14ac:dyDescent="0.25">
      <c r="A19" s="499"/>
      <c r="B19" s="357">
        <v>491040</v>
      </c>
      <c r="C19" s="159" t="s">
        <v>169</v>
      </c>
      <c r="D19" s="176" t="s">
        <v>54</v>
      </c>
      <c r="E19" s="200" t="s">
        <v>6</v>
      </c>
      <c r="F19" s="200" t="s">
        <v>6</v>
      </c>
      <c r="G19" s="176" t="s">
        <v>54</v>
      </c>
      <c r="H19" s="176" t="s">
        <v>54</v>
      </c>
      <c r="I19" s="176" t="s">
        <v>54</v>
      </c>
      <c r="J19" s="176" t="s">
        <v>54</v>
      </c>
      <c r="K19" s="176" t="s">
        <v>54</v>
      </c>
      <c r="L19" s="200" t="s">
        <v>6</v>
      </c>
      <c r="M19" s="171" t="s">
        <v>54</v>
      </c>
      <c r="N19" s="69" t="s">
        <v>51</v>
      </c>
      <c r="O19" s="274" t="s">
        <v>31</v>
      </c>
      <c r="P19" s="69" t="s">
        <v>51</v>
      </c>
      <c r="Q19" s="69" t="s">
        <v>51</v>
      </c>
      <c r="R19" s="176" t="s">
        <v>54</v>
      </c>
      <c r="S19" s="200" t="s">
        <v>6</v>
      </c>
      <c r="T19" s="200" t="s">
        <v>6</v>
      </c>
      <c r="U19" s="67" t="s">
        <v>52</v>
      </c>
      <c r="V19" s="67" t="s">
        <v>52</v>
      </c>
      <c r="W19" s="67" t="s">
        <v>52</v>
      </c>
      <c r="X19" s="368" t="s">
        <v>52</v>
      </c>
      <c r="Y19" s="368" t="s">
        <v>52</v>
      </c>
      <c r="Z19" s="200" t="s">
        <v>6</v>
      </c>
      <c r="AA19" s="200" t="s">
        <v>6</v>
      </c>
      <c r="AB19" s="365" t="s">
        <v>225</v>
      </c>
      <c r="AC19" s="368" t="s">
        <v>52</v>
      </c>
      <c r="AD19" s="69" t="s">
        <v>51</v>
      </c>
      <c r="AE19" s="69" t="s">
        <v>51</v>
      </c>
      <c r="AF19" s="69" t="s">
        <v>51</v>
      </c>
      <c r="AG19" s="200" t="s">
        <v>6</v>
      </c>
      <c r="AH19" s="200" t="s">
        <v>6</v>
      </c>
      <c r="AI19">
        <f t="shared" si="0"/>
        <v>1</v>
      </c>
      <c r="AJ19">
        <f t="shared" si="2"/>
        <v>20</v>
      </c>
      <c r="AK19" s="366">
        <f t="shared" si="1"/>
        <v>180</v>
      </c>
    </row>
    <row r="20" spans="1:37" x14ac:dyDescent="0.25">
      <c r="A20" s="499"/>
      <c r="B20" s="57">
        <v>461154</v>
      </c>
      <c r="C20" s="297" t="s">
        <v>252</v>
      </c>
      <c r="D20" s="176" t="s">
        <v>54</v>
      </c>
      <c r="E20" s="200" t="s">
        <v>6</v>
      </c>
      <c r="F20" s="200" t="s">
        <v>6</v>
      </c>
      <c r="G20" s="67" t="s">
        <v>52</v>
      </c>
      <c r="H20" s="67" t="s">
        <v>52</v>
      </c>
      <c r="I20" s="67" t="s">
        <v>52</v>
      </c>
      <c r="J20" s="69" t="s">
        <v>51</v>
      </c>
      <c r="K20" s="176" t="s">
        <v>54</v>
      </c>
      <c r="L20" s="200" t="s">
        <v>6</v>
      </c>
      <c r="M20" s="200" t="s">
        <v>6</v>
      </c>
      <c r="N20" s="67" t="s">
        <v>52</v>
      </c>
      <c r="O20" s="67" t="s">
        <v>52</v>
      </c>
      <c r="P20" s="67" t="s">
        <v>52</v>
      </c>
      <c r="Q20" s="67" t="s">
        <v>52</v>
      </c>
      <c r="R20" s="67" t="s">
        <v>52</v>
      </c>
      <c r="S20" s="200" t="s">
        <v>6</v>
      </c>
      <c r="T20" s="200" t="s">
        <v>6</v>
      </c>
      <c r="U20" s="176" t="s">
        <v>54</v>
      </c>
      <c r="V20" s="176" t="s">
        <v>54</v>
      </c>
      <c r="W20" s="176" t="s">
        <v>54</v>
      </c>
      <c r="X20" s="176" t="s">
        <v>54</v>
      </c>
      <c r="Y20" s="274" t="s">
        <v>31</v>
      </c>
      <c r="Z20" s="200" t="s">
        <v>6</v>
      </c>
      <c r="AA20" s="200" t="s">
        <v>6</v>
      </c>
      <c r="AB20" s="365" t="s">
        <v>225</v>
      </c>
      <c r="AC20" s="274" t="s">
        <v>31</v>
      </c>
      <c r="AD20" s="176" t="s">
        <v>54</v>
      </c>
      <c r="AE20" s="176" t="s">
        <v>54</v>
      </c>
      <c r="AF20" s="176" t="s">
        <v>54</v>
      </c>
      <c r="AG20" s="200" t="s">
        <v>6</v>
      </c>
      <c r="AH20" s="200" t="s">
        <v>6</v>
      </c>
      <c r="AI20">
        <f t="shared" si="0"/>
        <v>2</v>
      </c>
      <c r="AJ20">
        <f t="shared" si="2"/>
        <v>18</v>
      </c>
      <c r="AK20" s="366">
        <f t="shared" si="1"/>
        <v>162</v>
      </c>
    </row>
    <row r="21" spans="1:37" x14ac:dyDescent="0.25">
      <c r="A21" s="500"/>
      <c r="B21" s="318">
        <v>550857</v>
      </c>
      <c r="C21" s="297" t="s">
        <v>256</v>
      </c>
      <c r="D21" s="67" t="s">
        <v>52</v>
      </c>
      <c r="E21" s="200" t="s">
        <v>6</v>
      </c>
      <c r="F21" s="200" t="s">
        <v>6</v>
      </c>
      <c r="G21" s="176" t="s">
        <v>54</v>
      </c>
      <c r="H21" s="176" t="s">
        <v>54</v>
      </c>
      <c r="I21" s="176" t="s">
        <v>54</v>
      </c>
      <c r="J21" s="176" t="s">
        <v>54</v>
      </c>
      <c r="K21" s="176" t="s">
        <v>54</v>
      </c>
      <c r="L21" s="200" t="s">
        <v>6</v>
      </c>
      <c r="M21" s="200" t="s">
        <v>6</v>
      </c>
      <c r="N21" s="176" t="s">
        <v>54</v>
      </c>
      <c r="O21" s="176" t="s">
        <v>54</v>
      </c>
      <c r="P21" s="176" t="s">
        <v>54</v>
      </c>
      <c r="Q21" s="176" t="s">
        <v>54</v>
      </c>
      <c r="R21" s="176" t="s">
        <v>54</v>
      </c>
      <c r="S21" s="171" t="s">
        <v>54</v>
      </c>
      <c r="T21" s="200" t="s">
        <v>6</v>
      </c>
      <c r="U21" s="67" t="s">
        <v>52</v>
      </c>
      <c r="V21" s="368" t="s">
        <v>52</v>
      </c>
      <c r="W21" s="368" t="s">
        <v>52</v>
      </c>
      <c r="X21" s="67" t="s">
        <v>52</v>
      </c>
      <c r="Y21" s="67" t="s">
        <v>52</v>
      </c>
      <c r="Z21" s="200" t="s">
        <v>6</v>
      </c>
      <c r="AA21" s="200" t="s">
        <v>6</v>
      </c>
      <c r="AB21" s="365" t="s">
        <v>225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200" t="s">
        <v>6</v>
      </c>
      <c r="AH21" s="200" t="s">
        <v>6</v>
      </c>
      <c r="AI21">
        <f t="shared" si="0"/>
        <v>0</v>
      </c>
      <c r="AJ21">
        <f t="shared" si="2"/>
        <v>21</v>
      </c>
      <c r="AK21" s="366">
        <f t="shared" si="1"/>
        <v>189</v>
      </c>
    </row>
    <row r="22" spans="1:37" x14ac:dyDescent="0.25">
      <c r="AI22">
        <f>SUM(AI3:AI21)</f>
        <v>20</v>
      </c>
      <c r="AK22" s="366"/>
    </row>
    <row r="24" spans="1:37" x14ac:dyDescent="0.25">
      <c r="S24" s="371"/>
      <c r="T24" s="222"/>
      <c r="U24" s="222"/>
      <c r="V24" s="372"/>
    </row>
    <row r="25" spans="1:37" x14ac:dyDescent="0.25">
      <c r="S25" s="371"/>
      <c r="T25" s="222"/>
      <c r="U25" s="222"/>
      <c r="V25" s="371"/>
    </row>
    <row r="26" spans="1:37" x14ac:dyDescent="0.25">
      <c r="S26" s="222"/>
      <c r="T26" s="222"/>
      <c r="U26" s="222"/>
      <c r="V26" s="222"/>
    </row>
  </sheetData>
  <mergeCells count="13">
    <mergeCell ref="Z1:AA1"/>
    <mergeCell ref="AG1:AH1"/>
    <mergeCell ref="AE1:AF1"/>
    <mergeCell ref="A3:A6"/>
    <mergeCell ref="A7:A10"/>
    <mergeCell ref="E1:F1"/>
    <mergeCell ref="S1:T1"/>
    <mergeCell ref="Q1:R1"/>
    <mergeCell ref="A11:A14"/>
    <mergeCell ref="A15:A17"/>
    <mergeCell ref="A18:A21"/>
    <mergeCell ref="V1:W1"/>
    <mergeCell ref="X1:Y1"/>
  </mergeCell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AN22"/>
  <sheetViews>
    <sheetView zoomScaleNormal="100" workbookViewId="0">
      <pane xSplit="3" ySplit="1" topLeftCell="Z3" activePane="bottomRight" state="frozen"/>
      <selection pane="topRight" activeCell="D1" sqref="D1"/>
      <selection pane="bottomLeft" activeCell="A2" sqref="A2"/>
      <selection pane="bottomRight" activeCell="AM18" sqref="AM18"/>
    </sheetView>
  </sheetViews>
  <sheetFormatPr defaultRowHeight="15" x14ac:dyDescent="0.25"/>
  <cols>
    <col min="1" max="1" width="13.7109375" bestFit="1" customWidth="1"/>
    <col min="2" max="2" width="15.42578125" bestFit="1" customWidth="1"/>
    <col min="3" max="3" width="34.42578125" bestFit="1" customWidth="1"/>
    <col min="4" max="4" width="8.5703125" bestFit="1" customWidth="1"/>
    <col min="5" max="5" width="9.42578125" bestFit="1" customWidth="1"/>
    <col min="6" max="6" width="6.5703125" bestFit="1" customWidth="1"/>
    <col min="7" max="8" width="9.42578125" bestFit="1" customWidth="1"/>
    <col min="9" max="9" width="8.42578125" bestFit="1" customWidth="1"/>
    <col min="10" max="10" width="6.140625" bestFit="1" customWidth="1"/>
    <col min="11" max="11" width="9.42578125" bestFit="1" customWidth="1"/>
    <col min="12" max="12" width="6.5703125" bestFit="1" customWidth="1"/>
    <col min="13" max="13" width="6.85546875" bestFit="1" customWidth="1"/>
    <col min="14" max="14" width="6.5703125" bestFit="1" customWidth="1"/>
    <col min="15" max="15" width="9.42578125" bestFit="1" customWidth="1"/>
    <col min="16" max="17" width="8.85546875" bestFit="1" customWidth="1"/>
    <col min="18" max="18" width="9.42578125" bestFit="1" customWidth="1"/>
    <col min="19" max="20" width="6.85546875" bestFit="1" customWidth="1"/>
    <col min="21" max="22" width="9.42578125" bestFit="1" customWidth="1"/>
    <col min="23" max="24" width="8.85546875" bestFit="1" customWidth="1"/>
    <col min="25" max="25" width="9.42578125" bestFit="1" customWidth="1"/>
    <col min="26" max="27" width="7.140625" bestFit="1" customWidth="1"/>
    <col min="28" max="29" width="9.42578125" bestFit="1" customWidth="1"/>
    <col min="30" max="31" width="8.85546875" bestFit="1" customWidth="1"/>
    <col min="32" max="32" width="9.42578125" bestFit="1" customWidth="1"/>
    <col min="33" max="33" width="7.140625" bestFit="1" customWidth="1"/>
    <col min="34" max="34" width="5.85546875" bestFit="1" customWidth="1"/>
    <col min="35" max="35" width="6.28515625" hidden="1" customWidth="1"/>
    <col min="36" max="36" width="13.42578125" hidden="1" customWidth="1"/>
    <col min="37" max="37" width="7.85546875" hidden="1" customWidth="1"/>
    <col min="38" max="38" width="21.5703125" hidden="1" customWidth="1"/>
    <col min="39" max="39" width="10.28515625" bestFit="1" customWidth="1"/>
    <col min="40" max="40" width="11.42578125" bestFit="1" customWidth="1"/>
  </cols>
  <sheetData>
    <row r="1" spans="1:40" ht="26.25" customHeight="1" x14ac:dyDescent="0.25">
      <c r="I1" s="481" t="s">
        <v>235</v>
      </c>
      <c r="J1" s="481"/>
      <c r="K1" s="362"/>
      <c r="L1" s="128"/>
      <c r="M1" s="128"/>
      <c r="P1" s="481" t="s">
        <v>235</v>
      </c>
      <c r="Q1" s="481"/>
      <c r="R1" s="363"/>
      <c r="U1" s="128"/>
      <c r="V1" s="362"/>
      <c r="W1" s="481" t="s">
        <v>235</v>
      </c>
      <c r="X1" s="481"/>
      <c r="Y1" s="362"/>
      <c r="AD1" s="481" t="s">
        <v>235</v>
      </c>
      <c r="AE1" s="481"/>
      <c r="AF1" s="363"/>
      <c r="AG1" s="497"/>
      <c r="AH1" s="497"/>
      <c r="AI1" s="3" t="s">
        <v>248</v>
      </c>
      <c r="AJ1" s="3" t="s">
        <v>303</v>
      </c>
      <c r="AK1" s="3" t="s">
        <v>45</v>
      </c>
      <c r="AL1" t="s">
        <v>248</v>
      </c>
      <c r="AM1" t="s">
        <v>285</v>
      </c>
      <c r="AN1" t="s">
        <v>279</v>
      </c>
    </row>
    <row r="2" spans="1:40" x14ac:dyDescent="0.25">
      <c r="A2" s="158" t="s">
        <v>268</v>
      </c>
      <c r="B2" s="158" t="s">
        <v>128</v>
      </c>
      <c r="C2" s="158" t="s">
        <v>2</v>
      </c>
      <c r="D2" s="243">
        <v>43101</v>
      </c>
      <c r="E2" s="243">
        <v>43102</v>
      </c>
      <c r="F2" s="243">
        <v>43103</v>
      </c>
      <c r="G2" s="243">
        <v>43104</v>
      </c>
      <c r="H2" s="243">
        <v>43105</v>
      </c>
      <c r="I2" s="243">
        <v>43106</v>
      </c>
      <c r="J2" s="243">
        <v>43107</v>
      </c>
      <c r="K2" s="243">
        <v>43108</v>
      </c>
      <c r="L2" s="243">
        <v>43109</v>
      </c>
      <c r="M2" s="243">
        <v>43110</v>
      </c>
      <c r="N2" s="243">
        <v>43111</v>
      </c>
      <c r="O2" s="243">
        <v>43112</v>
      </c>
      <c r="P2" s="243">
        <v>43113</v>
      </c>
      <c r="Q2" s="243">
        <v>43114</v>
      </c>
      <c r="R2" s="243">
        <v>43115</v>
      </c>
      <c r="S2" s="243">
        <v>43116</v>
      </c>
      <c r="T2" s="243">
        <v>43117</v>
      </c>
      <c r="U2" s="243">
        <v>43118</v>
      </c>
      <c r="V2" s="243">
        <v>43119</v>
      </c>
      <c r="W2" s="243">
        <v>43120</v>
      </c>
      <c r="X2" s="243">
        <v>43121</v>
      </c>
      <c r="Y2" s="243">
        <v>43122</v>
      </c>
      <c r="Z2" s="243">
        <v>43123</v>
      </c>
      <c r="AA2" s="243">
        <v>43124</v>
      </c>
      <c r="AB2" s="243">
        <v>43125</v>
      </c>
      <c r="AC2" s="243">
        <v>43126</v>
      </c>
      <c r="AD2" s="243">
        <v>43127</v>
      </c>
      <c r="AE2" s="243">
        <v>43128</v>
      </c>
      <c r="AF2" s="243">
        <v>43129</v>
      </c>
      <c r="AG2" s="243">
        <v>43130</v>
      </c>
      <c r="AH2" s="243">
        <v>43131</v>
      </c>
      <c r="AI2" s="377"/>
      <c r="AJ2" s="378"/>
      <c r="AK2" s="378"/>
      <c r="AL2" s="243"/>
    </row>
    <row r="3" spans="1:40" x14ac:dyDescent="0.25">
      <c r="A3" s="501" t="s">
        <v>263</v>
      </c>
      <c r="B3" s="79">
        <v>125480</v>
      </c>
      <c r="C3" s="159" t="s">
        <v>242</v>
      </c>
      <c r="D3" s="171" t="s">
        <v>301</v>
      </c>
      <c r="E3" s="67" t="s">
        <v>52</v>
      </c>
      <c r="F3" s="67" t="s">
        <v>52</v>
      </c>
      <c r="G3" s="67" t="s">
        <v>52</v>
      </c>
      <c r="H3" s="67" t="s">
        <v>52</v>
      </c>
      <c r="I3" s="200" t="s">
        <v>6</v>
      </c>
      <c r="J3" s="200" t="s">
        <v>6</v>
      </c>
      <c r="K3" s="245" t="s">
        <v>36</v>
      </c>
      <c r="L3" s="176" t="s">
        <v>54</v>
      </c>
      <c r="M3" s="176" t="s">
        <v>54</v>
      </c>
      <c r="N3" s="176" t="s">
        <v>54</v>
      </c>
      <c r="O3" s="176" t="s">
        <v>54</v>
      </c>
      <c r="P3" s="200" t="s">
        <v>6</v>
      </c>
      <c r="Q3" s="200" t="s">
        <v>6</v>
      </c>
      <c r="R3" s="67" t="s">
        <v>52</v>
      </c>
      <c r="S3" s="69" t="s">
        <v>51</v>
      </c>
      <c r="T3" s="368" t="s">
        <v>52</v>
      </c>
      <c r="U3" s="67" t="s">
        <v>52</v>
      </c>
      <c r="V3" s="245" t="s">
        <v>36</v>
      </c>
      <c r="W3" s="200" t="s">
        <v>6</v>
      </c>
      <c r="X3" s="200" t="s">
        <v>6</v>
      </c>
      <c r="Y3" s="368" t="s">
        <v>52</v>
      </c>
      <c r="Z3" s="368" t="s">
        <v>52</v>
      </c>
      <c r="AA3" s="368" t="s">
        <v>52</v>
      </c>
      <c r="AB3" s="69" t="s">
        <v>51</v>
      </c>
      <c r="AC3" s="176" t="s">
        <v>54</v>
      </c>
      <c r="AD3" s="200" t="s">
        <v>6</v>
      </c>
      <c r="AE3" s="200" t="s">
        <v>6</v>
      </c>
      <c r="AF3" s="67" t="s">
        <v>52</v>
      </c>
      <c r="AG3" s="67" t="s">
        <v>52</v>
      </c>
      <c r="AH3" s="67" t="s">
        <v>52</v>
      </c>
      <c r="AI3" s="378">
        <f t="shared" ref="AI3:AI19" si="0">COUNTIF(D3:AG3,"Leave")</f>
        <v>0</v>
      </c>
      <c r="AJ3" s="378">
        <f>COUNTIF(D3:AH3,"US NS-WE")</f>
        <v>1</v>
      </c>
      <c r="AK3" s="378">
        <f>COUNTIF(D3:AH3,"Comp-off")</f>
        <v>2</v>
      </c>
      <c r="AL3">
        <f>COUNTIF(E3:AK3,"Leave")</f>
        <v>0</v>
      </c>
      <c r="AM3">
        <f>COUNTIF(D3:AH3,"US NS")+COUNTIF(D3:AH3,"US DS")+COUNTIF(D3:AH3,"US EM")+COUNTIF(D3:AH3,"US NS-WE")</f>
        <v>21</v>
      </c>
      <c r="AN3" s="366">
        <f>AM3*9</f>
        <v>189</v>
      </c>
    </row>
    <row r="4" spans="1:40" x14ac:dyDescent="0.25">
      <c r="A4" s="502"/>
      <c r="B4" s="57">
        <v>245894</v>
      </c>
      <c r="C4" s="159" t="s">
        <v>104</v>
      </c>
      <c r="D4" s="200" t="s">
        <v>6</v>
      </c>
      <c r="E4" s="176" t="s">
        <v>54</v>
      </c>
      <c r="F4" s="176" t="s">
        <v>54</v>
      </c>
      <c r="G4" s="176" t="s">
        <v>54</v>
      </c>
      <c r="H4" s="176" t="s">
        <v>54</v>
      </c>
      <c r="I4" s="200" t="s">
        <v>6</v>
      </c>
      <c r="J4" s="200" t="s">
        <v>6</v>
      </c>
      <c r="K4" s="67" t="s">
        <v>52</v>
      </c>
      <c r="L4" s="67" t="s">
        <v>52</v>
      </c>
      <c r="M4" s="67" t="s">
        <v>52</v>
      </c>
      <c r="N4" s="67" t="s">
        <v>52</v>
      </c>
      <c r="O4" s="67" t="s">
        <v>52</v>
      </c>
      <c r="P4" s="200" t="s">
        <v>6</v>
      </c>
      <c r="Q4" s="200" t="s">
        <v>6</v>
      </c>
      <c r="R4" s="245" t="s">
        <v>36</v>
      </c>
      <c r="S4" s="67" t="s">
        <v>52</v>
      </c>
      <c r="T4" s="67" t="s">
        <v>52</v>
      </c>
      <c r="U4" s="67" t="s">
        <v>52</v>
      </c>
      <c r="V4" s="67" t="s">
        <v>52</v>
      </c>
      <c r="W4" s="200" t="s">
        <v>6</v>
      </c>
      <c r="X4" s="200" t="s">
        <v>6</v>
      </c>
      <c r="Y4" s="67" t="s">
        <v>52</v>
      </c>
      <c r="Z4" s="67" t="s">
        <v>52</v>
      </c>
      <c r="AA4" s="67" t="s">
        <v>52</v>
      </c>
      <c r="AB4" s="67" t="s">
        <v>52</v>
      </c>
      <c r="AC4" s="67" t="s">
        <v>52</v>
      </c>
      <c r="AD4" s="200" t="s">
        <v>6</v>
      </c>
      <c r="AE4" s="200" t="s">
        <v>6</v>
      </c>
      <c r="AF4" s="84" t="s">
        <v>54</v>
      </c>
      <c r="AG4" s="84" t="s">
        <v>54</v>
      </c>
      <c r="AH4" s="84" t="s">
        <v>54</v>
      </c>
      <c r="AI4" s="378">
        <f t="shared" si="0"/>
        <v>0</v>
      </c>
      <c r="AJ4" s="378">
        <f t="shared" ref="AJ4:AJ21" si="1">COUNTIF(D4:AH4,"US NS-WE")</f>
        <v>0</v>
      </c>
      <c r="AK4" s="378">
        <f t="shared" ref="AK4:AK21" si="2">COUNTIF(D4:AH4,"Comp-off")</f>
        <v>1</v>
      </c>
      <c r="AL4">
        <f t="shared" ref="AL4:AL21" si="3">COUNTIF(E4:AK4,"Leave")</f>
        <v>0</v>
      </c>
      <c r="AM4">
        <f t="shared" ref="AM4:AM21" si="4">COUNTIF(D4:AH4,"US NS")+COUNTIF(D4:AH4,"US DS")+COUNTIF(D4:AH4,"US EM")+COUNTIF(D4:AH4,"US NS-WE")</f>
        <v>21</v>
      </c>
      <c r="AN4" s="366">
        <f t="shared" ref="AN4:AN21" si="5">AM4*9</f>
        <v>189</v>
      </c>
    </row>
    <row r="5" spans="1:40" x14ac:dyDescent="0.25">
      <c r="A5" s="502"/>
      <c r="B5" s="57">
        <v>483234</v>
      </c>
      <c r="C5" s="159" t="s">
        <v>241</v>
      </c>
      <c r="D5" s="200" t="s">
        <v>6</v>
      </c>
      <c r="E5" s="67" t="s">
        <v>52</v>
      </c>
      <c r="F5" s="67" t="s">
        <v>52</v>
      </c>
      <c r="G5" s="67" t="s">
        <v>52</v>
      </c>
      <c r="H5" s="245" t="s">
        <v>36</v>
      </c>
      <c r="I5" s="171" t="s">
        <v>301</v>
      </c>
      <c r="J5" s="200" t="s">
        <v>6</v>
      </c>
      <c r="K5" s="69" t="s">
        <v>51</v>
      </c>
      <c r="L5" s="176" t="s">
        <v>54</v>
      </c>
      <c r="M5" s="176" t="s">
        <v>54</v>
      </c>
      <c r="N5" s="176" t="s">
        <v>54</v>
      </c>
      <c r="O5" s="176" t="s">
        <v>54</v>
      </c>
      <c r="P5" s="200" t="s">
        <v>6</v>
      </c>
      <c r="Q5" s="200" t="s">
        <v>6</v>
      </c>
      <c r="R5" s="245" t="s">
        <v>36</v>
      </c>
      <c r="S5" s="67" t="s">
        <v>52</v>
      </c>
      <c r="T5" s="67" t="s">
        <v>52</v>
      </c>
      <c r="U5" s="67" t="s">
        <v>52</v>
      </c>
      <c r="V5" s="67" t="s">
        <v>52</v>
      </c>
      <c r="W5" s="200" t="s">
        <v>6</v>
      </c>
      <c r="X5" s="200" t="s">
        <v>6</v>
      </c>
      <c r="Y5" s="274" t="s">
        <v>31</v>
      </c>
      <c r="Z5" s="274" t="s">
        <v>31</v>
      </c>
      <c r="AA5" s="176" t="s">
        <v>54</v>
      </c>
      <c r="AB5" s="176" t="s">
        <v>54</v>
      </c>
      <c r="AC5" s="176" t="s">
        <v>54</v>
      </c>
      <c r="AD5" s="200" t="s">
        <v>6</v>
      </c>
      <c r="AE5" s="200" t="s">
        <v>6</v>
      </c>
      <c r="AF5" s="67" t="s">
        <v>52</v>
      </c>
      <c r="AG5" s="67" t="s">
        <v>52</v>
      </c>
      <c r="AH5" s="67" t="s">
        <v>52</v>
      </c>
      <c r="AI5" s="378">
        <f t="shared" si="0"/>
        <v>2</v>
      </c>
      <c r="AJ5" s="378">
        <f t="shared" si="1"/>
        <v>1</v>
      </c>
      <c r="AK5" s="378">
        <f t="shared" si="2"/>
        <v>2</v>
      </c>
      <c r="AL5">
        <f t="shared" si="3"/>
        <v>2</v>
      </c>
      <c r="AM5">
        <f t="shared" si="4"/>
        <v>19</v>
      </c>
      <c r="AN5" s="366">
        <f t="shared" si="5"/>
        <v>171</v>
      </c>
    </row>
    <row r="6" spans="1:40" x14ac:dyDescent="0.25">
      <c r="A6" s="503"/>
      <c r="B6" s="57">
        <v>435786</v>
      </c>
      <c r="C6" s="159" t="s">
        <v>255</v>
      </c>
      <c r="D6" s="200" t="s">
        <v>6</v>
      </c>
      <c r="E6" s="176" t="s">
        <v>54</v>
      </c>
      <c r="F6" s="176" t="s">
        <v>54</v>
      </c>
      <c r="G6" s="245" t="s">
        <v>36</v>
      </c>
      <c r="H6" s="176" t="s">
        <v>54</v>
      </c>
      <c r="I6" s="200" t="s">
        <v>6</v>
      </c>
      <c r="J6" s="200" t="s">
        <v>6</v>
      </c>
      <c r="K6" s="67" t="s">
        <v>52</v>
      </c>
      <c r="L6" s="67" t="s">
        <v>52</v>
      </c>
      <c r="M6" s="67" t="s">
        <v>52</v>
      </c>
      <c r="N6" s="67" t="s">
        <v>52</v>
      </c>
      <c r="O6" s="67" t="s">
        <v>52</v>
      </c>
      <c r="P6" s="200" t="s">
        <v>6</v>
      </c>
      <c r="Q6" s="200" t="s">
        <v>6</v>
      </c>
      <c r="R6" s="176" t="s">
        <v>54</v>
      </c>
      <c r="S6" s="176" t="s">
        <v>54</v>
      </c>
      <c r="T6" s="176" t="s">
        <v>54</v>
      </c>
      <c r="U6" s="176" t="s">
        <v>54</v>
      </c>
      <c r="V6" s="176" t="s">
        <v>54</v>
      </c>
      <c r="W6" s="171" t="s">
        <v>301</v>
      </c>
      <c r="X6" s="200" t="s">
        <v>6</v>
      </c>
      <c r="Y6" s="245" t="s">
        <v>36</v>
      </c>
      <c r="Z6" s="368" t="s">
        <v>52</v>
      </c>
      <c r="AA6" s="368" t="s">
        <v>52</v>
      </c>
      <c r="AB6" s="368" t="s">
        <v>52</v>
      </c>
      <c r="AC6" s="368" t="s">
        <v>52</v>
      </c>
      <c r="AD6" s="200" t="s">
        <v>6</v>
      </c>
      <c r="AE6" s="200" t="s">
        <v>6</v>
      </c>
      <c r="AF6" s="84" t="s">
        <v>54</v>
      </c>
      <c r="AG6" s="67" t="s">
        <v>52</v>
      </c>
      <c r="AH6" s="67" t="s">
        <v>52</v>
      </c>
      <c r="AI6" s="378">
        <f t="shared" si="0"/>
        <v>0</v>
      </c>
      <c r="AJ6" s="378">
        <f t="shared" si="1"/>
        <v>1</v>
      </c>
      <c r="AK6" s="378">
        <f t="shared" si="2"/>
        <v>2</v>
      </c>
      <c r="AL6">
        <f t="shared" si="3"/>
        <v>0</v>
      </c>
      <c r="AM6">
        <f t="shared" si="4"/>
        <v>21</v>
      </c>
      <c r="AN6" s="366">
        <f t="shared" si="5"/>
        <v>189</v>
      </c>
    </row>
    <row r="7" spans="1:40" x14ac:dyDescent="0.25">
      <c r="A7" s="504" t="s">
        <v>264</v>
      </c>
      <c r="B7" s="57">
        <v>497998</v>
      </c>
      <c r="C7" s="159" t="s">
        <v>165</v>
      </c>
      <c r="D7" s="200" t="s">
        <v>6</v>
      </c>
      <c r="E7" s="67" t="s">
        <v>52</v>
      </c>
      <c r="F7" s="67" t="s">
        <v>52</v>
      </c>
      <c r="G7" s="67" t="s">
        <v>52</v>
      </c>
      <c r="H7" s="67" t="s">
        <v>52</v>
      </c>
      <c r="I7" s="200" t="s">
        <v>6</v>
      </c>
      <c r="J7" s="200" t="s">
        <v>6</v>
      </c>
      <c r="K7" s="67" t="s">
        <v>52</v>
      </c>
      <c r="L7" s="67" t="s">
        <v>52</v>
      </c>
      <c r="M7" s="67" t="s">
        <v>52</v>
      </c>
      <c r="N7" s="67" t="s">
        <v>52</v>
      </c>
      <c r="O7" s="67" t="s">
        <v>52</v>
      </c>
      <c r="P7" s="200" t="s">
        <v>6</v>
      </c>
      <c r="Q7" s="200" t="s">
        <v>6</v>
      </c>
      <c r="R7" s="176" t="s">
        <v>54</v>
      </c>
      <c r="S7" s="176" t="s">
        <v>54</v>
      </c>
      <c r="T7" s="176" t="s">
        <v>54</v>
      </c>
      <c r="U7" s="245" t="s">
        <v>36</v>
      </c>
      <c r="V7" s="245" t="s">
        <v>36</v>
      </c>
      <c r="W7" s="200" t="s">
        <v>6</v>
      </c>
      <c r="X7" s="200" t="s">
        <v>6</v>
      </c>
      <c r="Y7" s="67" t="s">
        <v>52</v>
      </c>
      <c r="Z7" s="67" t="s">
        <v>52</v>
      </c>
      <c r="AA7" s="67" t="s">
        <v>52</v>
      </c>
      <c r="AB7" s="67" t="s">
        <v>52</v>
      </c>
      <c r="AC7" s="69" t="s">
        <v>51</v>
      </c>
      <c r="AD7" s="171" t="s">
        <v>301</v>
      </c>
      <c r="AE7" s="200" t="s">
        <v>6</v>
      </c>
      <c r="AF7" s="67" t="s">
        <v>52</v>
      </c>
      <c r="AG7" s="67" t="s">
        <v>52</v>
      </c>
      <c r="AH7" s="67" t="s">
        <v>52</v>
      </c>
      <c r="AI7" s="378">
        <f t="shared" si="0"/>
        <v>0</v>
      </c>
      <c r="AJ7" s="378">
        <f t="shared" si="1"/>
        <v>1</v>
      </c>
      <c r="AK7" s="378">
        <f t="shared" si="2"/>
        <v>2</v>
      </c>
      <c r="AL7">
        <f t="shared" si="3"/>
        <v>0</v>
      </c>
      <c r="AM7">
        <f t="shared" si="4"/>
        <v>21</v>
      </c>
      <c r="AN7" s="366">
        <f t="shared" si="5"/>
        <v>189</v>
      </c>
    </row>
    <row r="8" spans="1:40" x14ac:dyDescent="0.25">
      <c r="A8" s="505"/>
      <c r="B8" s="57">
        <v>166058</v>
      </c>
      <c r="C8" s="159" t="s">
        <v>8</v>
      </c>
      <c r="D8" s="200" t="s">
        <v>6</v>
      </c>
      <c r="E8" s="69" t="s">
        <v>51</v>
      </c>
      <c r="F8" s="69" t="s">
        <v>51</v>
      </c>
      <c r="G8" s="69" t="s">
        <v>51</v>
      </c>
      <c r="H8" s="69" t="s">
        <v>51</v>
      </c>
      <c r="I8" s="200" t="s">
        <v>6</v>
      </c>
      <c r="J8" s="200" t="s">
        <v>6</v>
      </c>
      <c r="K8" s="69" t="s">
        <v>51</v>
      </c>
      <c r="L8" s="69" t="s">
        <v>51</v>
      </c>
      <c r="M8" s="69" t="s">
        <v>51</v>
      </c>
      <c r="N8" s="69" t="s">
        <v>51</v>
      </c>
      <c r="O8" s="69" t="s">
        <v>51</v>
      </c>
      <c r="P8" s="200" t="s">
        <v>6</v>
      </c>
      <c r="Q8" s="200" t="s">
        <v>6</v>
      </c>
      <c r="R8" s="69" t="s">
        <v>51</v>
      </c>
      <c r="S8" s="69" t="s">
        <v>51</v>
      </c>
      <c r="T8" s="69" t="s">
        <v>51</v>
      </c>
      <c r="U8" s="69" t="s">
        <v>51</v>
      </c>
      <c r="V8" s="69" t="s">
        <v>51</v>
      </c>
      <c r="W8" s="200" t="s">
        <v>6</v>
      </c>
      <c r="X8" s="200" t="s">
        <v>6</v>
      </c>
      <c r="Y8" s="69" t="s">
        <v>51</v>
      </c>
      <c r="Z8" s="69" t="s">
        <v>51</v>
      </c>
      <c r="AA8" s="69" t="s">
        <v>51</v>
      </c>
      <c r="AB8" s="69" t="s">
        <v>51</v>
      </c>
      <c r="AC8" s="245" t="s">
        <v>36</v>
      </c>
      <c r="AD8" s="200" t="s">
        <v>6</v>
      </c>
      <c r="AE8" s="200" t="s">
        <v>6</v>
      </c>
      <c r="AF8" s="69" t="s">
        <v>51</v>
      </c>
      <c r="AG8" s="69" t="s">
        <v>51</v>
      </c>
      <c r="AH8" s="69" t="s">
        <v>51</v>
      </c>
      <c r="AI8" s="378">
        <f t="shared" si="0"/>
        <v>0</v>
      </c>
      <c r="AJ8" s="378">
        <f t="shared" si="1"/>
        <v>0</v>
      </c>
      <c r="AK8" s="378">
        <f t="shared" si="2"/>
        <v>1</v>
      </c>
      <c r="AL8">
        <f t="shared" si="3"/>
        <v>0</v>
      </c>
      <c r="AM8">
        <f t="shared" si="4"/>
        <v>21</v>
      </c>
      <c r="AN8" s="366">
        <f t="shared" si="5"/>
        <v>189</v>
      </c>
    </row>
    <row r="9" spans="1:40" x14ac:dyDescent="0.25">
      <c r="A9" s="505"/>
      <c r="B9" s="57">
        <v>449144</v>
      </c>
      <c r="C9" s="159" t="s">
        <v>224</v>
      </c>
      <c r="D9" s="200" t="s">
        <v>6</v>
      </c>
      <c r="E9" s="67" t="s">
        <v>52</v>
      </c>
      <c r="F9" s="67" t="s">
        <v>52</v>
      </c>
      <c r="G9" s="67" t="s">
        <v>52</v>
      </c>
      <c r="H9" s="67" t="s">
        <v>52</v>
      </c>
      <c r="I9" s="200" t="s">
        <v>6</v>
      </c>
      <c r="J9" s="200" t="s">
        <v>6</v>
      </c>
      <c r="K9" s="176" t="s">
        <v>54</v>
      </c>
      <c r="L9" s="176" t="s">
        <v>54</v>
      </c>
      <c r="M9" s="176" t="s">
        <v>54</v>
      </c>
      <c r="N9" s="176" t="s">
        <v>54</v>
      </c>
      <c r="O9" s="176" t="s">
        <v>54</v>
      </c>
      <c r="P9" s="200" t="s">
        <v>6</v>
      </c>
      <c r="Q9" s="200" t="s">
        <v>6</v>
      </c>
      <c r="R9" s="67" t="s">
        <v>52</v>
      </c>
      <c r="S9" s="67" t="s">
        <v>52</v>
      </c>
      <c r="T9" s="67" t="s">
        <v>52</v>
      </c>
      <c r="U9" s="67" t="s">
        <v>52</v>
      </c>
      <c r="V9" s="67" t="s">
        <v>52</v>
      </c>
      <c r="W9" s="200" t="s">
        <v>6</v>
      </c>
      <c r="X9" s="200" t="s">
        <v>6</v>
      </c>
      <c r="Y9" s="245" t="s">
        <v>36</v>
      </c>
      <c r="Z9" s="69" t="s">
        <v>51</v>
      </c>
      <c r="AA9" s="176" t="s">
        <v>54</v>
      </c>
      <c r="AB9" s="176" t="s">
        <v>54</v>
      </c>
      <c r="AC9" s="176" t="s">
        <v>54</v>
      </c>
      <c r="AD9" s="200" t="s">
        <v>6</v>
      </c>
      <c r="AE9" s="200" t="s">
        <v>6</v>
      </c>
      <c r="AF9" s="84" t="s">
        <v>54</v>
      </c>
      <c r="AG9" s="84" t="s">
        <v>54</v>
      </c>
      <c r="AH9" s="84" t="s">
        <v>54</v>
      </c>
      <c r="AI9" s="378">
        <f t="shared" si="0"/>
        <v>0</v>
      </c>
      <c r="AJ9" s="378">
        <f t="shared" si="1"/>
        <v>0</v>
      </c>
      <c r="AK9" s="378">
        <f t="shared" si="2"/>
        <v>1</v>
      </c>
      <c r="AL9">
        <f t="shared" si="3"/>
        <v>0</v>
      </c>
      <c r="AM9">
        <f t="shared" si="4"/>
        <v>21</v>
      </c>
      <c r="AN9" s="366">
        <f t="shared" si="5"/>
        <v>189</v>
      </c>
    </row>
    <row r="10" spans="1:40" x14ac:dyDescent="0.25">
      <c r="A10" s="506"/>
      <c r="B10" s="57">
        <v>451719</v>
      </c>
      <c r="C10" s="159" t="s">
        <v>240</v>
      </c>
      <c r="D10" s="200" t="s">
        <v>6</v>
      </c>
      <c r="E10" s="176" t="s">
        <v>54</v>
      </c>
      <c r="F10" s="176" t="s">
        <v>54</v>
      </c>
      <c r="G10" s="176" t="s">
        <v>54</v>
      </c>
      <c r="H10" s="176" t="s">
        <v>54</v>
      </c>
      <c r="I10" s="200" t="s">
        <v>6</v>
      </c>
      <c r="J10" s="200" t="s">
        <v>6</v>
      </c>
      <c r="K10" s="67" t="s">
        <v>52</v>
      </c>
      <c r="L10" s="67" t="s">
        <v>52</v>
      </c>
      <c r="M10" s="67" t="s">
        <v>52</v>
      </c>
      <c r="N10" s="67" t="s">
        <v>52</v>
      </c>
      <c r="O10" s="67" t="s">
        <v>52</v>
      </c>
      <c r="P10" s="200" t="s">
        <v>6</v>
      </c>
      <c r="Q10" s="200" t="s">
        <v>6</v>
      </c>
      <c r="R10" s="176" t="s">
        <v>54</v>
      </c>
      <c r="S10" s="176" t="s">
        <v>54</v>
      </c>
      <c r="T10" s="176" t="s">
        <v>54</v>
      </c>
      <c r="U10" s="176" t="s">
        <v>54</v>
      </c>
      <c r="V10" s="176" t="s">
        <v>54</v>
      </c>
      <c r="W10" s="200" t="s">
        <v>6</v>
      </c>
      <c r="X10" s="200" t="s">
        <v>6</v>
      </c>
      <c r="Y10" s="67" t="s">
        <v>52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200" t="s">
        <v>6</v>
      </c>
      <c r="AE10" s="200" t="s">
        <v>6</v>
      </c>
      <c r="AF10" s="67" t="s">
        <v>52</v>
      </c>
      <c r="AG10" s="67" t="s">
        <v>52</v>
      </c>
      <c r="AH10" s="67" t="s">
        <v>52</v>
      </c>
      <c r="AI10" s="378">
        <f t="shared" si="0"/>
        <v>0</v>
      </c>
      <c r="AJ10" s="378">
        <f t="shared" si="1"/>
        <v>0</v>
      </c>
      <c r="AK10" s="378">
        <f t="shared" si="2"/>
        <v>0</v>
      </c>
      <c r="AL10">
        <f t="shared" si="3"/>
        <v>0</v>
      </c>
      <c r="AM10">
        <f t="shared" si="4"/>
        <v>22</v>
      </c>
      <c r="AN10" s="366">
        <f t="shared" si="5"/>
        <v>198</v>
      </c>
    </row>
    <row r="11" spans="1:40" x14ac:dyDescent="0.25">
      <c r="A11" s="507" t="s">
        <v>265</v>
      </c>
      <c r="B11" s="57">
        <v>509724</v>
      </c>
      <c r="C11" s="159" t="s">
        <v>21</v>
      </c>
      <c r="D11" s="200" t="s">
        <v>6</v>
      </c>
      <c r="E11" s="176" t="s">
        <v>54</v>
      </c>
      <c r="F11" s="274" t="s">
        <v>31</v>
      </c>
      <c r="G11" s="274" t="s">
        <v>31</v>
      </c>
      <c r="H11" s="176" t="s">
        <v>54</v>
      </c>
      <c r="I11" s="200" t="s">
        <v>6</v>
      </c>
      <c r="J11" s="200" t="s">
        <v>6</v>
      </c>
      <c r="K11" s="368" t="s">
        <v>52</v>
      </c>
      <c r="L11" s="368" t="s">
        <v>52</v>
      </c>
      <c r="M11" s="368" t="s">
        <v>52</v>
      </c>
      <c r="N11" s="368" t="s">
        <v>52</v>
      </c>
      <c r="O11" s="368" t="s">
        <v>52</v>
      </c>
      <c r="P11" s="200" t="s">
        <v>6</v>
      </c>
      <c r="Q11" s="200" t="s">
        <v>6</v>
      </c>
      <c r="R11" s="67" t="s">
        <v>52</v>
      </c>
      <c r="S11" s="67" t="s">
        <v>52</v>
      </c>
      <c r="T11" s="67" t="s">
        <v>52</v>
      </c>
      <c r="U11" s="67" t="s">
        <v>52</v>
      </c>
      <c r="V11" s="67" t="s">
        <v>52</v>
      </c>
      <c r="W11" s="200" t="s">
        <v>6</v>
      </c>
      <c r="X11" s="200" t="s">
        <v>6</v>
      </c>
      <c r="Y11" s="176" t="s">
        <v>54</v>
      </c>
      <c r="Z11" s="176" t="s">
        <v>54</v>
      </c>
      <c r="AA11" s="176" t="s">
        <v>54</v>
      </c>
      <c r="AB11" s="176" t="s">
        <v>54</v>
      </c>
      <c r="AC11" s="245" t="s">
        <v>36</v>
      </c>
      <c r="AD11" s="200" t="s">
        <v>6</v>
      </c>
      <c r="AE11" s="200" t="s">
        <v>6</v>
      </c>
      <c r="AF11" s="67" t="s">
        <v>52</v>
      </c>
      <c r="AG11" s="67" t="s">
        <v>52</v>
      </c>
      <c r="AH11" s="67" t="s">
        <v>52</v>
      </c>
      <c r="AI11" s="378">
        <f t="shared" si="0"/>
        <v>2</v>
      </c>
      <c r="AJ11" s="378">
        <f t="shared" si="1"/>
        <v>0</v>
      </c>
      <c r="AK11" s="378">
        <f t="shared" si="2"/>
        <v>1</v>
      </c>
      <c r="AL11">
        <f t="shared" si="3"/>
        <v>2</v>
      </c>
      <c r="AM11">
        <f t="shared" si="4"/>
        <v>19</v>
      </c>
      <c r="AN11" s="366">
        <f t="shared" si="5"/>
        <v>171</v>
      </c>
    </row>
    <row r="12" spans="1:40" x14ac:dyDescent="0.25">
      <c r="A12" s="508"/>
      <c r="B12" s="57">
        <v>260250</v>
      </c>
      <c r="C12" s="159" t="s">
        <v>223</v>
      </c>
      <c r="D12" s="200" t="s">
        <v>6</v>
      </c>
      <c r="E12" s="67" t="s">
        <v>52</v>
      </c>
      <c r="F12" s="67" t="s">
        <v>52</v>
      </c>
      <c r="G12" s="67" t="s">
        <v>52</v>
      </c>
      <c r="H12" s="67" t="s">
        <v>52</v>
      </c>
      <c r="I12" s="200" t="s">
        <v>6</v>
      </c>
      <c r="J12" s="200" t="s">
        <v>6</v>
      </c>
      <c r="K12" s="245" t="s">
        <v>36</v>
      </c>
      <c r="L12" s="176" t="s">
        <v>54</v>
      </c>
      <c r="M12" s="176" t="s">
        <v>54</v>
      </c>
      <c r="N12" s="176" t="s">
        <v>54</v>
      </c>
      <c r="O12" s="176" t="s">
        <v>54</v>
      </c>
      <c r="P12" s="200" t="s">
        <v>6</v>
      </c>
      <c r="Q12" s="200" t="s">
        <v>6</v>
      </c>
      <c r="R12" s="176" t="s">
        <v>54</v>
      </c>
      <c r="S12" s="176" t="s">
        <v>54</v>
      </c>
      <c r="T12" s="176" t="s">
        <v>54</v>
      </c>
      <c r="U12" s="176" t="s">
        <v>54</v>
      </c>
      <c r="V12" s="176" t="s">
        <v>54</v>
      </c>
      <c r="W12" s="200" t="s">
        <v>6</v>
      </c>
      <c r="X12" s="200" t="s">
        <v>6</v>
      </c>
      <c r="Y12" s="67" t="s">
        <v>52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200" t="s">
        <v>6</v>
      </c>
      <c r="AE12" s="200" t="s">
        <v>6</v>
      </c>
      <c r="AF12" s="368" t="s">
        <v>52</v>
      </c>
      <c r="AG12" s="69" t="s">
        <v>51</v>
      </c>
      <c r="AH12" s="84" t="s">
        <v>54</v>
      </c>
      <c r="AI12" s="378">
        <f t="shared" si="0"/>
        <v>0</v>
      </c>
      <c r="AJ12" s="378">
        <f t="shared" si="1"/>
        <v>0</v>
      </c>
      <c r="AK12" s="378">
        <f t="shared" si="2"/>
        <v>1</v>
      </c>
      <c r="AL12">
        <f t="shared" si="3"/>
        <v>0</v>
      </c>
      <c r="AM12">
        <f t="shared" si="4"/>
        <v>21</v>
      </c>
      <c r="AN12" s="366">
        <f t="shared" si="5"/>
        <v>189</v>
      </c>
    </row>
    <row r="13" spans="1:40" x14ac:dyDescent="0.25">
      <c r="A13" s="508"/>
      <c r="B13" s="57">
        <v>484327</v>
      </c>
      <c r="C13" s="159" t="s">
        <v>171</v>
      </c>
      <c r="D13" s="200" t="s">
        <v>6</v>
      </c>
      <c r="E13" s="67" t="s">
        <v>52</v>
      </c>
      <c r="F13" s="67" t="s">
        <v>52</v>
      </c>
      <c r="G13" s="67" t="s">
        <v>52</v>
      </c>
      <c r="H13" s="67" t="s">
        <v>52</v>
      </c>
      <c r="I13" s="200" t="s">
        <v>6</v>
      </c>
      <c r="J13" s="200" t="s">
        <v>6</v>
      </c>
      <c r="K13" s="67" t="s">
        <v>52</v>
      </c>
      <c r="L13" s="67" t="s">
        <v>52</v>
      </c>
      <c r="M13" s="67" t="s">
        <v>52</v>
      </c>
      <c r="N13" s="67" t="s">
        <v>52</v>
      </c>
      <c r="O13" s="67" t="s">
        <v>52</v>
      </c>
      <c r="P13" s="200" t="s">
        <v>6</v>
      </c>
      <c r="Q13" s="200" t="s">
        <v>6</v>
      </c>
      <c r="R13" s="176" t="s">
        <v>54</v>
      </c>
      <c r="S13" s="176" t="s">
        <v>54</v>
      </c>
      <c r="T13" s="176" t="s">
        <v>54</v>
      </c>
      <c r="U13" s="176" t="s">
        <v>54</v>
      </c>
      <c r="V13" s="176" t="s">
        <v>54</v>
      </c>
      <c r="W13" s="171" t="s">
        <v>301</v>
      </c>
      <c r="X13" s="200" t="s">
        <v>6</v>
      </c>
      <c r="Y13" s="176" t="s">
        <v>54</v>
      </c>
      <c r="Z13" s="176" t="s">
        <v>54</v>
      </c>
      <c r="AA13" s="176" t="s">
        <v>54</v>
      </c>
      <c r="AB13" s="245" t="s">
        <v>36</v>
      </c>
      <c r="AC13" s="245" t="s">
        <v>36</v>
      </c>
      <c r="AD13" s="200" t="s">
        <v>6</v>
      </c>
      <c r="AE13" s="200" t="s">
        <v>6</v>
      </c>
      <c r="AF13" s="67" t="s">
        <v>52</v>
      </c>
      <c r="AG13" s="67" t="s">
        <v>52</v>
      </c>
      <c r="AH13" s="67" t="s">
        <v>52</v>
      </c>
      <c r="AI13" s="378">
        <f t="shared" si="0"/>
        <v>0</v>
      </c>
      <c r="AJ13" s="378">
        <f t="shared" si="1"/>
        <v>1</v>
      </c>
      <c r="AK13" s="378">
        <f t="shared" si="2"/>
        <v>2</v>
      </c>
      <c r="AL13">
        <f t="shared" si="3"/>
        <v>0</v>
      </c>
      <c r="AM13">
        <f t="shared" si="4"/>
        <v>21</v>
      </c>
      <c r="AN13" s="366">
        <f t="shared" si="5"/>
        <v>189</v>
      </c>
    </row>
    <row r="14" spans="1:40" x14ac:dyDescent="0.25">
      <c r="A14" s="509"/>
      <c r="B14" s="57">
        <v>612719</v>
      </c>
      <c r="C14" s="159" t="s">
        <v>227</v>
      </c>
      <c r="D14" s="200" t="s">
        <v>6</v>
      </c>
      <c r="E14" s="176" t="s">
        <v>54</v>
      </c>
      <c r="F14" s="176" t="s">
        <v>54</v>
      </c>
      <c r="G14" s="176" t="s">
        <v>54</v>
      </c>
      <c r="H14" s="176" t="s">
        <v>54</v>
      </c>
      <c r="I14" s="200" t="s">
        <v>6</v>
      </c>
      <c r="J14" s="200" t="s">
        <v>6</v>
      </c>
      <c r="K14" s="368" t="s">
        <v>52</v>
      </c>
      <c r="L14" s="176" t="s">
        <v>54</v>
      </c>
      <c r="M14" s="176" t="s">
        <v>54</v>
      </c>
      <c r="N14" s="176" t="s">
        <v>54</v>
      </c>
      <c r="O14" s="176" t="s">
        <v>54</v>
      </c>
      <c r="P14" s="200" t="s">
        <v>6</v>
      </c>
      <c r="Q14" s="200" t="s">
        <v>6</v>
      </c>
      <c r="R14" s="67" t="s">
        <v>52</v>
      </c>
      <c r="S14" s="67" t="s">
        <v>52</v>
      </c>
      <c r="T14" s="67" t="s">
        <v>52</v>
      </c>
      <c r="U14" s="67" t="s">
        <v>52</v>
      </c>
      <c r="V14" s="67" t="s">
        <v>52</v>
      </c>
      <c r="W14" s="200" t="s">
        <v>6</v>
      </c>
      <c r="X14" s="200" t="s">
        <v>6</v>
      </c>
      <c r="Y14" s="67" t="s">
        <v>52</v>
      </c>
      <c r="Z14" s="67" t="s">
        <v>52</v>
      </c>
      <c r="AA14" s="67" t="s">
        <v>52</v>
      </c>
      <c r="AB14" s="67" t="s">
        <v>52</v>
      </c>
      <c r="AC14" s="67" t="s">
        <v>52</v>
      </c>
      <c r="AD14" s="200" t="s">
        <v>6</v>
      </c>
      <c r="AE14" s="200" t="s">
        <v>6</v>
      </c>
      <c r="AF14" s="153" t="s">
        <v>36</v>
      </c>
      <c r="AG14" s="84" t="s">
        <v>54</v>
      </c>
      <c r="AH14" s="84" t="s">
        <v>54</v>
      </c>
      <c r="AI14" s="378">
        <f t="shared" si="0"/>
        <v>0</v>
      </c>
      <c r="AJ14" s="378">
        <f t="shared" si="1"/>
        <v>0</v>
      </c>
      <c r="AK14" s="378">
        <f t="shared" si="2"/>
        <v>1</v>
      </c>
      <c r="AL14">
        <f t="shared" si="3"/>
        <v>0</v>
      </c>
      <c r="AM14">
        <f t="shared" si="4"/>
        <v>21</v>
      </c>
      <c r="AN14" s="366">
        <f t="shared" si="5"/>
        <v>189</v>
      </c>
    </row>
    <row r="15" spans="1:40" x14ac:dyDescent="0.25">
      <c r="A15" s="510" t="s">
        <v>266</v>
      </c>
      <c r="B15" s="57">
        <v>552406</v>
      </c>
      <c r="C15" s="159" t="s">
        <v>164</v>
      </c>
      <c r="D15" s="200" t="s">
        <v>6</v>
      </c>
      <c r="E15" s="245" t="s">
        <v>36</v>
      </c>
      <c r="F15" s="176" t="s">
        <v>54</v>
      </c>
      <c r="G15" s="176" t="s">
        <v>54</v>
      </c>
      <c r="H15" s="176" t="s">
        <v>54</v>
      </c>
      <c r="I15" s="200" t="s">
        <v>6</v>
      </c>
      <c r="J15" s="200" t="s">
        <v>6</v>
      </c>
      <c r="K15" s="67" t="s">
        <v>52</v>
      </c>
      <c r="L15" s="67" t="s">
        <v>52</v>
      </c>
      <c r="M15" s="67" t="s">
        <v>52</v>
      </c>
      <c r="N15" s="67" t="s">
        <v>52</v>
      </c>
      <c r="O15" s="67" t="s">
        <v>52</v>
      </c>
      <c r="P15" s="200" t="s">
        <v>6</v>
      </c>
      <c r="Q15" s="200" t="s">
        <v>6</v>
      </c>
      <c r="R15" s="176" t="s">
        <v>54</v>
      </c>
      <c r="S15" s="176" t="s">
        <v>54</v>
      </c>
      <c r="T15" s="274" t="s">
        <v>31</v>
      </c>
      <c r="U15" s="245" t="s">
        <v>36</v>
      </c>
      <c r="V15" s="274" t="s">
        <v>31</v>
      </c>
      <c r="W15" s="200" t="s">
        <v>6</v>
      </c>
      <c r="X15" s="200" t="s">
        <v>6</v>
      </c>
      <c r="Y15" s="368" t="s">
        <v>52</v>
      </c>
      <c r="Z15" s="368" t="s">
        <v>52</v>
      </c>
      <c r="AA15" s="368" t="s">
        <v>52</v>
      </c>
      <c r="AB15" s="368" t="s">
        <v>52</v>
      </c>
      <c r="AC15" s="245" t="s">
        <v>36</v>
      </c>
      <c r="AD15" s="200" t="s">
        <v>6</v>
      </c>
      <c r="AE15" s="200" t="s">
        <v>6</v>
      </c>
      <c r="AF15" s="84" t="s">
        <v>54</v>
      </c>
      <c r="AG15" s="84" t="s">
        <v>54</v>
      </c>
      <c r="AH15" s="84" t="s">
        <v>54</v>
      </c>
      <c r="AI15" s="378">
        <f t="shared" si="0"/>
        <v>2</v>
      </c>
      <c r="AJ15" s="378">
        <f t="shared" si="1"/>
        <v>0</v>
      </c>
      <c r="AK15" s="378">
        <f t="shared" si="2"/>
        <v>3</v>
      </c>
      <c r="AL15">
        <f t="shared" si="3"/>
        <v>2</v>
      </c>
      <c r="AM15">
        <f t="shared" si="4"/>
        <v>17</v>
      </c>
      <c r="AN15" s="366">
        <f t="shared" si="5"/>
        <v>153</v>
      </c>
    </row>
    <row r="16" spans="1:40" x14ac:dyDescent="0.25">
      <c r="A16" s="511"/>
      <c r="B16" s="57">
        <v>302172</v>
      </c>
      <c r="C16" s="159" t="s">
        <v>157</v>
      </c>
      <c r="D16" s="200" t="s">
        <v>6</v>
      </c>
      <c r="E16" s="176" t="s">
        <v>54</v>
      </c>
      <c r="F16" s="176" t="s">
        <v>54</v>
      </c>
      <c r="G16" s="176" t="s">
        <v>54</v>
      </c>
      <c r="H16" s="176" t="s">
        <v>54</v>
      </c>
      <c r="I16" s="200" t="s">
        <v>6</v>
      </c>
      <c r="J16" s="200" t="s">
        <v>6</v>
      </c>
      <c r="K16" s="176" t="s">
        <v>54</v>
      </c>
      <c r="L16" s="176" t="s">
        <v>54</v>
      </c>
      <c r="M16" s="176" t="s">
        <v>54</v>
      </c>
      <c r="N16" s="176" t="s">
        <v>54</v>
      </c>
      <c r="O16" s="176" t="s">
        <v>54</v>
      </c>
      <c r="P16" s="200" t="s">
        <v>6</v>
      </c>
      <c r="Q16" s="200" t="s">
        <v>6</v>
      </c>
      <c r="R16" s="67" t="s">
        <v>52</v>
      </c>
      <c r="S16" s="67" t="s">
        <v>52</v>
      </c>
      <c r="T16" s="67" t="s">
        <v>52</v>
      </c>
      <c r="U16" s="67" t="s">
        <v>52</v>
      </c>
      <c r="V16" s="67" t="s">
        <v>52</v>
      </c>
      <c r="W16" s="200" t="s">
        <v>6</v>
      </c>
      <c r="X16" s="200" t="s">
        <v>6</v>
      </c>
      <c r="Y16" s="245" t="s">
        <v>36</v>
      </c>
      <c r="Z16" s="176" t="s">
        <v>54</v>
      </c>
      <c r="AA16" s="176" t="s">
        <v>54</v>
      </c>
      <c r="AB16" s="176" t="s">
        <v>54</v>
      </c>
      <c r="AC16" s="69" t="s">
        <v>51</v>
      </c>
      <c r="AD16" s="200" t="s">
        <v>6</v>
      </c>
      <c r="AE16" s="200" t="s">
        <v>6</v>
      </c>
      <c r="AF16" s="67" t="s">
        <v>52</v>
      </c>
      <c r="AG16" s="67" t="s">
        <v>52</v>
      </c>
      <c r="AH16" s="67" t="s">
        <v>52</v>
      </c>
      <c r="AI16" s="378">
        <f t="shared" si="0"/>
        <v>0</v>
      </c>
      <c r="AJ16" s="378">
        <f t="shared" si="1"/>
        <v>0</v>
      </c>
      <c r="AK16" s="378">
        <f t="shared" si="2"/>
        <v>1</v>
      </c>
      <c r="AL16">
        <f t="shared" si="3"/>
        <v>0</v>
      </c>
      <c r="AM16">
        <f t="shared" si="4"/>
        <v>21</v>
      </c>
      <c r="AN16" s="366">
        <f t="shared" si="5"/>
        <v>189</v>
      </c>
    </row>
    <row r="17" spans="1:40" x14ac:dyDescent="0.25">
      <c r="A17" s="512"/>
      <c r="B17" s="57">
        <v>379070</v>
      </c>
      <c r="C17" s="159" t="s">
        <v>123</v>
      </c>
      <c r="D17" s="200" t="s">
        <v>6</v>
      </c>
      <c r="E17" s="67" t="s">
        <v>52</v>
      </c>
      <c r="F17" s="67" t="s">
        <v>52</v>
      </c>
      <c r="G17" s="67" t="s">
        <v>52</v>
      </c>
      <c r="H17" s="67" t="s">
        <v>52</v>
      </c>
      <c r="I17" s="200" t="s">
        <v>6</v>
      </c>
      <c r="J17" s="200" t="s">
        <v>6</v>
      </c>
      <c r="K17" s="176" t="s">
        <v>54</v>
      </c>
      <c r="L17" s="176" t="s">
        <v>54</v>
      </c>
      <c r="M17" s="274" t="s">
        <v>31</v>
      </c>
      <c r="N17" s="176" t="s">
        <v>54</v>
      </c>
      <c r="O17" s="176" t="s">
        <v>54</v>
      </c>
      <c r="P17" s="200" t="s">
        <v>6</v>
      </c>
      <c r="Q17" s="200" t="s">
        <v>6</v>
      </c>
      <c r="R17" s="176" t="s">
        <v>54</v>
      </c>
      <c r="S17" s="176" t="s">
        <v>54</v>
      </c>
      <c r="T17" s="176" t="s">
        <v>54</v>
      </c>
      <c r="U17" s="176" t="s">
        <v>54</v>
      </c>
      <c r="V17" s="245" t="s">
        <v>36</v>
      </c>
      <c r="W17" s="200" t="s">
        <v>6</v>
      </c>
      <c r="X17" s="200" t="s">
        <v>6</v>
      </c>
      <c r="Y17" s="67" t="s">
        <v>52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200" t="s">
        <v>6</v>
      </c>
      <c r="AE17" s="200" t="s">
        <v>6</v>
      </c>
      <c r="AF17" s="67" t="s">
        <v>52</v>
      </c>
      <c r="AG17" s="67" t="s">
        <v>52</v>
      </c>
      <c r="AH17" s="67" t="s">
        <v>52</v>
      </c>
      <c r="AI17" s="378">
        <f t="shared" si="0"/>
        <v>1</v>
      </c>
      <c r="AJ17" s="378">
        <f t="shared" si="1"/>
        <v>0</v>
      </c>
      <c r="AK17" s="378">
        <f t="shared" si="2"/>
        <v>1</v>
      </c>
      <c r="AL17">
        <f t="shared" si="3"/>
        <v>1</v>
      </c>
      <c r="AM17">
        <f t="shared" si="4"/>
        <v>20</v>
      </c>
      <c r="AN17" s="366">
        <f t="shared" si="5"/>
        <v>180</v>
      </c>
    </row>
    <row r="18" spans="1:40" x14ac:dyDescent="0.25">
      <c r="A18" s="498" t="s">
        <v>267</v>
      </c>
      <c r="B18" s="57">
        <v>348238</v>
      </c>
      <c r="C18" s="159" t="s">
        <v>246</v>
      </c>
      <c r="D18" s="200" t="s">
        <v>6</v>
      </c>
      <c r="E18" s="67" t="s">
        <v>52</v>
      </c>
      <c r="F18" s="67" t="s">
        <v>52</v>
      </c>
      <c r="G18" s="67" t="s">
        <v>52</v>
      </c>
      <c r="H18" s="67" t="s">
        <v>52</v>
      </c>
      <c r="I18" s="200" t="s">
        <v>6</v>
      </c>
      <c r="J18" s="200" t="s">
        <v>6</v>
      </c>
      <c r="K18" s="176" t="s">
        <v>54</v>
      </c>
      <c r="L18" s="176" t="s">
        <v>54</v>
      </c>
      <c r="M18" s="176" t="s">
        <v>54</v>
      </c>
      <c r="N18" s="176" t="s">
        <v>54</v>
      </c>
      <c r="O18" s="245" t="s">
        <v>36</v>
      </c>
      <c r="P18" s="200" t="s">
        <v>6</v>
      </c>
      <c r="Q18" s="200" t="s">
        <v>6</v>
      </c>
      <c r="R18" s="67" t="s">
        <v>52</v>
      </c>
      <c r="S18" s="67" t="s">
        <v>52</v>
      </c>
      <c r="T18" s="67" t="s">
        <v>52</v>
      </c>
      <c r="U18" s="67" t="s">
        <v>52</v>
      </c>
      <c r="V18" s="67" t="s">
        <v>52</v>
      </c>
      <c r="W18" s="200" t="s">
        <v>6</v>
      </c>
      <c r="X18" s="200" t="s">
        <v>6</v>
      </c>
      <c r="Y18" s="67" t="s">
        <v>52</v>
      </c>
      <c r="Z18" s="67" t="s">
        <v>52</v>
      </c>
      <c r="AA18" s="67" t="s">
        <v>52</v>
      </c>
      <c r="AB18" s="67" t="s">
        <v>52</v>
      </c>
      <c r="AC18" s="67" t="s">
        <v>52</v>
      </c>
      <c r="AD18" s="200" t="s">
        <v>6</v>
      </c>
      <c r="AE18" s="200" t="s">
        <v>6</v>
      </c>
      <c r="AF18" s="368" t="s">
        <v>52</v>
      </c>
      <c r="AG18" s="368" t="s">
        <v>52</v>
      </c>
      <c r="AH18" s="274" t="s">
        <v>31</v>
      </c>
      <c r="AI18" s="378">
        <f t="shared" si="0"/>
        <v>0</v>
      </c>
      <c r="AJ18" s="378">
        <f t="shared" si="1"/>
        <v>0</v>
      </c>
      <c r="AK18" s="378">
        <f t="shared" si="2"/>
        <v>1</v>
      </c>
      <c r="AL18">
        <f t="shared" si="3"/>
        <v>1</v>
      </c>
      <c r="AM18">
        <f t="shared" si="4"/>
        <v>20</v>
      </c>
      <c r="AN18" s="366">
        <f t="shared" si="5"/>
        <v>180</v>
      </c>
    </row>
    <row r="19" spans="1:40" x14ac:dyDescent="0.25">
      <c r="A19" s="499"/>
      <c r="B19" s="57">
        <v>491040</v>
      </c>
      <c r="C19" s="159" t="s">
        <v>169</v>
      </c>
      <c r="D19" s="200" t="s">
        <v>6</v>
      </c>
      <c r="E19" s="274" t="s">
        <v>31</v>
      </c>
      <c r="F19" s="274" t="s">
        <v>31</v>
      </c>
      <c r="G19" s="245" t="s">
        <v>36</v>
      </c>
      <c r="H19" s="176" t="s">
        <v>54</v>
      </c>
      <c r="I19" s="171" t="s">
        <v>301</v>
      </c>
      <c r="J19" s="200" t="s">
        <v>6</v>
      </c>
      <c r="K19" s="67" t="s">
        <v>52</v>
      </c>
      <c r="L19" s="67" t="s">
        <v>52</v>
      </c>
      <c r="M19" s="67" t="s">
        <v>52</v>
      </c>
      <c r="N19" s="67" t="s">
        <v>52</v>
      </c>
      <c r="O19" s="67" t="s">
        <v>52</v>
      </c>
      <c r="P19" s="171" t="s">
        <v>301</v>
      </c>
      <c r="Q19" s="200" t="s">
        <v>6</v>
      </c>
      <c r="R19" s="176" t="s">
        <v>54</v>
      </c>
      <c r="S19" s="176" t="s">
        <v>54</v>
      </c>
      <c r="T19" s="176" t="s">
        <v>54</v>
      </c>
      <c r="U19" s="274" t="s">
        <v>31</v>
      </c>
      <c r="V19" s="176" t="s">
        <v>54</v>
      </c>
      <c r="W19" s="200" t="s">
        <v>6</v>
      </c>
      <c r="X19" s="200" t="s">
        <v>6</v>
      </c>
      <c r="Y19" s="176" t="s">
        <v>54</v>
      </c>
      <c r="Z19" s="274" t="s">
        <v>31</v>
      </c>
      <c r="AA19" s="274" t="s">
        <v>31</v>
      </c>
      <c r="AB19" s="274" t="s">
        <v>31</v>
      </c>
      <c r="AC19" s="176" t="s">
        <v>54</v>
      </c>
      <c r="AD19" s="171" t="s">
        <v>301</v>
      </c>
      <c r="AE19" s="200" t="s">
        <v>6</v>
      </c>
      <c r="AF19" s="67" t="s">
        <v>52</v>
      </c>
      <c r="AG19" s="67" t="s">
        <v>52</v>
      </c>
      <c r="AH19" s="67" t="s">
        <v>52</v>
      </c>
      <c r="AI19" s="378">
        <f t="shared" si="0"/>
        <v>6</v>
      </c>
      <c r="AJ19" s="378">
        <f t="shared" si="1"/>
        <v>3</v>
      </c>
      <c r="AK19" s="378">
        <f t="shared" si="2"/>
        <v>1</v>
      </c>
      <c r="AL19">
        <f t="shared" si="3"/>
        <v>6</v>
      </c>
      <c r="AM19">
        <f t="shared" si="4"/>
        <v>18</v>
      </c>
      <c r="AN19" s="366">
        <f t="shared" si="5"/>
        <v>162</v>
      </c>
    </row>
    <row r="20" spans="1:40" x14ac:dyDescent="0.25">
      <c r="A20" s="499"/>
      <c r="B20" s="57">
        <v>461154</v>
      </c>
      <c r="C20" s="297" t="s">
        <v>252</v>
      </c>
      <c r="D20" s="200" t="s">
        <v>6</v>
      </c>
      <c r="E20" s="67" t="s">
        <v>52</v>
      </c>
      <c r="F20" s="67" t="s">
        <v>52</v>
      </c>
      <c r="G20" s="67" t="s">
        <v>52</v>
      </c>
      <c r="H20" s="67" t="s">
        <v>52</v>
      </c>
      <c r="I20" s="200" t="s">
        <v>6</v>
      </c>
      <c r="J20" s="200" t="s">
        <v>6</v>
      </c>
      <c r="K20" s="176" t="s">
        <v>54</v>
      </c>
      <c r="L20" s="274" t="s">
        <v>31</v>
      </c>
      <c r="M20" s="176" t="s">
        <v>54</v>
      </c>
      <c r="N20" s="176" t="s">
        <v>54</v>
      </c>
      <c r="O20" s="176" t="s">
        <v>54</v>
      </c>
      <c r="P20" s="200" t="s">
        <v>6</v>
      </c>
      <c r="Q20" s="200" t="s">
        <v>6</v>
      </c>
      <c r="R20" s="67" t="s">
        <v>52</v>
      </c>
      <c r="S20" s="67" t="s">
        <v>52</v>
      </c>
      <c r="T20" s="67" t="s">
        <v>52</v>
      </c>
      <c r="U20" s="67" t="s">
        <v>52</v>
      </c>
      <c r="V20" s="67" t="s">
        <v>52</v>
      </c>
      <c r="W20" s="200" t="s">
        <v>6</v>
      </c>
      <c r="X20" s="200" t="s">
        <v>6</v>
      </c>
      <c r="Y20" s="245" t="s">
        <v>36</v>
      </c>
      <c r="Z20" s="176" t="s">
        <v>54</v>
      </c>
      <c r="AA20" s="176" t="s">
        <v>54</v>
      </c>
      <c r="AB20" s="176" t="s">
        <v>54</v>
      </c>
      <c r="AC20" s="176" t="s">
        <v>54</v>
      </c>
      <c r="AD20" s="200" t="s">
        <v>6</v>
      </c>
      <c r="AE20" s="200" t="s">
        <v>6</v>
      </c>
      <c r="AF20" s="153" t="s">
        <v>36</v>
      </c>
      <c r="AG20" s="84" t="s">
        <v>54</v>
      </c>
      <c r="AH20" s="84" t="s">
        <v>54</v>
      </c>
      <c r="AI20" s="378">
        <f>COUNTIF(D20:AG20,"Leave")</f>
        <v>1</v>
      </c>
      <c r="AJ20" s="378">
        <f t="shared" si="1"/>
        <v>0</v>
      </c>
      <c r="AK20" s="378">
        <f t="shared" si="2"/>
        <v>2</v>
      </c>
      <c r="AL20">
        <f t="shared" si="3"/>
        <v>1</v>
      </c>
      <c r="AM20">
        <f t="shared" si="4"/>
        <v>19</v>
      </c>
      <c r="AN20" s="366">
        <f t="shared" si="5"/>
        <v>171</v>
      </c>
    </row>
    <row r="21" spans="1:40" x14ac:dyDescent="0.25">
      <c r="A21" s="500"/>
      <c r="B21" s="57">
        <v>550857</v>
      </c>
      <c r="C21" s="297" t="s">
        <v>256</v>
      </c>
      <c r="D21" s="200" t="s">
        <v>6</v>
      </c>
      <c r="E21" s="274" t="s">
        <v>31</v>
      </c>
      <c r="F21" s="176" t="s">
        <v>54</v>
      </c>
      <c r="G21" s="176" t="s">
        <v>54</v>
      </c>
      <c r="H21" s="176" t="s">
        <v>54</v>
      </c>
      <c r="I21" s="200" t="s">
        <v>6</v>
      </c>
      <c r="J21" s="200" t="s">
        <v>6</v>
      </c>
      <c r="K21" s="67" t="s">
        <v>52</v>
      </c>
      <c r="L21" s="67" t="s">
        <v>52</v>
      </c>
      <c r="M21" s="67" t="s">
        <v>52</v>
      </c>
      <c r="N21" s="67" t="s">
        <v>52</v>
      </c>
      <c r="O21" s="67" t="s">
        <v>52</v>
      </c>
      <c r="P21" s="200" t="s">
        <v>6</v>
      </c>
      <c r="Q21" s="200" t="s">
        <v>6</v>
      </c>
      <c r="R21" s="245" t="s">
        <v>36</v>
      </c>
      <c r="S21" s="176" t="s">
        <v>54</v>
      </c>
      <c r="T21" s="176" t="s">
        <v>54</v>
      </c>
      <c r="U21" s="176" t="s">
        <v>54</v>
      </c>
      <c r="V21" s="176" t="s">
        <v>54</v>
      </c>
      <c r="W21" s="200" t="s">
        <v>6</v>
      </c>
      <c r="X21" s="200" t="s">
        <v>6</v>
      </c>
      <c r="Y21" s="67" t="s">
        <v>52</v>
      </c>
      <c r="Z21" s="67" t="s">
        <v>52</v>
      </c>
      <c r="AA21" s="67" t="s">
        <v>52</v>
      </c>
      <c r="AB21" s="368" t="s">
        <v>52</v>
      </c>
      <c r="AC21" s="176" t="s">
        <v>54</v>
      </c>
      <c r="AD21" s="200" t="s">
        <v>6</v>
      </c>
      <c r="AE21" s="200" t="s">
        <v>6</v>
      </c>
      <c r="AF21" s="67" t="s">
        <v>52</v>
      </c>
      <c r="AG21" s="67" t="s">
        <v>52</v>
      </c>
      <c r="AH21" s="67" t="s">
        <v>52</v>
      </c>
      <c r="AI21" s="378">
        <f>COUNTIF(D21:AG21,"Leave")</f>
        <v>1</v>
      </c>
      <c r="AJ21" s="378">
        <f t="shared" si="1"/>
        <v>0</v>
      </c>
      <c r="AK21" s="378">
        <f t="shared" si="2"/>
        <v>1</v>
      </c>
      <c r="AL21">
        <f t="shared" si="3"/>
        <v>1</v>
      </c>
      <c r="AM21">
        <f t="shared" si="4"/>
        <v>20</v>
      </c>
      <c r="AN21" s="366">
        <f t="shared" si="5"/>
        <v>180</v>
      </c>
    </row>
    <row r="22" spans="1:40" x14ac:dyDescent="0.25">
      <c r="AI22" s="378">
        <f>SUM(AI3:AI21)</f>
        <v>15</v>
      </c>
      <c r="AJ22" s="378">
        <f>SUM(AJ3:AJ21)</f>
        <v>8</v>
      </c>
      <c r="AK22" s="378">
        <f>SUM(AK3:AK21)</f>
        <v>26</v>
      </c>
    </row>
  </sheetData>
  <mergeCells count="10">
    <mergeCell ref="A18:A21"/>
    <mergeCell ref="W1:X1"/>
    <mergeCell ref="AG1:AH1"/>
    <mergeCell ref="A3:A6"/>
    <mergeCell ref="A7:A10"/>
    <mergeCell ref="A11:A14"/>
    <mergeCell ref="A15:A17"/>
    <mergeCell ref="I1:J1"/>
    <mergeCell ref="P1:Q1"/>
    <mergeCell ref="AD1:AE1"/>
  </mergeCells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AJ24"/>
  <sheetViews>
    <sheetView zoomScaleNormal="100" workbookViewId="0">
      <pane xSplit="3" ySplit="1" topLeftCell="AB2" activePane="bottomRight" state="frozen"/>
      <selection pane="topRight" activeCell="D1" sqref="D1"/>
      <selection pane="bottomLeft" activeCell="A2" sqref="A2"/>
      <selection pane="bottomRight" activeCell="AI2" sqref="AI2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1" width="11.42578125" customWidth="1"/>
    <col min="33" max="33" width="15.140625" bestFit="1" customWidth="1"/>
    <col min="34" max="35" width="11.140625" customWidth="1"/>
    <col min="36" max="36" width="11.42578125" bestFit="1" customWidth="1"/>
  </cols>
  <sheetData>
    <row r="1" spans="1:36" ht="15" customHeight="1" x14ac:dyDescent="0.25">
      <c r="F1" s="481" t="s">
        <v>235</v>
      </c>
      <c r="G1" s="481"/>
      <c r="K1" s="362"/>
      <c r="L1" s="128"/>
      <c r="M1" s="481" t="s">
        <v>235</v>
      </c>
      <c r="N1" s="481"/>
      <c r="R1" s="370"/>
      <c r="T1" s="481" t="s">
        <v>235</v>
      </c>
      <c r="U1" s="481"/>
      <c r="V1" s="362"/>
      <c r="Y1" s="362"/>
      <c r="AA1" s="481" t="s">
        <v>235</v>
      </c>
      <c r="AB1" s="481"/>
      <c r="AF1" s="385" t="s">
        <v>248</v>
      </c>
      <c r="AG1" s="385" t="s">
        <v>303</v>
      </c>
      <c r="AH1" s="385" t="s">
        <v>45</v>
      </c>
      <c r="AI1" s="385" t="s">
        <v>285</v>
      </c>
      <c r="AJ1" s="385" t="s">
        <v>279</v>
      </c>
    </row>
    <row r="2" spans="1:36" x14ac:dyDescent="0.25">
      <c r="A2" s="158" t="s">
        <v>268</v>
      </c>
      <c r="B2" s="158" t="s">
        <v>128</v>
      </c>
      <c r="C2" s="158" t="s">
        <v>2</v>
      </c>
      <c r="D2" s="243">
        <v>43132</v>
      </c>
      <c r="E2" s="243">
        <v>43133</v>
      </c>
      <c r="F2" s="243">
        <v>43134</v>
      </c>
      <c r="G2" s="243">
        <v>43135</v>
      </c>
      <c r="H2" s="243">
        <v>43136</v>
      </c>
      <c r="I2" s="243">
        <v>43137</v>
      </c>
      <c r="J2" s="243">
        <v>43138</v>
      </c>
      <c r="K2" s="243">
        <v>43139</v>
      </c>
      <c r="L2" s="243">
        <v>43140</v>
      </c>
      <c r="M2" s="243">
        <v>43141</v>
      </c>
      <c r="N2" s="243">
        <v>43142</v>
      </c>
      <c r="O2" s="243">
        <v>43143</v>
      </c>
      <c r="P2" s="243">
        <v>43144</v>
      </c>
      <c r="Q2" s="243">
        <v>43145</v>
      </c>
      <c r="R2" s="243">
        <v>43146</v>
      </c>
      <c r="S2" s="243">
        <v>43147</v>
      </c>
      <c r="T2" s="243">
        <v>43148</v>
      </c>
      <c r="U2" s="243">
        <v>43149</v>
      </c>
      <c r="V2" s="243">
        <v>43150</v>
      </c>
      <c r="W2" s="243">
        <v>43151</v>
      </c>
      <c r="X2" s="243">
        <v>43152</v>
      </c>
      <c r="Y2" s="243">
        <v>43153</v>
      </c>
      <c r="Z2" s="243">
        <v>43154</v>
      </c>
      <c r="AA2" s="243">
        <v>43155</v>
      </c>
      <c r="AB2" s="243">
        <v>43156</v>
      </c>
      <c r="AC2" s="243">
        <v>43157</v>
      </c>
      <c r="AD2" s="243">
        <v>43158</v>
      </c>
      <c r="AE2" s="379">
        <v>43159</v>
      </c>
      <c r="AF2" s="243"/>
      <c r="AG2" s="3"/>
      <c r="AH2" s="3"/>
      <c r="AI2" s="3"/>
      <c r="AJ2" s="3"/>
    </row>
    <row r="3" spans="1:36" x14ac:dyDescent="0.25">
      <c r="A3" s="501" t="s">
        <v>263</v>
      </c>
      <c r="B3" s="79">
        <v>125480</v>
      </c>
      <c r="C3" s="159" t="s">
        <v>242</v>
      </c>
      <c r="D3" s="67" t="s">
        <v>52</v>
      </c>
      <c r="E3" s="67" t="s">
        <v>52</v>
      </c>
      <c r="F3" s="200" t="s">
        <v>6</v>
      </c>
      <c r="G3" s="200" t="s">
        <v>6</v>
      </c>
      <c r="H3" s="67" t="s">
        <v>52</v>
      </c>
      <c r="I3" s="67" t="s">
        <v>52</v>
      </c>
      <c r="J3" s="67" t="s">
        <v>52</v>
      </c>
      <c r="K3" s="69" t="s">
        <v>51</v>
      </c>
      <c r="L3" s="176" t="s">
        <v>54</v>
      </c>
      <c r="M3" s="200" t="s">
        <v>6</v>
      </c>
      <c r="N3" s="200" t="s">
        <v>6</v>
      </c>
      <c r="O3" s="176" t="s">
        <v>54</v>
      </c>
      <c r="P3" s="176" t="s">
        <v>54</v>
      </c>
      <c r="Q3" s="176" t="s">
        <v>54</v>
      </c>
      <c r="R3" s="176" t="s">
        <v>54</v>
      </c>
      <c r="S3" s="176" t="s">
        <v>54</v>
      </c>
      <c r="T3" s="171" t="s">
        <v>301</v>
      </c>
      <c r="U3" s="200" t="s">
        <v>6</v>
      </c>
      <c r="V3" s="67" t="s">
        <v>52</v>
      </c>
      <c r="W3" s="67" t="s">
        <v>52</v>
      </c>
      <c r="X3" s="67" t="s">
        <v>52</v>
      </c>
      <c r="Y3" s="67" t="s">
        <v>52</v>
      </c>
      <c r="Z3" s="67" t="s">
        <v>52</v>
      </c>
      <c r="AA3" s="200" t="s">
        <v>6</v>
      </c>
      <c r="AB3" s="200" t="s">
        <v>6</v>
      </c>
      <c r="AC3" s="176" t="s">
        <v>54</v>
      </c>
      <c r="AD3" s="176" t="s">
        <v>54</v>
      </c>
      <c r="AE3" s="380" t="s">
        <v>54</v>
      </c>
      <c r="AF3" s="3">
        <f t="shared" ref="AF3:AF21" si="0">COUNTIF(D3:AE3,"Leave")</f>
        <v>0</v>
      </c>
      <c r="AG3" s="3">
        <f>COUNTIF(A3:AE3,"US NS-WE")</f>
        <v>1</v>
      </c>
      <c r="AH3" s="3">
        <f>COUNTIF(A3:AE3,"Comp-off")</f>
        <v>0</v>
      </c>
      <c r="AI3" s="3">
        <f>COUNTIF(D3:AE3,"US NS")+COUNTIF(D3:AE3,"US DS")+COUNTIF(D3:AE3,"US EM")+COUNTIF(D3:AE3,"US NS-WE")</f>
        <v>21</v>
      </c>
      <c r="AJ3" s="386">
        <f>AI3*9</f>
        <v>189</v>
      </c>
    </row>
    <row r="4" spans="1:36" x14ac:dyDescent="0.25">
      <c r="A4" s="502"/>
      <c r="B4" s="369">
        <v>245894</v>
      </c>
      <c r="C4" s="57" t="s">
        <v>104</v>
      </c>
      <c r="D4" s="176" t="s">
        <v>54</v>
      </c>
      <c r="E4" s="176" t="s">
        <v>54</v>
      </c>
      <c r="F4" s="200" t="s">
        <v>6</v>
      </c>
      <c r="G4" s="200" t="s">
        <v>6</v>
      </c>
      <c r="H4" s="67" t="s">
        <v>52</v>
      </c>
      <c r="I4" s="67" t="s">
        <v>52</v>
      </c>
      <c r="J4" s="67" t="s">
        <v>52</v>
      </c>
      <c r="K4" s="67" t="s">
        <v>52</v>
      </c>
      <c r="L4" s="67" t="s">
        <v>52</v>
      </c>
      <c r="M4" s="200" t="s">
        <v>6</v>
      </c>
      <c r="N4" s="200" t="s">
        <v>6</v>
      </c>
      <c r="O4" s="67" t="s">
        <v>52</v>
      </c>
      <c r="P4" s="67" t="s">
        <v>52</v>
      </c>
      <c r="Q4" s="67" t="s">
        <v>52</v>
      </c>
      <c r="R4" s="67" t="s">
        <v>52</v>
      </c>
      <c r="S4" s="176" t="s">
        <v>54</v>
      </c>
      <c r="T4" s="200" t="s">
        <v>6</v>
      </c>
      <c r="U4" s="200" t="s">
        <v>6</v>
      </c>
      <c r="V4" s="200" t="s">
        <v>6</v>
      </c>
      <c r="W4" s="176" t="s">
        <v>54</v>
      </c>
      <c r="X4" s="176" t="s">
        <v>54</v>
      </c>
      <c r="Y4" s="176" t="s">
        <v>54</v>
      </c>
      <c r="Z4" s="176" t="s">
        <v>54</v>
      </c>
      <c r="AA4" s="200" t="s">
        <v>6</v>
      </c>
      <c r="AB4" s="171" t="s">
        <v>301</v>
      </c>
      <c r="AC4" s="67" t="s">
        <v>52</v>
      </c>
      <c r="AD4" s="67" t="s">
        <v>52</v>
      </c>
      <c r="AE4" s="381" t="s">
        <v>52</v>
      </c>
      <c r="AF4" s="3">
        <f t="shared" si="0"/>
        <v>0</v>
      </c>
      <c r="AG4" s="3">
        <f t="shared" ref="AG4:AG21" si="1">COUNTIF(A4:AE4,"US NS-WE")</f>
        <v>1</v>
      </c>
      <c r="AH4" s="3">
        <f t="shared" ref="AH4:AH21" si="2">COUNTIF(A4:AE4,"Comp-off")</f>
        <v>0</v>
      </c>
      <c r="AI4" s="3">
        <f t="shared" ref="AI4:AI21" si="3">COUNTIF(D4:AE4,"US NS")+COUNTIF(D4:AE4,"US DS")+COUNTIF(D4:AE4,"US EM")+COUNTIF(D4:AE4,"US NS-WE")</f>
        <v>20</v>
      </c>
      <c r="AJ4" s="386">
        <f t="shared" ref="AJ4:AJ21" si="4">AI4*9</f>
        <v>180</v>
      </c>
    </row>
    <row r="5" spans="1:36" x14ac:dyDescent="0.25">
      <c r="A5" s="502"/>
      <c r="B5" s="79">
        <v>483234</v>
      </c>
      <c r="C5" s="159" t="s">
        <v>241</v>
      </c>
      <c r="D5" s="67" t="s">
        <v>52</v>
      </c>
      <c r="E5" s="67" t="s">
        <v>52</v>
      </c>
      <c r="F5" s="200" t="s">
        <v>6</v>
      </c>
      <c r="G5" s="200" t="s">
        <v>6</v>
      </c>
      <c r="H5" s="69" t="s">
        <v>51</v>
      </c>
      <c r="I5" s="176" t="s">
        <v>54</v>
      </c>
      <c r="J5" s="176" t="s">
        <v>54</v>
      </c>
      <c r="K5" s="176" t="s">
        <v>54</v>
      </c>
      <c r="L5" s="176" t="s">
        <v>54</v>
      </c>
      <c r="M5" s="171" t="s">
        <v>301</v>
      </c>
      <c r="N5" s="200" t="s">
        <v>6</v>
      </c>
      <c r="O5" s="67" t="s">
        <v>52</v>
      </c>
      <c r="P5" s="67" t="s">
        <v>52</v>
      </c>
      <c r="Q5" s="67" t="s">
        <v>52</v>
      </c>
      <c r="R5" s="67" t="s">
        <v>52</v>
      </c>
      <c r="S5" s="67" t="s">
        <v>52</v>
      </c>
      <c r="T5" s="200" t="s">
        <v>6</v>
      </c>
      <c r="U5" s="200" t="s">
        <v>6</v>
      </c>
      <c r="V5" s="176" t="s">
        <v>54</v>
      </c>
      <c r="W5" s="176" t="s">
        <v>54</v>
      </c>
      <c r="X5" s="176" t="s">
        <v>54</v>
      </c>
      <c r="Y5" s="176" t="s">
        <v>54</v>
      </c>
      <c r="Z5" s="176" t="s">
        <v>54</v>
      </c>
      <c r="AA5" s="200" t="s">
        <v>6</v>
      </c>
      <c r="AB5" s="200" t="s">
        <v>6</v>
      </c>
      <c r="AC5" s="67" t="s">
        <v>52</v>
      </c>
      <c r="AD5" s="67" t="s">
        <v>52</v>
      </c>
      <c r="AE5" s="381" t="s">
        <v>52</v>
      </c>
      <c r="AF5" s="3">
        <f t="shared" si="0"/>
        <v>0</v>
      </c>
      <c r="AG5" s="3">
        <f t="shared" si="1"/>
        <v>1</v>
      </c>
      <c r="AH5" s="3">
        <f t="shared" si="2"/>
        <v>0</v>
      </c>
      <c r="AI5" s="3">
        <f t="shared" si="3"/>
        <v>21</v>
      </c>
      <c r="AJ5" s="386">
        <f t="shared" si="4"/>
        <v>189</v>
      </c>
    </row>
    <row r="6" spans="1:36" x14ac:dyDescent="0.25">
      <c r="A6" s="503"/>
      <c r="B6" s="79">
        <v>435786</v>
      </c>
      <c r="C6" s="297" t="s">
        <v>255</v>
      </c>
      <c r="D6" s="67" t="s">
        <v>52</v>
      </c>
      <c r="E6" s="67" t="s">
        <v>52</v>
      </c>
      <c r="F6" s="200" t="s">
        <v>6</v>
      </c>
      <c r="G6" s="200" t="s">
        <v>6</v>
      </c>
      <c r="H6" s="274" t="s">
        <v>31</v>
      </c>
      <c r="I6" s="176" t="s">
        <v>54</v>
      </c>
      <c r="J6" s="176" t="s">
        <v>54</v>
      </c>
      <c r="K6" s="176" t="s">
        <v>54</v>
      </c>
      <c r="L6" s="176" t="s">
        <v>54</v>
      </c>
      <c r="M6" s="200" t="s">
        <v>6</v>
      </c>
      <c r="N6" s="200" t="s">
        <v>6</v>
      </c>
      <c r="O6" s="67" t="s">
        <v>52</v>
      </c>
      <c r="P6" s="67" t="s">
        <v>52</v>
      </c>
      <c r="Q6" s="67" t="s">
        <v>52</v>
      </c>
      <c r="R6" s="67" t="s">
        <v>52</v>
      </c>
      <c r="S6" s="368" t="s">
        <v>52</v>
      </c>
      <c r="T6" s="200" t="s">
        <v>6</v>
      </c>
      <c r="U6" s="200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200" t="s">
        <v>6</v>
      </c>
      <c r="AB6" s="200" t="s">
        <v>6</v>
      </c>
      <c r="AC6" s="176" t="s">
        <v>54</v>
      </c>
      <c r="AD6" s="176" t="s">
        <v>54</v>
      </c>
      <c r="AE6" s="380" t="s">
        <v>54</v>
      </c>
      <c r="AF6" s="3">
        <f t="shared" si="0"/>
        <v>1</v>
      </c>
      <c r="AG6" s="3">
        <f t="shared" si="1"/>
        <v>0</v>
      </c>
      <c r="AH6" s="3">
        <f t="shared" si="2"/>
        <v>0</v>
      </c>
      <c r="AI6" s="3">
        <f t="shared" si="3"/>
        <v>19</v>
      </c>
      <c r="AJ6" s="386">
        <f t="shared" si="4"/>
        <v>171</v>
      </c>
    </row>
    <row r="7" spans="1:36" x14ac:dyDescent="0.25">
      <c r="A7" s="504" t="s">
        <v>264</v>
      </c>
      <c r="B7" s="79">
        <v>497998</v>
      </c>
      <c r="C7" s="159" t="s">
        <v>165</v>
      </c>
      <c r="D7" s="67" t="s">
        <v>52</v>
      </c>
      <c r="E7" s="67" t="s">
        <v>52</v>
      </c>
      <c r="F7" s="200" t="s">
        <v>6</v>
      </c>
      <c r="G7" s="200" t="s">
        <v>6</v>
      </c>
      <c r="H7" s="67" t="s">
        <v>52</v>
      </c>
      <c r="I7" s="67" t="s">
        <v>52</v>
      </c>
      <c r="J7" s="69" t="s">
        <v>51</v>
      </c>
      <c r="K7" s="176" t="s">
        <v>54</v>
      </c>
      <c r="L7" s="274" t="s">
        <v>31</v>
      </c>
      <c r="M7" s="200" t="s">
        <v>6</v>
      </c>
      <c r="N7" s="171" t="s">
        <v>301</v>
      </c>
      <c r="O7" s="176" t="s">
        <v>54</v>
      </c>
      <c r="P7" s="67" t="s">
        <v>52</v>
      </c>
      <c r="Q7" s="176" t="s">
        <v>54</v>
      </c>
      <c r="R7" s="176" t="s">
        <v>54</v>
      </c>
      <c r="S7" s="176" t="s">
        <v>54</v>
      </c>
      <c r="T7" s="200" t="s">
        <v>6</v>
      </c>
      <c r="U7" s="200" t="s">
        <v>6</v>
      </c>
      <c r="V7" s="67" t="s">
        <v>52</v>
      </c>
      <c r="W7" s="67" t="s">
        <v>52</v>
      </c>
      <c r="X7" s="67" t="s">
        <v>52</v>
      </c>
      <c r="Y7" s="67" t="s">
        <v>52</v>
      </c>
      <c r="Z7" s="176" t="s">
        <v>54</v>
      </c>
      <c r="AA7" s="200" t="s">
        <v>6</v>
      </c>
      <c r="AB7" s="200" t="s">
        <v>6</v>
      </c>
      <c r="AC7" s="67" t="s">
        <v>52</v>
      </c>
      <c r="AD7" s="67" t="s">
        <v>52</v>
      </c>
      <c r="AE7" s="67" t="s">
        <v>52</v>
      </c>
      <c r="AF7" s="3">
        <f t="shared" si="0"/>
        <v>1</v>
      </c>
      <c r="AG7" s="3">
        <f t="shared" si="1"/>
        <v>1</v>
      </c>
      <c r="AH7" s="3">
        <f t="shared" si="2"/>
        <v>0</v>
      </c>
      <c r="AI7" s="3">
        <f t="shared" si="3"/>
        <v>20</v>
      </c>
      <c r="AJ7" s="386">
        <f t="shared" si="4"/>
        <v>180</v>
      </c>
    </row>
    <row r="8" spans="1:36" x14ac:dyDescent="0.25">
      <c r="A8" s="505"/>
      <c r="B8" s="79">
        <v>166058</v>
      </c>
      <c r="C8" s="57" t="s">
        <v>8</v>
      </c>
      <c r="D8" s="69" t="s">
        <v>51</v>
      </c>
      <c r="E8" s="69" t="s">
        <v>51</v>
      </c>
      <c r="F8" s="200" t="s">
        <v>6</v>
      </c>
      <c r="G8" s="200" t="s">
        <v>6</v>
      </c>
      <c r="H8" s="69" t="s">
        <v>51</v>
      </c>
      <c r="I8" s="69" t="s">
        <v>51</v>
      </c>
      <c r="J8" s="69" t="s">
        <v>51</v>
      </c>
      <c r="K8" s="69" t="s">
        <v>51</v>
      </c>
      <c r="L8" s="69" t="s">
        <v>51</v>
      </c>
      <c r="M8" s="200" t="s">
        <v>6</v>
      </c>
      <c r="N8" s="200" t="s">
        <v>6</v>
      </c>
      <c r="O8" s="69" t="s">
        <v>51</v>
      </c>
      <c r="P8" s="274" t="s">
        <v>31</v>
      </c>
      <c r="Q8" s="274" t="s">
        <v>31</v>
      </c>
      <c r="R8" s="274" t="s">
        <v>31</v>
      </c>
      <c r="S8" s="69" t="s">
        <v>51</v>
      </c>
      <c r="T8" s="200" t="s">
        <v>6</v>
      </c>
      <c r="U8" s="200" t="s">
        <v>6</v>
      </c>
      <c r="V8" s="69" t="s">
        <v>51</v>
      </c>
      <c r="W8" s="69" t="s">
        <v>51</v>
      </c>
      <c r="X8" s="69" t="s">
        <v>51</v>
      </c>
      <c r="Y8" s="69" t="s">
        <v>51</v>
      </c>
      <c r="Z8" s="274" t="s">
        <v>31</v>
      </c>
      <c r="AA8" s="200" t="s">
        <v>6</v>
      </c>
      <c r="AB8" s="200" t="s">
        <v>6</v>
      </c>
      <c r="AC8" s="69" t="s">
        <v>51</v>
      </c>
      <c r="AD8" s="69" t="s">
        <v>51</v>
      </c>
      <c r="AE8" s="382" t="s">
        <v>51</v>
      </c>
      <c r="AF8" s="3">
        <f t="shared" si="0"/>
        <v>4</v>
      </c>
      <c r="AG8" s="3">
        <f t="shared" si="1"/>
        <v>0</v>
      </c>
      <c r="AH8" s="3">
        <f t="shared" si="2"/>
        <v>0</v>
      </c>
      <c r="AI8" s="3">
        <f t="shared" si="3"/>
        <v>16</v>
      </c>
      <c r="AJ8" s="386">
        <f t="shared" si="4"/>
        <v>144</v>
      </c>
    </row>
    <row r="9" spans="1:36" x14ac:dyDescent="0.25">
      <c r="A9" s="505"/>
      <c r="B9" s="79">
        <v>449144</v>
      </c>
      <c r="C9" s="57" t="s">
        <v>224</v>
      </c>
      <c r="D9" s="176" t="s">
        <v>54</v>
      </c>
      <c r="E9" s="176" t="s">
        <v>54</v>
      </c>
      <c r="F9" s="200" t="s">
        <v>6</v>
      </c>
      <c r="G9" s="200" t="s">
        <v>6</v>
      </c>
      <c r="H9" s="67" t="s">
        <v>52</v>
      </c>
      <c r="I9" s="67" t="s">
        <v>52</v>
      </c>
      <c r="J9" s="67" t="s">
        <v>52</v>
      </c>
      <c r="K9" s="67" t="s">
        <v>52</v>
      </c>
      <c r="L9" s="67" t="s">
        <v>52</v>
      </c>
      <c r="M9" s="200" t="s">
        <v>6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67" t="s">
        <v>52</v>
      </c>
      <c r="W9" s="67" t="s">
        <v>52</v>
      </c>
      <c r="X9" s="67" t="s">
        <v>52</v>
      </c>
      <c r="Y9" s="67" t="s">
        <v>52</v>
      </c>
      <c r="Z9" s="67" t="s">
        <v>52</v>
      </c>
      <c r="AA9" s="200" t="s">
        <v>6</v>
      </c>
      <c r="AB9" s="200" t="s">
        <v>6</v>
      </c>
      <c r="AC9" s="176" t="s">
        <v>54</v>
      </c>
      <c r="AD9" s="176" t="s">
        <v>54</v>
      </c>
      <c r="AE9" s="380" t="s">
        <v>54</v>
      </c>
      <c r="AF9" s="3">
        <f t="shared" si="0"/>
        <v>0</v>
      </c>
      <c r="AG9" s="3">
        <f t="shared" si="1"/>
        <v>0</v>
      </c>
      <c r="AH9" s="3">
        <f t="shared" si="2"/>
        <v>0</v>
      </c>
      <c r="AI9" s="3">
        <f t="shared" si="3"/>
        <v>20</v>
      </c>
      <c r="AJ9" s="386">
        <f t="shared" si="4"/>
        <v>180</v>
      </c>
    </row>
    <row r="10" spans="1:36" x14ac:dyDescent="0.25">
      <c r="A10" s="506"/>
      <c r="B10" s="79">
        <v>451719</v>
      </c>
      <c r="C10" s="57" t="s">
        <v>240</v>
      </c>
      <c r="D10" s="67" t="s">
        <v>52</v>
      </c>
      <c r="E10" s="67" t="s">
        <v>52</v>
      </c>
      <c r="F10" s="200" t="s">
        <v>6</v>
      </c>
      <c r="G10" s="200" t="s">
        <v>6</v>
      </c>
      <c r="H10" s="274" t="s">
        <v>31</v>
      </c>
      <c r="I10" s="274" t="s">
        <v>31</v>
      </c>
      <c r="J10" s="274" t="s">
        <v>31</v>
      </c>
      <c r="K10" s="274" t="s">
        <v>31</v>
      </c>
      <c r="L10" s="274" t="s">
        <v>31</v>
      </c>
      <c r="M10" s="200" t="s">
        <v>6</v>
      </c>
      <c r="N10" s="200" t="s">
        <v>6</v>
      </c>
      <c r="O10" s="274" t="s">
        <v>31</v>
      </c>
      <c r="P10" s="274" t="s">
        <v>31</v>
      </c>
      <c r="Q10" s="274" t="s">
        <v>31</v>
      </c>
      <c r="R10" s="274" t="s">
        <v>31</v>
      </c>
      <c r="S10" s="274" t="s">
        <v>31</v>
      </c>
      <c r="T10" s="200" t="s">
        <v>6</v>
      </c>
      <c r="U10" s="200" t="s">
        <v>6</v>
      </c>
      <c r="V10" s="274" t="s">
        <v>31</v>
      </c>
      <c r="W10" s="274" t="s">
        <v>31</v>
      </c>
      <c r="X10" s="69" t="s">
        <v>51</v>
      </c>
      <c r="Y10" s="176" t="s">
        <v>54</v>
      </c>
      <c r="Z10" s="176" t="s">
        <v>54</v>
      </c>
      <c r="AA10" s="171" t="s">
        <v>301</v>
      </c>
      <c r="AB10" s="171" t="s">
        <v>301</v>
      </c>
      <c r="AC10" s="67" t="s">
        <v>52</v>
      </c>
      <c r="AD10" s="67" t="s">
        <v>52</v>
      </c>
      <c r="AE10" s="381" t="s">
        <v>52</v>
      </c>
      <c r="AF10" s="3">
        <f t="shared" si="0"/>
        <v>12</v>
      </c>
      <c r="AG10" s="3">
        <f t="shared" si="1"/>
        <v>2</v>
      </c>
      <c r="AH10" s="3">
        <f t="shared" si="2"/>
        <v>0</v>
      </c>
      <c r="AI10" s="3">
        <f t="shared" si="3"/>
        <v>10</v>
      </c>
      <c r="AJ10" s="386">
        <f t="shared" si="4"/>
        <v>90</v>
      </c>
    </row>
    <row r="11" spans="1:36" x14ac:dyDescent="0.25">
      <c r="A11" s="507" t="s">
        <v>265</v>
      </c>
      <c r="B11" s="79">
        <v>509724</v>
      </c>
      <c r="C11" s="57" t="s">
        <v>21</v>
      </c>
      <c r="D11" s="67" t="s">
        <v>52</v>
      </c>
      <c r="E11" s="67" t="s">
        <v>52</v>
      </c>
      <c r="F11" s="200" t="s">
        <v>6</v>
      </c>
      <c r="G11" s="200" t="s">
        <v>6</v>
      </c>
      <c r="H11" s="67" t="s">
        <v>52</v>
      </c>
      <c r="I11" s="67" t="s">
        <v>52</v>
      </c>
      <c r="J11" s="67" t="s">
        <v>52</v>
      </c>
      <c r="K11" s="67" t="s">
        <v>52</v>
      </c>
      <c r="L11" s="67" t="s">
        <v>52</v>
      </c>
      <c r="M11" s="200" t="s">
        <v>6</v>
      </c>
      <c r="N11" s="200" t="s">
        <v>6</v>
      </c>
      <c r="O11" s="69" t="s">
        <v>51</v>
      </c>
      <c r="P11" s="69" t="s">
        <v>51</v>
      </c>
      <c r="Q11" s="176" t="s">
        <v>54</v>
      </c>
      <c r="R11" s="176" t="s">
        <v>54</v>
      </c>
      <c r="S11" s="176" t="s">
        <v>54</v>
      </c>
      <c r="T11" s="200" t="s">
        <v>6</v>
      </c>
      <c r="U11" s="200" t="s">
        <v>6</v>
      </c>
      <c r="V11" s="368" t="s">
        <v>52</v>
      </c>
      <c r="W11" s="176" t="s">
        <v>54</v>
      </c>
      <c r="X11" s="176" t="s">
        <v>54</v>
      </c>
      <c r="Y11" s="176" t="s">
        <v>54</v>
      </c>
      <c r="Z11" s="176" t="s">
        <v>54</v>
      </c>
      <c r="AA11" s="200" t="s">
        <v>6</v>
      </c>
      <c r="AB11" s="200" t="s">
        <v>6</v>
      </c>
      <c r="AC11" s="67" t="s">
        <v>52</v>
      </c>
      <c r="AD11" s="67" t="s">
        <v>52</v>
      </c>
      <c r="AE11" s="67" t="s">
        <v>52</v>
      </c>
      <c r="AF11" s="3">
        <f t="shared" si="0"/>
        <v>0</v>
      </c>
      <c r="AG11" s="3">
        <f t="shared" si="1"/>
        <v>0</v>
      </c>
      <c r="AH11" s="3">
        <f t="shared" si="2"/>
        <v>0</v>
      </c>
      <c r="AI11" s="3">
        <f t="shared" si="3"/>
        <v>20</v>
      </c>
      <c r="AJ11" s="386">
        <f t="shared" si="4"/>
        <v>180</v>
      </c>
    </row>
    <row r="12" spans="1:36" x14ac:dyDescent="0.25">
      <c r="A12" s="508"/>
      <c r="B12" s="79">
        <v>260250</v>
      </c>
      <c r="C12" s="57" t="s">
        <v>223</v>
      </c>
      <c r="D12" s="176" t="s">
        <v>54</v>
      </c>
      <c r="E12" s="176" t="s">
        <v>54</v>
      </c>
      <c r="F12" s="200" t="s">
        <v>6</v>
      </c>
      <c r="G12" s="200" t="s">
        <v>6</v>
      </c>
      <c r="H12" s="67" t="s">
        <v>52</v>
      </c>
      <c r="I12" s="67" t="s">
        <v>52</v>
      </c>
      <c r="J12" s="67" t="s">
        <v>52</v>
      </c>
      <c r="K12" s="67" t="s">
        <v>52</v>
      </c>
      <c r="L12" s="67" t="s">
        <v>52</v>
      </c>
      <c r="M12" s="200" t="s">
        <v>6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200" t="s">
        <v>6</v>
      </c>
      <c r="U12" s="200" t="s">
        <v>6</v>
      </c>
      <c r="V12" s="67" t="s">
        <v>52</v>
      </c>
      <c r="W12" s="67" t="s">
        <v>52</v>
      </c>
      <c r="X12" s="67" t="s">
        <v>52</v>
      </c>
      <c r="Y12" s="67" t="s">
        <v>52</v>
      </c>
      <c r="Z12" s="67" t="s">
        <v>52</v>
      </c>
      <c r="AA12" s="200" t="s">
        <v>6</v>
      </c>
      <c r="AB12" s="200" t="s">
        <v>6</v>
      </c>
      <c r="AC12" s="368" t="s">
        <v>52</v>
      </c>
      <c r="AD12" s="176" t="s">
        <v>54</v>
      </c>
      <c r="AE12" s="176" t="s">
        <v>54</v>
      </c>
      <c r="AF12" s="3">
        <f t="shared" si="0"/>
        <v>0</v>
      </c>
      <c r="AG12" s="3">
        <f t="shared" si="1"/>
        <v>0</v>
      </c>
      <c r="AH12" s="3">
        <f t="shared" si="2"/>
        <v>0</v>
      </c>
      <c r="AI12" s="3">
        <f t="shared" si="3"/>
        <v>20</v>
      </c>
      <c r="AJ12" s="386">
        <f t="shared" si="4"/>
        <v>180</v>
      </c>
    </row>
    <row r="13" spans="1:36" x14ac:dyDescent="0.25">
      <c r="A13" s="508"/>
      <c r="B13" s="79">
        <v>484327</v>
      </c>
      <c r="C13" s="159" t="s">
        <v>171</v>
      </c>
      <c r="D13" s="67" t="s">
        <v>52</v>
      </c>
      <c r="E13" s="67" t="s">
        <v>52</v>
      </c>
      <c r="F13" s="200" t="s">
        <v>6</v>
      </c>
      <c r="G13" s="200" t="s">
        <v>6</v>
      </c>
      <c r="H13" s="200" t="s">
        <v>6</v>
      </c>
      <c r="I13" s="176" t="s">
        <v>54</v>
      </c>
      <c r="J13" s="176" t="s">
        <v>54</v>
      </c>
      <c r="K13" s="176" t="s">
        <v>54</v>
      </c>
      <c r="L13" s="176" t="s">
        <v>54</v>
      </c>
      <c r="M13" s="171" t="s">
        <v>301</v>
      </c>
      <c r="N13" s="200" t="s">
        <v>6</v>
      </c>
      <c r="O13" s="67" t="s">
        <v>52</v>
      </c>
      <c r="P13" s="67" t="s">
        <v>52</v>
      </c>
      <c r="Q13" s="67" t="s">
        <v>52</v>
      </c>
      <c r="R13" s="67" t="s">
        <v>52</v>
      </c>
      <c r="S13" s="67" t="s">
        <v>52</v>
      </c>
      <c r="T13" s="200" t="s">
        <v>6</v>
      </c>
      <c r="U13" s="200" t="s">
        <v>6</v>
      </c>
      <c r="V13" s="69" t="s">
        <v>51</v>
      </c>
      <c r="W13" s="69" t="s">
        <v>51</v>
      </c>
      <c r="X13" s="67" t="s">
        <v>52</v>
      </c>
      <c r="Y13" s="67" t="s">
        <v>52</v>
      </c>
      <c r="Z13" s="67" t="s">
        <v>52</v>
      </c>
      <c r="AA13" s="200" t="s">
        <v>6</v>
      </c>
      <c r="AB13" s="200" t="s">
        <v>6</v>
      </c>
      <c r="AC13" s="67" t="s">
        <v>52</v>
      </c>
      <c r="AD13" s="67" t="s">
        <v>52</v>
      </c>
      <c r="AE13" s="381" t="s">
        <v>52</v>
      </c>
      <c r="AF13" s="3">
        <f t="shared" si="0"/>
        <v>0</v>
      </c>
      <c r="AG13" s="3">
        <f t="shared" si="1"/>
        <v>1</v>
      </c>
      <c r="AH13" s="3">
        <f t="shared" si="2"/>
        <v>0</v>
      </c>
      <c r="AI13" s="3">
        <f t="shared" si="3"/>
        <v>20</v>
      </c>
      <c r="AJ13" s="386">
        <f t="shared" si="4"/>
        <v>180</v>
      </c>
    </row>
    <row r="14" spans="1:36" x14ac:dyDescent="0.25">
      <c r="A14" s="509"/>
      <c r="B14" s="79">
        <v>612719</v>
      </c>
      <c r="C14" s="159" t="s">
        <v>227</v>
      </c>
      <c r="D14" s="176" t="s">
        <v>54</v>
      </c>
      <c r="E14" s="176" t="s">
        <v>54</v>
      </c>
      <c r="F14" s="200" t="s">
        <v>6</v>
      </c>
      <c r="G14" s="200" t="s">
        <v>6</v>
      </c>
      <c r="H14" s="67" t="s">
        <v>52</v>
      </c>
      <c r="I14" s="67" t="s">
        <v>52</v>
      </c>
      <c r="J14" s="67" t="s">
        <v>52</v>
      </c>
      <c r="K14" s="67" t="s">
        <v>52</v>
      </c>
      <c r="L14" s="67" t="s">
        <v>52</v>
      </c>
      <c r="M14" s="200" t="s">
        <v>6</v>
      </c>
      <c r="N14" s="200" t="s">
        <v>6</v>
      </c>
      <c r="O14" s="67" t="s">
        <v>52</v>
      </c>
      <c r="P14" s="67" t="s">
        <v>52</v>
      </c>
      <c r="Q14" s="69" t="s">
        <v>51</v>
      </c>
      <c r="R14" s="176" t="s">
        <v>54</v>
      </c>
      <c r="S14" s="176" t="s">
        <v>54</v>
      </c>
      <c r="T14" s="200" t="s">
        <v>6</v>
      </c>
      <c r="U14" s="200" t="s">
        <v>6</v>
      </c>
      <c r="V14" s="67" t="s">
        <v>52</v>
      </c>
      <c r="W14" s="67" t="s">
        <v>52</v>
      </c>
      <c r="X14" s="67" t="s">
        <v>52</v>
      </c>
      <c r="Y14" s="67" t="s">
        <v>52</v>
      </c>
      <c r="Z14" s="67" t="s">
        <v>52</v>
      </c>
      <c r="AA14" s="200" t="s">
        <v>6</v>
      </c>
      <c r="AB14" s="200" t="s">
        <v>6</v>
      </c>
      <c r="AC14" s="67" t="s">
        <v>52</v>
      </c>
      <c r="AD14" s="67" t="s">
        <v>52</v>
      </c>
      <c r="AE14" s="381" t="s">
        <v>52</v>
      </c>
      <c r="AF14" s="3">
        <f t="shared" si="0"/>
        <v>0</v>
      </c>
      <c r="AG14" s="3">
        <f t="shared" si="1"/>
        <v>0</v>
      </c>
      <c r="AH14" s="3">
        <f t="shared" si="2"/>
        <v>0</v>
      </c>
      <c r="AI14" s="3">
        <f t="shared" si="3"/>
        <v>20</v>
      </c>
      <c r="AJ14" s="386">
        <f t="shared" si="4"/>
        <v>180</v>
      </c>
    </row>
    <row r="15" spans="1:36" x14ac:dyDescent="0.25">
      <c r="A15" s="510" t="s">
        <v>266</v>
      </c>
      <c r="B15" s="79">
        <v>552406</v>
      </c>
      <c r="C15" s="159" t="s">
        <v>164</v>
      </c>
      <c r="D15" s="176" t="s">
        <v>54</v>
      </c>
      <c r="E15" s="176" t="s">
        <v>54</v>
      </c>
      <c r="F15" s="200" t="s">
        <v>6</v>
      </c>
      <c r="G15" s="200" t="s">
        <v>6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176" t="s">
        <v>54</v>
      </c>
      <c r="M15" s="200" t="s">
        <v>6</v>
      </c>
      <c r="N15" s="200" t="s">
        <v>6</v>
      </c>
      <c r="O15" s="67" t="s">
        <v>52</v>
      </c>
      <c r="P15" s="67" t="s">
        <v>52</v>
      </c>
      <c r="Q15" s="67" t="s">
        <v>52</v>
      </c>
      <c r="R15" s="67" t="s">
        <v>52</v>
      </c>
      <c r="S15" s="67" t="s">
        <v>52</v>
      </c>
      <c r="T15" s="200" t="s">
        <v>6</v>
      </c>
      <c r="U15" s="200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176" t="s">
        <v>54</v>
      </c>
      <c r="AD15" s="176" t="s">
        <v>54</v>
      </c>
      <c r="AE15" s="383" t="s">
        <v>31</v>
      </c>
      <c r="AF15" s="3">
        <f t="shared" si="0"/>
        <v>1</v>
      </c>
      <c r="AG15" s="3">
        <f t="shared" si="1"/>
        <v>0</v>
      </c>
      <c r="AH15" s="3">
        <f t="shared" si="2"/>
        <v>0</v>
      </c>
      <c r="AI15" s="3">
        <f t="shared" si="3"/>
        <v>19</v>
      </c>
      <c r="AJ15" s="386">
        <f t="shared" si="4"/>
        <v>171</v>
      </c>
    </row>
    <row r="16" spans="1:36" x14ac:dyDescent="0.25">
      <c r="A16" s="511"/>
      <c r="B16" s="79">
        <v>302172</v>
      </c>
      <c r="C16" s="57" t="s">
        <v>157</v>
      </c>
      <c r="D16" s="67" t="s">
        <v>52</v>
      </c>
      <c r="E16" s="67" t="s">
        <v>52</v>
      </c>
      <c r="F16" s="200" t="s">
        <v>6</v>
      </c>
      <c r="G16" s="200" t="s">
        <v>6</v>
      </c>
      <c r="H16" s="67" t="s">
        <v>52</v>
      </c>
      <c r="I16" s="67" t="s">
        <v>52</v>
      </c>
      <c r="J16" s="67" t="s">
        <v>52</v>
      </c>
      <c r="K16" s="67" t="s">
        <v>52</v>
      </c>
      <c r="L16" s="67" t="s">
        <v>52</v>
      </c>
      <c r="M16" s="200" t="s">
        <v>6</v>
      </c>
      <c r="N16" s="200" t="s">
        <v>6</v>
      </c>
      <c r="O16" s="176" t="s">
        <v>54</v>
      </c>
      <c r="P16" s="176" t="s">
        <v>54</v>
      </c>
      <c r="Q16" s="176" t="s">
        <v>54</v>
      </c>
      <c r="R16" s="176" t="s">
        <v>54</v>
      </c>
      <c r="S16" s="176" t="s">
        <v>54</v>
      </c>
      <c r="T16" s="171" t="s">
        <v>301</v>
      </c>
      <c r="U16" s="200" t="s">
        <v>6</v>
      </c>
      <c r="V16" s="67" t="s">
        <v>52</v>
      </c>
      <c r="W16" s="67" t="s">
        <v>52</v>
      </c>
      <c r="X16" s="274" t="s">
        <v>31</v>
      </c>
      <c r="Y16" s="67" t="s">
        <v>52</v>
      </c>
      <c r="Z16" s="67" t="s">
        <v>52</v>
      </c>
      <c r="AA16" s="200" t="s">
        <v>6</v>
      </c>
      <c r="AB16" s="200" t="s">
        <v>6</v>
      </c>
      <c r="AC16" s="67" t="s">
        <v>52</v>
      </c>
      <c r="AD16" s="67" t="s">
        <v>52</v>
      </c>
      <c r="AE16" s="381" t="s">
        <v>52</v>
      </c>
      <c r="AF16" s="3">
        <f t="shared" si="0"/>
        <v>1</v>
      </c>
      <c r="AG16" s="3">
        <f t="shared" si="1"/>
        <v>1</v>
      </c>
      <c r="AH16" s="3">
        <f t="shared" si="2"/>
        <v>0</v>
      </c>
      <c r="AI16" s="3">
        <f t="shared" si="3"/>
        <v>20</v>
      </c>
      <c r="AJ16" s="386">
        <f t="shared" si="4"/>
        <v>180</v>
      </c>
    </row>
    <row r="17" spans="1:36" x14ac:dyDescent="0.25">
      <c r="A17" s="512"/>
      <c r="B17" s="79">
        <v>379070</v>
      </c>
      <c r="C17" s="159" t="s">
        <v>123</v>
      </c>
      <c r="D17" s="67" t="s">
        <v>52</v>
      </c>
      <c r="E17" s="67" t="s">
        <v>52</v>
      </c>
      <c r="F17" s="200" t="s">
        <v>6</v>
      </c>
      <c r="G17" s="200" t="s">
        <v>6</v>
      </c>
      <c r="H17" s="67" t="s">
        <v>52</v>
      </c>
      <c r="I17" s="274" t="s">
        <v>31</v>
      </c>
      <c r="J17" s="67" t="s">
        <v>52</v>
      </c>
      <c r="K17" s="67" t="s">
        <v>52</v>
      </c>
      <c r="L17" s="67" t="s">
        <v>52</v>
      </c>
      <c r="M17" s="200" t="s">
        <v>6</v>
      </c>
      <c r="N17" s="200" t="s">
        <v>6</v>
      </c>
      <c r="O17" s="176" t="s">
        <v>54</v>
      </c>
      <c r="P17" s="176" t="s">
        <v>54</v>
      </c>
      <c r="Q17" s="176" t="s">
        <v>54</v>
      </c>
      <c r="R17" s="176" t="s">
        <v>54</v>
      </c>
      <c r="S17" s="176" t="s">
        <v>54</v>
      </c>
      <c r="T17" s="200" t="s">
        <v>6</v>
      </c>
      <c r="U17" s="171" t="s">
        <v>301</v>
      </c>
      <c r="V17" s="176" t="s">
        <v>54</v>
      </c>
      <c r="W17" s="176" t="s">
        <v>54</v>
      </c>
      <c r="X17" s="176" t="s">
        <v>54</v>
      </c>
      <c r="Y17" s="176" t="s">
        <v>54</v>
      </c>
      <c r="Z17" s="245" t="s">
        <v>36</v>
      </c>
      <c r="AA17" s="200" t="s">
        <v>6</v>
      </c>
      <c r="AB17" s="200" t="s">
        <v>6</v>
      </c>
      <c r="AC17" s="67" t="s">
        <v>52</v>
      </c>
      <c r="AD17" s="67" t="s">
        <v>52</v>
      </c>
      <c r="AE17" s="381" t="s">
        <v>52</v>
      </c>
      <c r="AF17" s="3">
        <f t="shared" si="0"/>
        <v>1</v>
      </c>
      <c r="AG17" s="3">
        <f t="shared" si="1"/>
        <v>1</v>
      </c>
      <c r="AH17" s="3">
        <f t="shared" si="2"/>
        <v>1</v>
      </c>
      <c r="AI17" s="3">
        <f t="shared" si="3"/>
        <v>19</v>
      </c>
      <c r="AJ17" s="386">
        <f t="shared" si="4"/>
        <v>171</v>
      </c>
    </row>
    <row r="18" spans="1:36" x14ac:dyDescent="0.25">
      <c r="A18" s="498" t="s">
        <v>267</v>
      </c>
      <c r="B18" s="79">
        <v>348238</v>
      </c>
      <c r="C18" s="159" t="s">
        <v>246</v>
      </c>
      <c r="D18" s="274" t="s">
        <v>31</v>
      </c>
      <c r="E18" s="274" t="s">
        <v>31</v>
      </c>
      <c r="F18" s="200" t="s">
        <v>6</v>
      </c>
      <c r="G18" s="200" t="s">
        <v>6</v>
      </c>
      <c r="H18" s="69" t="s">
        <v>51</v>
      </c>
      <c r="I18" s="176" t="s">
        <v>54</v>
      </c>
      <c r="J18" s="176" t="s">
        <v>54</v>
      </c>
      <c r="K18" s="176" t="s">
        <v>54</v>
      </c>
      <c r="L18" s="176" t="s">
        <v>54</v>
      </c>
      <c r="M18" s="200" t="s">
        <v>6</v>
      </c>
      <c r="N18" s="200" t="s">
        <v>6</v>
      </c>
      <c r="O18" s="176" t="s">
        <v>54</v>
      </c>
      <c r="P18" s="176" t="s">
        <v>54</v>
      </c>
      <c r="Q18" s="176" t="s">
        <v>54</v>
      </c>
      <c r="R18" s="176" t="s">
        <v>54</v>
      </c>
      <c r="S18" s="176" t="s">
        <v>54</v>
      </c>
      <c r="T18" s="171" t="s">
        <v>301</v>
      </c>
      <c r="U18" s="200" t="s">
        <v>6</v>
      </c>
      <c r="V18" s="67" t="s">
        <v>52</v>
      </c>
      <c r="W18" s="67" t="s">
        <v>52</v>
      </c>
      <c r="X18" s="67" t="s">
        <v>52</v>
      </c>
      <c r="Y18" s="274" t="s">
        <v>31</v>
      </c>
      <c r="Z18" s="274" t="s">
        <v>31</v>
      </c>
      <c r="AA18" s="200" t="s">
        <v>6</v>
      </c>
      <c r="AB18" s="200" t="s">
        <v>6</v>
      </c>
      <c r="AC18" s="245" t="s">
        <v>36</v>
      </c>
      <c r="AD18" s="274" t="s">
        <v>31</v>
      </c>
      <c r="AE18" s="383" t="s">
        <v>31</v>
      </c>
      <c r="AF18" s="3">
        <f t="shared" si="0"/>
        <v>6</v>
      </c>
      <c r="AG18" s="3">
        <f t="shared" si="1"/>
        <v>1</v>
      </c>
      <c r="AH18" s="3">
        <f t="shared" si="2"/>
        <v>1</v>
      </c>
      <c r="AI18" s="3">
        <f t="shared" si="3"/>
        <v>14</v>
      </c>
      <c r="AJ18" s="386">
        <f t="shared" si="4"/>
        <v>126</v>
      </c>
    </row>
    <row r="19" spans="1:36" x14ac:dyDescent="0.25">
      <c r="A19" s="499"/>
      <c r="B19" s="79">
        <v>491040</v>
      </c>
      <c r="C19" s="159" t="s">
        <v>169</v>
      </c>
      <c r="D19" s="67" t="s">
        <v>52</v>
      </c>
      <c r="E19" s="67" t="s">
        <v>52</v>
      </c>
      <c r="F19" s="200" t="s">
        <v>6</v>
      </c>
      <c r="G19" s="200" t="s">
        <v>6</v>
      </c>
      <c r="H19" s="67" t="s">
        <v>52</v>
      </c>
      <c r="I19" s="67" t="s">
        <v>52</v>
      </c>
      <c r="J19" s="67" t="s">
        <v>52</v>
      </c>
      <c r="K19" s="67" t="s">
        <v>52</v>
      </c>
      <c r="L19" s="67" t="s">
        <v>52</v>
      </c>
      <c r="M19" s="200" t="s">
        <v>6</v>
      </c>
      <c r="N19" s="200" t="s">
        <v>6</v>
      </c>
      <c r="O19" s="67" t="s">
        <v>52</v>
      </c>
      <c r="P19" s="67" t="s">
        <v>52</v>
      </c>
      <c r="Q19" s="67" t="s">
        <v>52</v>
      </c>
      <c r="R19" s="67" t="s">
        <v>52</v>
      </c>
      <c r="S19" s="67" t="s">
        <v>52</v>
      </c>
      <c r="T19" s="200" t="s">
        <v>6</v>
      </c>
      <c r="U19" s="171" t="s">
        <v>301</v>
      </c>
      <c r="V19" s="245" t="s">
        <v>36</v>
      </c>
      <c r="W19" s="176" t="s">
        <v>54</v>
      </c>
      <c r="X19" s="176" t="s">
        <v>54</v>
      </c>
      <c r="Y19" s="176" t="s">
        <v>54</v>
      </c>
      <c r="Z19" s="176" t="s">
        <v>54</v>
      </c>
      <c r="AA19" s="200" t="s">
        <v>6</v>
      </c>
      <c r="AB19" s="200" t="s">
        <v>6</v>
      </c>
      <c r="AC19" s="67" t="s">
        <v>52</v>
      </c>
      <c r="AD19" s="67" t="s">
        <v>52</v>
      </c>
      <c r="AE19" s="381" t="s">
        <v>52</v>
      </c>
      <c r="AF19" s="3">
        <f t="shared" si="0"/>
        <v>0</v>
      </c>
      <c r="AG19" s="3">
        <f t="shared" si="1"/>
        <v>1</v>
      </c>
      <c r="AH19" s="3">
        <f t="shared" si="2"/>
        <v>1</v>
      </c>
      <c r="AI19" s="3">
        <f t="shared" si="3"/>
        <v>20</v>
      </c>
      <c r="AJ19" s="386">
        <f t="shared" si="4"/>
        <v>180</v>
      </c>
    </row>
    <row r="20" spans="1:36" x14ac:dyDescent="0.25">
      <c r="A20" s="499"/>
      <c r="B20" s="57">
        <v>461154</v>
      </c>
      <c r="C20" s="297" t="s">
        <v>252</v>
      </c>
      <c r="D20" s="176" t="s">
        <v>54</v>
      </c>
      <c r="E20" s="176" t="s">
        <v>54</v>
      </c>
      <c r="F20" s="171" t="s">
        <v>301</v>
      </c>
      <c r="G20" s="200" t="s">
        <v>6</v>
      </c>
      <c r="H20" s="176" t="s">
        <v>54</v>
      </c>
      <c r="I20" s="67" t="s">
        <v>52</v>
      </c>
      <c r="J20" s="67" t="s">
        <v>52</v>
      </c>
      <c r="K20" s="368" t="s">
        <v>52</v>
      </c>
      <c r="L20" s="176" t="s">
        <v>54</v>
      </c>
      <c r="M20" s="171" t="s">
        <v>301</v>
      </c>
      <c r="N20" s="200" t="s">
        <v>6</v>
      </c>
      <c r="O20" s="176" t="s">
        <v>54</v>
      </c>
      <c r="P20" s="176" t="s">
        <v>54</v>
      </c>
      <c r="Q20" s="176" t="s">
        <v>54</v>
      </c>
      <c r="R20" s="176" t="s">
        <v>54</v>
      </c>
      <c r="S20" s="274" t="s">
        <v>31</v>
      </c>
      <c r="T20" s="200" t="s">
        <v>6</v>
      </c>
      <c r="U20" s="200" t="s">
        <v>6</v>
      </c>
      <c r="V20" s="67" t="s">
        <v>52</v>
      </c>
      <c r="W20" s="67" t="s">
        <v>52</v>
      </c>
      <c r="X20" s="67" t="s">
        <v>52</v>
      </c>
      <c r="Y20" s="67" t="s">
        <v>52</v>
      </c>
      <c r="Z20" s="67" t="s">
        <v>52</v>
      </c>
      <c r="AA20" s="200" t="s">
        <v>6</v>
      </c>
      <c r="AB20" s="200" t="s">
        <v>6</v>
      </c>
      <c r="AC20" s="67" t="s">
        <v>52</v>
      </c>
      <c r="AD20" s="67" t="s">
        <v>52</v>
      </c>
      <c r="AE20" s="67" t="s">
        <v>52</v>
      </c>
      <c r="AF20" s="3">
        <f t="shared" si="0"/>
        <v>1</v>
      </c>
      <c r="AG20" s="3">
        <f t="shared" si="1"/>
        <v>2</v>
      </c>
      <c r="AH20" s="3">
        <f t="shared" si="2"/>
        <v>0</v>
      </c>
      <c r="AI20" s="3">
        <f t="shared" si="3"/>
        <v>21</v>
      </c>
      <c r="AJ20" s="386">
        <f t="shared" si="4"/>
        <v>189</v>
      </c>
    </row>
    <row r="21" spans="1:36" x14ac:dyDescent="0.25">
      <c r="A21" s="500"/>
      <c r="B21" s="318">
        <v>550857</v>
      </c>
      <c r="C21" s="297" t="s">
        <v>256</v>
      </c>
      <c r="D21" s="67" t="s">
        <v>52</v>
      </c>
      <c r="E21" s="67" t="s">
        <v>52</v>
      </c>
      <c r="F21" s="200" t="s">
        <v>6</v>
      </c>
      <c r="G21" s="200" t="s">
        <v>6</v>
      </c>
      <c r="H21" s="176" t="s">
        <v>54</v>
      </c>
      <c r="I21" s="176" t="s">
        <v>54</v>
      </c>
      <c r="J21" s="176" t="s">
        <v>54</v>
      </c>
      <c r="K21" s="176" t="s">
        <v>54</v>
      </c>
      <c r="L21" s="176" t="s">
        <v>54</v>
      </c>
      <c r="M21" s="200" t="s">
        <v>6</v>
      </c>
      <c r="N21" s="200" t="s">
        <v>6</v>
      </c>
      <c r="O21" s="67" t="s">
        <v>52</v>
      </c>
      <c r="P21" s="67" t="s">
        <v>52</v>
      </c>
      <c r="Q21" s="67" t="s">
        <v>52</v>
      </c>
      <c r="R21" s="67" t="s">
        <v>52</v>
      </c>
      <c r="S21" s="67" t="s">
        <v>52</v>
      </c>
      <c r="T21" s="200" t="s">
        <v>6</v>
      </c>
      <c r="U21" s="200" t="s">
        <v>6</v>
      </c>
      <c r="V21" s="176" t="s">
        <v>54</v>
      </c>
      <c r="W21" s="176" t="s">
        <v>54</v>
      </c>
      <c r="X21" s="176" t="s">
        <v>54</v>
      </c>
      <c r="Y21" s="176" t="s">
        <v>54</v>
      </c>
      <c r="Z21" s="176" t="s">
        <v>54</v>
      </c>
      <c r="AA21" s="171" t="s">
        <v>301</v>
      </c>
      <c r="AB21" s="200" t="s">
        <v>6</v>
      </c>
      <c r="AC21" s="176" t="s">
        <v>54</v>
      </c>
      <c r="AD21" s="176" t="s">
        <v>54</v>
      </c>
      <c r="AE21" s="176" t="s">
        <v>54</v>
      </c>
      <c r="AF21" s="3">
        <f t="shared" si="0"/>
        <v>0</v>
      </c>
      <c r="AG21" s="3">
        <f t="shared" si="1"/>
        <v>1</v>
      </c>
      <c r="AH21" s="3">
        <f t="shared" si="2"/>
        <v>0</v>
      </c>
      <c r="AI21" s="3">
        <f t="shared" si="3"/>
        <v>21</v>
      </c>
      <c r="AJ21" s="386">
        <f t="shared" si="4"/>
        <v>189</v>
      </c>
    </row>
    <row r="22" spans="1:36" x14ac:dyDescent="0.25">
      <c r="AF22" s="3">
        <f>SUM(AF3:AF21)</f>
        <v>28</v>
      </c>
      <c r="AG22" s="3">
        <f>SUM(AG3:AG21)</f>
        <v>14</v>
      </c>
      <c r="AH22" s="3">
        <f>SUM(AH3:AH21)</f>
        <v>3</v>
      </c>
      <c r="AI22" s="3"/>
      <c r="AJ22" s="3"/>
    </row>
    <row r="24" spans="1:36" x14ac:dyDescent="0.25">
      <c r="AH24" s="238"/>
      <c r="AI24" s="238"/>
    </row>
  </sheetData>
  <mergeCells count="9">
    <mergeCell ref="A18:A21"/>
    <mergeCell ref="F1:G1"/>
    <mergeCell ref="M1:N1"/>
    <mergeCell ref="T1:U1"/>
    <mergeCell ref="AA1:AB1"/>
    <mergeCell ref="A3:A6"/>
    <mergeCell ref="A7:A10"/>
    <mergeCell ref="A11:A14"/>
    <mergeCell ref="A15:A17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AO24"/>
  <sheetViews>
    <sheetView zoomScaleNormal="100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R8" sqref="R8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5" width="11.42578125" customWidth="1"/>
    <col min="37" max="37" width="13.42578125" bestFit="1" customWidth="1"/>
    <col min="39" max="39" width="11.140625" customWidth="1"/>
    <col min="40" max="40" width="11.42578125" bestFit="1" customWidth="1"/>
    <col min="41" max="41" width="12.85546875" bestFit="1" customWidth="1"/>
  </cols>
  <sheetData>
    <row r="1" spans="1:41" ht="15" customHeight="1" x14ac:dyDescent="0.25">
      <c r="F1" s="481" t="s">
        <v>235</v>
      </c>
      <c r="G1" s="481"/>
      <c r="K1" s="362"/>
      <c r="L1" s="128"/>
      <c r="M1" s="481" t="s">
        <v>235</v>
      </c>
      <c r="N1" s="481"/>
      <c r="R1" s="374"/>
      <c r="T1" s="481" t="s">
        <v>235</v>
      </c>
      <c r="U1" s="481"/>
      <c r="V1" s="362"/>
      <c r="Y1" s="362"/>
      <c r="AA1" s="481" t="s">
        <v>235</v>
      </c>
      <c r="AB1" s="481"/>
      <c r="AH1" s="481" t="s">
        <v>235</v>
      </c>
      <c r="AI1" s="481"/>
      <c r="AJ1" s="385" t="s">
        <v>248</v>
      </c>
      <c r="AK1" s="385" t="s">
        <v>303</v>
      </c>
      <c r="AL1" s="385" t="s">
        <v>45</v>
      </c>
      <c r="AM1" s="385" t="s">
        <v>285</v>
      </c>
      <c r="AN1" s="385" t="s">
        <v>279</v>
      </c>
      <c r="AO1" s="406" t="s">
        <v>321</v>
      </c>
    </row>
    <row r="2" spans="1:41" x14ac:dyDescent="0.25">
      <c r="A2" s="158" t="s">
        <v>268</v>
      </c>
      <c r="B2" s="158" t="s">
        <v>128</v>
      </c>
      <c r="C2" s="158" t="s">
        <v>2</v>
      </c>
      <c r="D2" s="243">
        <v>43160</v>
      </c>
      <c r="E2" s="243">
        <v>43161</v>
      </c>
      <c r="F2" s="243">
        <v>43162</v>
      </c>
      <c r="G2" s="243">
        <v>43163</v>
      </c>
      <c r="H2" s="243">
        <v>43164</v>
      </c>
      <c r="I2" s="243">
        <v>43165</v>
      </c>
      <c r="J2" s="243">
        <v>43166</v>
      </c>
      <c r="K2" s="243">
        <v>43167</v>
      </c>
      <c r="L2" s="243">
        <v>43168</v>
      </c>
      <c r="M2" s="243">
        <v>43169</v>
      </c>
      <c r="N2" s="243">
        <v>43170</v>
      </c>
      <c r="O2" s="243">
        <v>43171</v>
      </c>
      <c r="P2" s="243">
        <v>43172</v>
      </c>
      <c r="Q2" s="243">
        <v>43173</v>
      </c>
      <c r="R2" s="243">
        <v>43174</v>
      </c>
      <c r="S2" s="243">
        <v>43175</v>
      </c>
      <c r="T2" s="243">
        <v>43176</v>
      </c>
      <c r="U2" s="243">
        <v>43177</v>
      </c>
      <c r="V2" s="243">
        <v>43178</v>
      </c>
      <c r="W2" s="243">
        <v>43179</v>
      </c>
      <c r="X2" s="243">
        <v>43180</v>
      </c>
      <c r="Y2" s="243">
        <v>43181</v>
      </c>
      <c r="Z2" s="243">
        <v>43182</v>
      </c>
      <c r="AA2" s="243">
        <v>43183</v>
      </c>
      <c r="AB2" s="243">
        <v>43184</v>
      </c>
      <c r="AC2" s="243">
        <v>43185</v>
      </c>
      <c r="AD2" s="243">
        <v>43186</v>
      </c>
      <c r="AE2" s="243">
        <v>43187</v>
      </c>
      <c r="AF2" s="243">
        <v>43188</v>
      </c>
      <c r="AG2" s="243">
        <v>43189</v>
      </c>
      <c r="AH2" s="243">
        <v>43190</v>
      </c>
      <c r="AI2" s="379">
        <v>43191</v>
      </c>
      <c r="AJ2" s="243"/>
      <c r="AK2" s="3"/>
      <c r="AL2" s="3"/>
      <c r="AM2" s="3"/>
      <c r="AN2" s="3"/>
      <c r="AO2" s="30"/>
    </row>
    <row r="3" spans="1:41" x14ac:dyDescent="0.25">
      <c r="A3" s="501" t="s">
        <v>263</v>
      </c>
      <c r="B3" s="79">
        <v>125480</v>
      </c>
      <c r="C3" s="159" t="s">
        <v>242</v>
      </c>
      <c r="D3" s="176" t="s">
        <v>54</v>
      </c>
      <c r="E3" s="176" t="s">
        <v>54</v>
      </c>
      <c r="F3" s="200" t="s">
        <v>6</v>
      </c>
      <c r="G3" s="200" t="s">
        <v>6</v>
      </c>
      <c r="H3" s="67" t="s">
        <v>52</v>
      </c>
      <c r="I3" s="67" t="s">
        <v>52</v>
      </c>
      <c r="J3" s="67" t="s">
        <v>52</v>
      </c>
      <c r="K3" s="67" t="s">
        <v>52</v>
      </c>
      <c r="L3" s="67" t="s">
        <v>52</v>
      </c>
      <c r="M3" s="200" t="s">
        <v>6</v>
      </c>
      <c r="N3" s="200" t="s">
        <v>6</v>
      </c>
      <c r="O3" s="245" t="s">
        <v>36</v>
      </c>
      <c r="P3" s="69" t="s">
        <v>51</v>
      </c>
      <c r="Q3" s="176" t="s">
        <v>54</v>
      </c>
      <c r="R3" s="67" t="s">
        <v>52</v>
      </c>
      <c r="S3" s="67" t="s">
        <v>52</v>
      </c>
      <c r="T3" s="200" t="s">
        <v>6</v>
      </c>
      <c r="U3" s="200" t="s">
        <v>6</v>
      </c>
      <c r="V3" s="67" t="s">
        <v>52</v>
      </c>
      <c r="W3" s="67" t="s">
        <v>52</v>
      </c>
      <c r="X3" s="67" t="s">
        <v>52</v>
      </c>
      <c r="Y3" s="67" t="s">
        <v>52</v>
      </c>
      <c r="Z3" s="67" t="s">
        <v>52</v>
      </c>
      <c r="AA3" s="200" t="s">
        <v>6</v>
      </c>
      <c r="AB3" s="200" t="s">
        <v>6</v>
      </c>
      <c r="AC3" s="176" t="s">
        <v>54</v>
      </c>
      <c r="AD3" s="176" t="s">
        <v>54</v>
      </c>
      <c r="AE3" s="176" t="s">
        <v>54</v>
      </c>
      <c r="AF3" s="176" t="s">
        <v>54</v>
      </c>
      <c r="AG3" s="176" t="s">
        <v>54</v>
      </c>
      <c r="AH3" s="200" t="s">
        <v>6</v>
      </c>
      <c r="AI3" s="387" t="s">
        <v>6</v>
      </c>
      <c r="AJ3" s="3">
        <f>COUNTIF(D3:AI3,"Leave")</f>
        <v>0</v>
      </c>
      <c r="AK3" s="3">
        <f>COUNTIF(A3:AI3,"US NS-WE")</f>
        <v>0</v>
      </c>
      <c r="AL3" s="3">
        <f>COUNTIF(A3:AI3,"Comp-off")</f>
        <v>1</v>
      </c>
      <c r="AM3" s="3">
        <f>COUNTIF(D3:AH3,"US NS")+COUNTIF(D3:AH3,"US DS")+COUNTIF(D3:AH3,"US EM")+COUNTIF(D3:AH3,"US NS-WE")</f>
        <v>21</v>
      </c>
      <c r="AN3" s="386">
        <f>AM3*9</f>
        <v>189</v>
      </c>
      <c r="AO3" s="114">
        <f>COUNTIF(D3:AI3,"US NS")</f>
        <v>8</v>
      </c>
    </row>
    <row r="4" spans="1:41" x14ac:dyDescent="0.25">
      <c r="A4" s="502"/>
      <c r="B4" s="373">
        <v>245894</v>
      </c>
      <c r="C4" s="57" t="s">
        <v>104</v>
      </c>
      <c r="D4" s="67" t="s">
        <v>52</v>
      </c>
      <c r="E4" s="67" t="s">
        <v>52</v>
      </c>
      <c r="F4" s="200" t="s">
        <v>6</v>
      </c>
      <c r="G4" s="200" t="s">
        <v>6</v>
      </c>
      <c r="H4" s="67" t="s">
        <v>52</v>
      </c>
      <c r="I4" s="67" t="s">
        <v>52</v>
      </c>
      <c r="J4" s="67" t="s">
        <v>52</v>
      </c>
      <c r="K4" s="67" t="s">
        <v>52</v>
      </c>
      <c r="L4" s="274" t="s">
        <v>31</v>
      </c>
      <c r="M4" s="200" t="s">
        <v>6</v>
      </c>
      <c r="N4" s="200" t="s">
        <v>6</v>
      </c>
      <c r="O4" s="67" t="s">
        <v>52</v>
      </c>
      <c r="P4" s="67" t="s">
        <v>52</v>
      </c>
      <c r="Q4" s="67" t="s">
        <v>52</v>
      </c>
      <c r="R4" s="274" t="s">
        <v>31</v>
      </c>
      <c r="S4" s="67" t="s">
        <v>52</v>
      </c>
      <c r="T4" s="200" t="s">
        <v>6</v>
      </c>
      <c r="U4" s="200" t="s">
        <v>6</v>
      </c>
      <c r="V4" s="176" t="s">
        <v>54</v>
      </c>
      <c r="W4" s="176" t="s">
        <v>54</v>
      </c>
      <c r="X4" s="176" t="s">
        <v>54</v>
      </c>
      <c r="Y4" s="176" t="s">
        <v>54</v>
      </c>
      <c r="Z4" s="245" t="s">
        <v>36</v>
      </c>
      <c r="AA4" s="171" t="s">
        <v>301</v>
      </c>
      <c r="AB4" s="200" t="s">
        <v>6</v>
      </c>
      <c r="AC4" s="67" t="s">
        <v>52</v>
      </c>
      <c r="AD4" s="67" t="s">
        <v>52</v>
      </c>
      <c r="AE4" s="67" t="s">
        <v>52</v>
      </c>
      <c r="AF4" s="67" t="s">
        <v>52</v>
      </c>
      <c r="AG4" s="67" t="s">
        <v>52</v>
      </c>
      <c r="AH4" s="200" t="s">
        <v>6</v>
      </c>
      <c r="AI4" s="387" t="s">
        <v>6</v>
      </c>
      <c r="AJ4" s="3">
        <f t="shared" ref="AJ4:AJ21" si="0">COUNTIF(D4:AI4,"Leave")</f>
        <v>2</v>
      </c>
      <c r="AK4" s="3">
        <f t="shared" ref="AK4:AK21" si="1">COUNTIF(A4:AI4,"US NS-WE")</f>
        <v>1</v>
      </c>
      <c r="AL4" s="3">
        <f t="shared" ref="AL4:AL21" si="2">COUNTIF(A4:AI4,"Comp-off")</f>
        <v>1</v>
      </c>
      <c r="AM4" s="3">
        <f t="shared" ref="AM4:AM21" si="3">COUNTIF(D4:AH4,"US NS")+COUNTIF(D4:AH4,"US DS")+COUNTIF(D4:AH4,"US EM")+COUNTIF(D4:AH4,"US NS-WE")</f>
        <v>20</v>
      </c>
      <c r="AN4" s="386">
        <f t="shared" ref="AN4:AN21" si="4">AM4*9</f>
        <v>180</v>
      </c>
      <c r="AO4" s="114">
        <f t="shared" ref="AO4:AO21" si="5">COUNTIF(D4:AI4,"US NS")</f>
        <v>4</v>
      </c>
    </row>
    <row r="5" spans="1:41" x14ac:dyDescent="0.25">
      <c r="A5" s="502"/>
      <c r="B5" s="373">
        <v>483234</v>
      </c>
      <c r="C5" s="159" t="s">
        <v>241</v>
      </c>
      <c r="D5" s="67" t="s">
        <v>52</v>
      </c>
      <c r="E5" s="67" t="s">
        <v>52</v>
      </c>
      <c r="F5" s="200" t="s">
        <v>6</v>
      </c>
      <c r="G5" s="200" t="s">
        <v>6</v>
      </c>
      <c r="H5" s="176" t="s">
        <v>54</v>
      </c>
      <c r="I5" s="176" t="s">
        <v>54</v>
      </c>
      <c r="J5" s="176" t="s">
        <v>54</v>
      </c>
      <c r="K5" s="176" t="s">
        <v>54</v>
      </c>
      <c r="L5" s="176" t="s">
        <v>54</v>
      </c>
      <c r="M5" s="200" t="s">
        <v>6</v>
      </c>
      <c r="N5" s="200" t="s">
        <v>6</v>
      </c>
      <c r="O5" s="176" t="s">
        <v>54</v>
      </c>
      <c r="P5" s="176" t="s">
        <v>54</v>
      </c>
      <c r="Q5" s="176" t="s">
        <v>54</v>
      </c>
      <c r="R5" s="176" t="s">
        <v>54</v>
      </c>
      <c r="S5" s="274" t="s">
        <v>31</v>
      </c>
      <c r="T5" s="200" t="s">
        <v>6</v>
      </c>
      <c r="U5" s="171" t="s">
        <v>301</v>
      </c>
      <c r="V5" s="67" t="s">
        <v>52</v>
      </c>
      <c r="W5" s="67" t="s">
        <v>52</v>
      </c>
      <c r="X5" s="67" t="s">
        <v>52</v>
      </c>
      <c r="Y5" s="274" t="s">
        <v>31</v>
      </c>
      <c r="Z5" s="67" t="s">
        <v>52</v>
      </c>
      <c r="AA5" s="200" t="s">
        <v>6</v>
      </c>
      <c r="AB5" s="200" t="s">
        <v>6</v>
      </c>
      <c r="AC5" s="67" t="s">
        <v>52</v>
      </c>
      <c r="AD5" s="67" t="s">
        <v>52</v>
      </c>
      <c r="AE5" s="67" t="s">
        <v>52</v>
      </c>
      <c r="AF5" s="67" t="s">
        <v>52</v>
      </c>
      <c r="AG5" s="67" t="s">
        <v>52</v>
      </c>
      <c r="AH5" s="200" t="s">
        <v>6</v>
      </c>
      <c r="AI5" s="387" t="s">
        <v>6</v>
      </c>
      <c r="AJ5" s="3">
        <f t="shared" si="0"/>
        <v>2</v>
      </c>
      <c r="AK5" s="3">
        <f t="shared" si="1"/>
        <v>1</v>
      </c>
      <c r="AL5" s="3">
        <f t="shared" si="2"/>
        <v>0</v>
      </c>
      <c r="AM5" s="3">
        <f t="shared" si="3"/>
        <v>21</v>
      </c>
      <c r="AN5" s="386">
        <f t="shared" si="4"/>
        <v>189</v>
      </c>
      <c r="AO5" s="114">
        <f t="shared" si="5"/>
        <v>9</v>
      </c>
    </row>
    <row r="6" spans="1:41" x14ac:dyDescent="0.25">
      <c r="A6" s="503"/>
      <c r="B6" s="389">
        <v>435786</v>
      </c>
      <c r="C6" s="297" t="s">
        <v>255</v>
      </c>
      <c r="D6" s="274" t="s">
        <v>31</v>
      </c>
      <c r="E6" s="176" t="s">
        <v>54</v>
      </c>
      <c r="F6" s="200" t="s">
        <v>6</v>
      </c>
      <c r="G6" s="200" t="s">
        <v>6</v>
      </c>
      <c r="H6" s="176" t="s">
        <v>54</v>
      </c>
      <c r="I6" s="176" t="s">
        <v>54</v>
      </c>
      <c r="J6" s="176" t="s">
        <v>54</v>
      </c>
      <c r="K6" s="176" t="s">
        <v>54</v>
      </c>
      <c r="L6" s="176" t="s">
        <v>54</v>
      </c>
      <c r="M6" s="200" t="s">
        <v>6</v>
      </c>
      <c r="N6" s="171" t="s">
        <v>302</v>
      </c>
      <c r="O6" s="67" t="s">
        <v>52</v>
      </c>
      <c r="P6" s="67" t="s">
        <v>52</v>
      </c>
      <c r="Q6" s="67" t="s">
        <v>52</v>
      </c>
      <c r="R6" s="67" t="s">
        <v>52</v>
      </c>
      <c r="S6" s="67" t="s">
        <v>52</v>
      </c>
      <c r="T6" s="200" t="s">
        <v>6</v>
      </c>
      <c r="U6" s="200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200" t="s">
        <v>6</v>
      </c>
      <c r="AB6" s="200" t="s">
        <v>6</v>
      </c>
      <c r="AC6" s="176" t="s">
        <v>54</v>
      </c>
      <c r="AD6" s="176" t="s">
        <v>54</v>
      </c>
      <c r="AE6" s="176" t="s">
        <v>54</v>
      </c>
      <c r="AF6" s="176" t="s">
        <v>54</v>
      </c>
      <c r="AG6" s="176" t="s">
        <v>54</v>
      </c>
      <c r="AH6" s="388" t="s">
        <v>302</v>
      </c>
      <c r="AI6" s="388" t="s">
        <v>302</v>
      </c>
      <c r="AJ6" s="3">
        <f t="shared" si="0"/>
        <v>1</v>
      </c>
      <c r="AK6" s="3">
        <f t="shared" si="1"/>
        <v>0</v>
      </c>
      <c r="AL6" s="3">
        <f t="shared" si="2"/>
        <v>0</v>
      </c>
      <c r="AM6" s="3">
        <f t="shared" si="3"/>
        <v>21</v>
      </c>
      <c r="AN6" s="386">
        <f t="shared" si="4"/>
        <v>189</v>
      </c>
      <c r="AO6" s="114">
        <f t="shared" si="5"/>
        <v>11</v>
      </c>
    </row>
    <row r="7" spans="1:41" x14ac:dyDescent="0.25">
      <c r="A7" s="504" t="s">
        <v>264</v>
      </c>
      <c r="B7" s="389">
        <v>497998</v>
      </c>
      <c r="C7" s="159" t="s">
        <v>165</v>
      </c>
      <c r="D7" s="67" t="s">
        <v>52</v>
      </c>
      <c r="E7" s="67" t="s">
        <v>52</v>
      </c>
      <c r="F7" s="200" t="s">
        <v>6</v>
      </c>
      <c r="G7" s="200" t="s">
        <v>6</v>
      </c>
      <c r="H7" s="67" t="s">
        <v>52</v>
      </c>
      <c r="I7" s="67" t="s">
        <v>52</v>
      </c>
      <c r="J7" s="368" t="s">
        <v>52</v>
      </c>
      <c r="K7" s="176" t="s">
        <v>54</v>
      </c>
      <c r="L7" s="176" t="s">
        <v>54</v>
      </c>
      <c r="M7" s="200" t="s">
        <v>6</v>
      </c>
      <c r="N7" s="200" t="s">
        <v>6</v>
      </c>
      <c r="O7" s="67" t="s">
        <v>52</v>
      </c>
      <c r="P7" s="67" t="s">
        <v>52</v>
      </c>
      <c r="Q7" s="67" t="s">
        <v>52</v>
      </c>
      <c r="R7" s="67" t="s">
        <v>52</v>
      </c>
      <c r="S7" s="67" t="s">
        <v>52</v>
      </c>
      <c r="T7" s="200" t="s">
        <v>6</v>
      </c>
      <c r="U7" s="200" t="s">
        <v>6</v>
      </c>
      <c r="V7" s="67" t="s">
        <v>52</v>
      </c>
      <c r="W7" s="67" t="s">
        <v>52</v>
      </c>
      <c r="X7" s="67" t="s">
        <v>52</v>
      </c>
      <c r="Y7" s="67" t="s">
        <v>52</v>
      </c>
      <c r="Z7" s="67" t="s">
        <v>52</v>
      </c>
      <c r="AA7" s="200" t="s">
        <v>6</v>
      </c>
      <c r="AB7" s="200" t="s">
        <v>6</v>
      </c>
      <c r="AC7" s="67" t="s">
        <v>52</v>
      </c>
      <c r="AD7" s="67" t="s">
        <v>52</v>
      </c>
      <c r="AE7" s="67" t="s">
        <v>52</v>
      </c>
      <c r="AF7" s="67" t="s">
        <v>52</v>
      </c>
      <c r="AG7" s="67" t="s">
        <v>52</v>
      </c>
      <c r="AH7" s="200" t="s">
        <v>6</v>
      </c>
      <c r="AI7" s="387" t="s">
        <v>6</v>
      </c>
      <c r="AJ7" s="3">
        <f t="shared" si="0"/>
        <v>0</v>
      </c>
      <c r="AK7" s="3">
        <f t="shared" si="1"/>
        <v>0</v>
      </c>
      <c r="AL7" s="3">
        <f t="shared" si="2"/>
        <v>0</v>
      </c>
      <c r="AM7" s="3">
        <f t="shared" si="3"/>
        <v>22</v>
      </c>
      <c r="AN7" s="386">
        <f t="shared" si="4"/>
        <v>198</v>
      </c>
      <c r="AO7" s="114">
        <f t="shared" si="5"/>
        <v>2</v>
      </c>
    </row>
    <row r="8" spans="1:41" x14ac:dyDescent="0.25">
      <c r="A8" s="505"/>
      <c r="B8" s="389">
        <v>166058</v>
      </c>
      <c r="C8" s="57" t="s">
        <v>8</v>
      </c>
      <c r="D8" s="69" t="s">
        <v>51</v>
      </c>
      <c r="E8" s="69" t="s">
        <v>51</v>
      </c>
      <c r="F8" s="200" t="s">
        <v>6</v>
      </c>
      <c r="G8" s="200" t="s">
        <v>6</v>
      </c>
      <c r="H8" s="69" t="s">
        <v>51</v>
      </c>
      <c r="I8" s="69" t="s">
        <v>51</v>
      </c>
      <c r="J8" s="274" t="s">
        <v>31</v>
      </c>
      <c r="K8" s="176" t="s">
        <v>54</v>
      </c>
      <c r="L8" s="274" t="s">
        <v>31</v>
      </c>
      <c r="M8" s="200" t="s">
        <v>6</v>
      </c>
      <c r="N8" s="200" t="s">
        <v>6</v>
      </c>
      <c r="O8" s="69" t="s">
        <v>51</v>
      </c>
      <c r="P8" s="69" t="s">
        <v>51</v>
      </c>
      <c r="Q8" s="69" t="s">
        <v>51</v>
      </c>
      <c r="R8" s="69" t="s">
        <v>51</v>
      </c>
      <c r="S8" s="69" t="s">
        <v>51</v>
      </c>
      <c r="T8" s="200" t="s">
        <v>6</v>
      </c>
      <c r="U8" s="200" t="s">
        <v>6</v>
      </c>
      <c r="V8" s="69" t="s">
        <v>51</v>
      </c>
      <c r="W8" s="69" t="s">
        <v>51</v>
      </c>
      <c r="X8" s="69" t="s">
        <v>51</v>
      </c>
      <c r="Y8" s="69" t="s">
        <v>51</v>
      </c>
      <c r="Z8" s="69" t="s">
        <v>51</v>
      </c>
      <c r="AA8" s="200" t="s">
        <v>6</v>
      </c>
      <c r="AB8" s="200" t="s">
        <v>6</v>
      </c>
      <c r="AC8" s="69" t="s">
        <v>51</v>
      </c>
      <c r="AD8" s="69" t="s">
        <v>51</v>
      </c>
      <c r="AE8" s="69" t="s">
        <v>51</v>
      </c>
      <c r="AF8" s="69" t="s">
        <v>51</v>
      </c>
      <c r="AG8" s="69" t="s">
        <v>51</v>
      </c>
      <c r="AH8" s="200" t="s">
        <v>6</v>
      </c>
      <c r="AI8" s="387" t="s">
        <v>6</v>
      </c>
      <c r="AJ8" s="3">
        <f t="shared" si="0"/>
        <v>2</v>
      </c>
      <c r="AK8" s="3">
        <f t="shared" si="1"/>
        <v>0</v>
      </c>
      <c r="AL8" s="3">
        <f t="shared" si="2"/>
        <v>0</v>
      </c>
      <c r="AM8" s="3">
        <f t="shared" si="3"/>
        <v>20</v>
      </c>
      <c r="AN8" s="386">
        <f t="shared" si="4"/>
        <v>180</v>
      </c>
      <c r="AO8" s="114">
        <f t="shared" si="5"/>
        <v>1</v>
      </c>
    </row>
    <row r="9" spans="1:41" x14ac:dyDescent="0.25">
      <c r="A9" s="505"/>
      <c r="B9" s="389">
        <v>449144</v>
      </c>
      <c r="C9" s="57" t="s">
        <v>224</v>
      </c>
      <c r="D9" s="274" t="s">
        <v>31</v>
      </c>
      <c r="E9" s="274" t="s">
        <v>31</v>
      </c>
      <c r="F9" s="200" t="s">
        <v>6</v>
      </c>
      <c r="G9" s="200" t="s">
        <v>6</v>
      </c>
      <c r="H9" s="274" t="s">
        <v>31</v>
      </c>
      <c r="I9" s="176" t="s">
        <v>54</v>
      </c>
      <c r="J9" s="176" t="s">
        <v>54</v>
      </c>
      <c r="K9" s="176" t="s">
        <v>54</v>
      </c>
      <c r="L9" s="176" t="s">
        <v>54</v>
      </c>
      <c r="M9" s="171" t="s">
        <v>301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245" t="s">
        <v>36</v>
      </c>
      <c r="W9" s="176" t="s">
        <v>54</v>
      </c>
      <c r="X9" s="176" t="s">
        <v>54</v>
      </c>
      <c r="Y9" s="176" t="s">
        <v>54</v>
      </c>
      <c r="Z9" s="176" t="s">
        <v>54</v>
      </c>
      <c r="AA9" s="200" t="s">
        <v>6</v>
      </c>
      <c r="AB9" s="200" t="s">
        <v>6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176" t="s">
        <v>54</v>
      </c>
      <c r="AH9" s="200" t="s">
        <v>6</v>
      </c>
      <c r="AI9" s="387" t="s">
        <v>6</v>
      </c>
      <c r="AJ9" s="3">
        <f t="shared" si="0"/>
        <v>3</v>
      </c>
      <c r="AK9" s="3">
        <f t="shared" si="1"/>
        <v>1</v>
      </c>
      <c r="AL9" s="3">
        <f t="shared" si="2"/>
        <v>1</v>
      </c>
      <c r="AM9" s="3">
        <f t="shared" si="3"/>
        <v>19</v>
      </c>
      <c r="AN9" s="386">
        <f t="shared" si="4"/>
        <v>171</v>
      </c>
      <c r="AO9" s="114">
        <f t="shared" si="5"/>
        <v>13</v>
      </c>
    </row>
    <row r="10" spans="1:41" x14ac:dyDescent="0.25">
      <c r="A10" s="506"/>
      <c r="B10" s="389">
        <v>451719</v>
      </c>
      <c r="C10" s="57" t="s">
        <v>240</v>
      </c>
      <c r="D10" s="67" t="s">
        <v>52</v>
      </c>
      <c r="E10" s="67" t="s">
        <v>52</v>
      </c>
      <c r="F10" s="200" t="s">
        <v>6</v>
      </c>
      <c r="G10" s="200" t="s">
        <v>6</v>
      </c>
      <c r="H10" s="67" t="s">
        <v>52</v>
      </c>
      <c r="I10" s="67" t="s">
        <v>52</v>
      </c>
      <c r="J10" s="67" t="s">
        <v>52</v>
      </c>
      <c r="K10" s="67" t="s">
        <v>52</v>
      </c>
      <c r="L10" s="67" t="s">
        <v>52</v>
      </c>
      <c r="M10" s="200" t="s">
        <v>6</v>
      </c>
      <c r="N10" s="200" t="s">
        <v>6</v>
      </c>
      <c r="O10" s="176" t="s">
        <v>54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200" t="s">
        <v>6</v>
      </c>
      <c r="U10" s="200" t="s">
        <v>6</v>
      </c>
      <c r="V10" s="67" t="s">
        <v>52</v>
      </c>
      <c r="W10" s="67" t="s">
        <v>52</v>
      </c>
      <c r="X10" s="67" t="s">
        <v>52</v>
      </c>
      <c r="Y10" s="67" t="s">
        <v>52</v>
      </c>
      <c r="Z10" s="67" t="s">
        <v>52</v>
      </c>
      <c r="AA10" s="200" t="s">
        <v>6</v>
      </c>
      <c r="AB10" s="200" t="s">
        <v>6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200" t="s">
        <v>6</v>
      </c>
      <c r="AI10" s="387" t="s">
        <v>6</v>
      </c>
      <c r="AJ10" s="3">
        <f t="shared" si="0"/>
        <v>0</v>
      </c>
      <c r="AK10" s="3">
        <f t="shared" si="1"/>
        <v>0</v>
      </c>
      <c r="AL10" s="3">
        <f t="shared" si="2"/>
        <v>0</v>
      </c>
      <c r="AM10" s="3">
        <f t="shared" si="3"/>
        <v>22</v>
      </c>
      <c r="AN10" s="386">
        <f t="shared" si="4"/>
        <v>198</v>
      </c>
      <c r="AO10" s="114">
        <f t="shared" si="5"/>
        <v>5</v>
      </c>
    </row>
    <row r="11" spans="1:41" x14ac:dyDescent="0.25">
      <c r="A11" s="507" t="s">
        <v>265</v>
      </c>
      <c r="B11" s="389">
        <v>509724</v>
      </c>
      <c r="C11" s="57" t="s">
        <v>21</v>
      </c>
      <c r="D11" s="67" t="s">
        <v>52</v>
      </c>
      <c r="E11" s="67" t="s">
        <v>52</v>
      </c>
      <c r="F11" s="200" t="s">
        <v>6</v>
      </c>
      <c r="G11" s="200" t="s">
        <v>6</v>
      </c>
      <c r="H11" s="67" t="s">
        <v>52</v>
      </c>
      <c r="I11" s="67" t="s">
        <v>52</v>
      </c>
      <c r="J11" s="67" t="s">
        <v>52</v>
      </c>
      <c r="K11" s="67" t="s">
        <v>52</v>
      </c>
      <c r="L11" s="67" t="s">
        <v>52</v>
      </c>
      <c r="M11" s="200" t="s">
        <v>6</v>
      </c>
      <c r="N11" s="200" t="s">
        <v>6</v>
      </c>
      <c r="O11" s="176" t="s">
        <v>54</v>
      </c>
      <c r="P11" s="176" t="s">
        <v>54</v>
      </c>
      <c r="Q11" s="176" t="s">
        <v>54</v>
      </c>
      <c r="R11" s="176" t="s">
        <v>54</v>
      </c>
      <c r="S11" s="176" t="s">
        <v>54</v>
      </c>
      <c r="T11" s="200" t="s">
        <v>6</v>
      </c>
      <c r="U11" s="200" t="s">
        <v>6</v>
      </c>
      <c r="V11" s="67" t="s">
        <v>52</v>
      </c>
      <c r="W11" s="67" t="s">
        <v>52</v>
      </c>
      <c r="X11" s="67" t="s">
        <v>52</v>
      </c>
      <c r="Y11" s="67" t="s">
        <v>52</v>
      </c>
      <c r="Z11" s="67" t="s">
        <v>52</v>
      </c>
      <c r="AA11" s="200" t="s">
        <v>6</v>
      </c>
      <c r="AB11" s="200" t="s">
        <v>6</v>
      </c>
      <c r="AC11" s="176" t="s">
        <v>54</v>
      </c>
      <c r="AD11" s="176" t="s">
        <v>54</v>
      </c>
      <c r="AE11" s="176" t="s">
        <v>54</v>
      </c>
      <c r="AF11" s="176" t="s">
        <v>54</v>
      </c>
      <c r="AG11" s="176" t="s">
        <v>54</v>
      </c>
      <c r="AH11" s="200" t="s">
        <v>6</v>
      </c>
      <c r="AI11" s="387" t="s">
        <v>6</v>
      </c>
      <c r="AJ11" s="3">
        <f t="shared" si="0"/>
        <v>0</v>
      </c>
      <c r="AK11" s="3">
        <f t="shared" si="1"/>
        <v>0</v>
      </c>
      <c r="AL11" s="3">
        <f t="shared" si="2"/>
        <v>0</v>
      </c>
      <c r="AM11" s="3">
        <f t="shared" si="3"/>
        <v>22</v>
      </c>
      <c r="AN11" s="386">
        <f t="shared" si="4"/>
        <v>198</v>
      </c>
      <c r="AO11" s="114">
        <f t="shared" si="5"/>
        <v>10</v>
      </c>
    </row>
    <row r="12" spans="1:41" x14ac:dyDescent="0.25">
      <c r="A12" s="508"/>
      <c r="B12" s="389">
        <v>260250</v>
      </c>
      <c r="C12" s="57" t="s">
        <v>223</v>
      </c>
      <c r="D12" s="274" t="s">
        <v>31</v>
      </c>
      <c r="E12" s="274" t="s">
        <v>31</v>
      </c>
      <c r="F12" s="200" t="s">
        <v>6</v>
      </c>
      <c r="G12" s="200" t="s">
        <v>6</v>
      </c>
      <c r="H12" s="245" t="s">
        <v>36</v>
      </c>
      <c r="I12" s="176" t="s">
        <v>54</v>
      </c>
      <c r="J12" s="176" t="s">
        <v>54</v>
      </c>
      <c r="K12" s="176" t="s">
        <v>54</v>
      </c>
      <c r="L12" s="176" t="s">
        <v>54</v>
      </c>
      <c r="M12" s="171" t="s">
        <v>301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200" t="s">
        <v>6</v>
      </c>
      <c r="U12" s="200" t="s">
        <v>6</v>
      </c>
      <c r="V12" s="176" t="s">
        <v>54</v>
      </c>
      <c r="W12" s="176" t="s">
        <v>54</v>
      </c>
      <c r="X12" s="176" t="s">
        <v>54</v>
      </c>
      <c r="Y12" s="176" t="s">
        <v>54</v>
      </c>
      <c r="Z12" s="176" t="s">
        <v>54</v>
      </c>
      <c r="AA12" s="200" t="s">
        <v>6</v>
      </c>
      <c r="AB12" s="200" t="s">
        <v>6</v>
      </c>
      <c r="AC12" s="67" t="s">
        <v>52</v>
      </c>
      <c r="AD12" s="67" t="s">
        <v>52</v>
      </c>
      <c r="AE12" s="67" t="s">
        <v>52</v>
      </c>
      <c r="AF12" s="67" t="s">
        <v>52</v>
      </c>
      <c r="AG12" s="67" t="s">
        <v>52</v>
      </c>
      <c r="AH12" s="200" t="s">
        <v>6</v>
      </c>
      <c r="AI12" s="387" t="s">
        <v>6</v>
      </c>
      <c r="AJ12" s="3">
        <f t="shared" si="0"/>
        <v>2</v>
      </c>
      <c r="AK12" s="3">
        <f t="shared" si="1"/>
        <v>1</v>
      </c>
      <c r="AL12" s="3">
        <f t="shared" si="2"/>
        <v>1</v>
      </c>
      <c r="AM12" s="3">
        <f t="shared" si="3"/>
        <v>20</v>
      </c>
      <c r="AN12" s="386">
        <f t="shared" si="4"/>
        <v>180</v>
      </c>
      <c r="AO12" s="114">
        <f t="shared" si="5"/>
        <v>9</v>
      </c>
    </row>
    <row r="13" spans="1:41" x14ac:dyDescent="0.25">
      <c r="A13" s="508"/>
      <c r="B13" s="389">
        <v>484327</v>
      </c>
      <c r="C13" s="159" t="s">
        <v>171</v>
      </c>
      <c r="D13" s="67" t="s">
        <v>52</v>
      </c>
      <c r="E13" s="67" t="s">
        <v>52</v>
      </c>
      <c r="F13" s="200" t="s">
        <v>6</v>
      </c>
      <c r="G13" s="200" t="s">
        <v>6</v>
      </c>
      <c r="H13" s="67" t="s">
        <v>52</v>
      </c>
      <c r="I13" s="67" t="s">
        <v>52</v>
      </c>
      <c r="J13" s="67" t="s">
        <v>52</v>
      </c>
      <c r="K13" s="67" t="s">
        <v>52</v>
      </c>
      <c r="L13" s="67" t="s">
        <v>52</v>
      </c>
      <c r="M13" s="200" t="s">
        <v>6</v>
      </c>
      <c r="N13" s="200" t="s">
        <v>6</v>
      </c>
      <c r="O13" s="245" t="s">
        <v>36</v>
      </c>
      <c r="P13" s="176" t="s">
        <v>54</v>
      </c>
      <c r="Q13" s="176" t="s">
        <v>54</v>
      </c>
      <c r="R13" s="176" t="s">
        <v>54</v>
      </c>
      <c r="S13" s="176" t="s">
        <v>54</v>
      </c>
      <c r="T13" s="171" t="s">
        <v>301</v>
      </c>
      <c r="U13" s="200" t="s">
        <v>6</v>
      </c>
      <c r="V13" s="176" t="s">
        <v>54</v>
      </c>
      <c r="W13" s="176" t="s">
        <v>54</v>
      </c>
      <c r="X13" s="176" t="s">
        <v>54</v>
      </c>
      <c r="Y13" s="176" t="s">
        <v>54</v>
      </c>
      <c r="Z13" s="176" t="s">
        <v>54</v>
      </c>
      <c r="AA13" s="200" t="s">
        <v>6</v>
      </c>
      <c r="AB13" s="200" t="s">
        <v>6</v>
      </c>
      <c r="AC13" s="67" t="s">
        <v>52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200" t="s">
        <v>6</v>
      </c>
      <c r="AI13" s="387" t="s">
        <v>6</v>
      </c>
      <c r="AJ13" s="3">
        <f t="shared" si="0"/>
        <v>0</v>
      </c>
      <c r="AK13" s="3">
        <f t="shared" si="1"/>
        <v>1</v>
      </c>
      <c r="AL13" s="3">
        <f t="shared" si="2"/>
        <v>1</v>
      </c>
      <c r="AM13" s="3">
        <f t="shared" si="3"/>
        <v>22</v>
      </c>
      <c r="AN13" s="386">
        <f t="shared" si="4"/>
        <v>198</v>
      </c>
      <c r="AO13" s="114">
        <f t="shared" si="5"/>
        <v>9</v>
      </c>
    </row>
    <row r="14" spans="1:41" x14ac:dyDescent="0.25">
      <c r="A14" s="509"/>
      <c r="B14" s="389">
        <v>612719</v>
      </c>
      <c r="C14" s="159" t="s">
        <v>227</v>
      </c>
      <c r="D14" s="176" t="s">
        <v>54</v>
      </c>
      <c r="E14" s="176" t="s">
        <v>54</v>
      </c>
      <c r="F14" s="200" t="s">
        <v>6</v>
      </c>
      <c r="G14" s="200" t="s">
        <v>6</v>
      </c>
      <c r="H14" s="69" t="s">
        <v>51</v>
      </c>
      <c r="I14" s="69" t="s">
        <v>51</v>
      </c>
      <c r="J14" s="176" t="s">
        <v>54</v>
      </c>
      <c r="K14" s="176" t="s">
        <v>54</v>
      </c>
      <c r="L14" s="176" t="s">
        <v>54</v>
      </c>
      <c r="M14" s="200" t="s">
        <v>6</v>
      </c>
      <c r="N14" s="200" t="s">
        <v>6</v>
      </c>
      <c r="O14" s="67" t="s">
        <v>52</v>
      </c>
      <c r="P14" s="67" t="s">
        <v>52</v>
      </c>
      <c r="Q14" s="67" t="s">
        <v>52</v>
      </c>
      <c r="R14" s="67" t="s">
        <v>52</v>
      </c>
      <c r="S14" s="67" t="s">
        <v>52</v>
      </c>
      <c r="T14" s="200" t="s">
        <v>6</v>
      </c>
      <c r="U14" s="200" t="s">
        <v>6</v>
      </c>
      <c r="V14" s="67" t="s">
        <v>52</v>
      </c>
      <c r="W14" s="67" t="s">
        <v>52</v>
      </c>
      <c r="X14" s="67" t="s">
        <v>52</v>
      </c>
      <c r="Y14" s="67" t="s">
        <v>52</v>
      </c>
      <c r="Z14" s="67" t="s">
        <v>52</v>
      </c>
      <c r="AA14" s="200" t="s">
        <v>6</v>
      </c>
      <c r="AB14" s="171" t="s">
        <v>301</v>
      </c>
      <c r="AC14" s="176" t="s">
        <v>54</v>
      </c>
      <c r="AD14" s="176" t="s">
        <v>54</v>
      </c>
      <c r="AE14" s="176" t="s">
        <v>54</v>
      </c>
      <c r="AF14" s="176" t="s">
        <v>54</v>
      </c>
      <c r="AG14" s="176" t="s">
        <v>54</v>
      </c>
      <c r="AH14" s="200" t="s">
        <v>6</v>
      </c>
      <c r="AI14" s="387" t="s">
        <v>6</v>
      </c>
      <c r="AJ14" s="3">
        <f t="shared" si="0"/>
        <v>0</v>
      </c>
      <c r="AK14" s="3">
        <f t="shared" si="1"/>
        <v>1</v>
      </c>
      <c r="AL14" s="3">
        <f t="shared" si="2"/>
        <v>0</v>
      </c>
      <c r="AM14" s="3">
        <f t="shared" si="3"/>
        <v>23</v>
      </c>
      <c r="AN14" s="386">
        <f t="shared" si="4"/>
        <v>207</v>
      </c>
      <c r="AO14" s="114">
        <f t="shared" si="5"/>
        <v>10</v>
      </c>
    </row>
    <row r="15" spans="1:41" x14ac:dyDescent="0.25">
      <c r="A15" s="510" t="s">
        <v>266</v>
      </c>
      <c r="B15" s="389">
        <v>552406</v>
      </c>
      <c r="C15" s="159" t="s">
        <v>164</v>
      </c>
      <c r="D15" s="176" t="s">
        <v>54</v>
      </c>
      <c r="E15" s="176" t="s">
        <v>54</v>
      </c>
      <c r="F15" s="200" t="s">
        <v>6</v>
      </c>
      <c r="G15" s="171" t="s">
        <v>301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176" t="s">
        <v>54</v>
      </c>
      <c r="M15" s="200" t="s">
        <v>6</v>
      </c>
      <c r="N15" s="200" t="s">
        <v>6</v>
      </c>
      <c r="O15" s="67" t="s">
        <v>52</v>
      </c>
      <c r="P15" s="67" t="s">
        <v>52</v>
      </c>
      <c r="Q15" s="67" t="s">
        <v>52</v>
      </c>
      <c r="R15" s="67" t="s">
        <v>52</v>
      </c>
      <c r="S15" s="67" t="s">
        <v>52</v>
      </c>
      <c r="T15" s="200" t="s">
        <v>6</v>
      </c>
      <c r="U15" s="200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176" t="s">
        <v>54</v>
      </c>
      <c r="AD15" s="176" t="s">
        <v>54</v>
      </c>
      <c r="AE15" s="176" t="s">
        <v>54</v>
      </c>
      <c r="AF15" s="176" t="s">
        <v>54</v>
      </c>
      <c r="AG15" s="176" t="s">
        <v>54</v>
      </c>
      <c r="AH15" s="171" t="s">
        <v>301</v>
      </c>
      <c r="AI15" s="387" t="s">
        <v>6</v>
      </c>
      <c r="AJ15" s="3">
        <f t="shared" si="0"/>
        <v>0</v>
      </c>
      <c r="AK15" s="3">
        <f t="shared" si="1"/>
        <v>2</v>
      </c>
      <c r="AL15" s="3">
        <f t="shared" si="2"/>
        <v>0</v>
      </c>
      <c r="AM15" s="3">
        <f t="shared" si="3"/>
        <v>24</v>
      </c>
      <c r="AN15" s="386">
        <f t="shared" si="4"/>
        <v>216</v>
      </c>
      <c r="AO15" s="114">
        <f t="shared" si="5"/>
        <v>12</v>
      </c>
    </row>
    <row r="16" spans="1:41" x14ac:dyDescent="0.25">
      <c r="A16" s="511"/>
      <c r="B16" s="389">
        <v>302172</v>
      </c>
      <c r="C16" s="57" t="s">
        <v>157</v>
      </c>
      <c r="D16" s="67" t="s">
        <v>52</v>
      </c>
      <c r="E16" s="67" t="s">
        <v>52</v>
      </c>
      <c r="F16" s="200" t="s">
        <v>6</v>
      </c>
      <c r="G16" s="200" t="s">
        <v>6</v>
      </c>
      <c r="H16" s="176" t="s">
        <v>54</v>
      </c>
      <c r="I16" s="176" t="s">
        <v>54</v>
      </c>
      <c r="J16" s="176" t="s">
        <v>54</v>
      </c>
      <c r="K16" s="176" t="s">
        <v>54</v>
      </c>
      <c r="L16" s="176" t="s">
        <v>54</v>
      </c>
      <c r="M16" s="200" t="s">
        <v>6</v>
      </c>
      <c r="N16" s="200" t="s">
        <v>6</v>
      </c>
      <c r="O16" s="67" t="s">
        <v>52</v>
      </c>
      <c r="P16" s="67" t="s">
        <v>52</v>
      </c>
      <c r="Q16" s="67" t="s">
        <v>52</v>
      </c>
      <c r="R16" s="67" t="s">
        <v>52</v>
      </c>
      <c r="S16" s="67" t="s">
        <v>52</v>
      </c>
      <c r="T16" s="200" t="s">
        <v>6</v>
      </c>
      <c r="U16" s="200" t="s">
        <v>6</v>
      </c>
      <c r="V16" s="274" t="s">
        <v>31</v>
      </c>
      <c r="W16" s="67" t="s">
        <v>52</v>
      </c>
      <c r="X16" s="67" t="s">
        <v>52</v>
      </c>
      <c r="Y16" s="67" t="s">
        <v>52</v>
      </c>
      <c r="Z16" s="67" t="s">
        <v>52</v>
      </c>
      <c r="AA16" s="200" t="s">
        <v>6</v>
      </c>
      <c r="AB16" s="200" t="s">
        <v>6</v>
      </c>
      <c r="AC16" s="176" t="s">
        <v>54</v>
      </c>
      <c r="AD16" s="176" t="s">
        <v>54</v>
      </c>
      <c r="AE16" s="176" t="s">
        <v>54</v>
      </c>
      <c r="AF16" s="274" t="s">
        <v>31</v>
      </c>
      <c r="AG16" s="274" t="s">
        <v>31</v>
      </c>
      <c r="AH16" s="200" t="s">
        <v>6</v>
      </c>
      <c r="AI16" s="387" t="s">
        <v>6</v>
      </c>
      <c r="AJ16" s="3">
        <f t="shared" si="0"/>
        <v>3</v>
      </c>
      <c r="AK16" s="3">
        <f t="shared" si="1"/>
        <v>0</v>
      </c>
      <c r="AL16" s="3">
        <f t="shared" si="2"/>
        <v>0</v>
      </c>
      <c r="AM16" s="3">
        <f t="shared" si="3"/>
        <v>19</v>
      </c>
      <c r="AN16" s="386">
        <f t="shared" si="4"/>
        <v>171</v>
      </c>
      <c r="AO16" s="114">
        <f t="shared" si="5"/>
        <v>8</v>
      </c>
    </row>
    <row r="17" spans="1:41" x14ac:dyDescent="0.25">
      <c r="A17" s="512"/>
      <c r="B17" s="389">
        <v>379070</v>
      </c>
      <c r="C17" s="159" t="s">
        <v>123</v>
      </c>
      <c r="D17" s="67" t="s">
        <v>52</v>
      </c>
      <c r="E17" s="67" t="s">
        <v>52</v>
      </c>
      <c r="F17" s="200" t="s">
        <v>6</v>
      </c>
      <c r="G17" s="200" t="s">
        <v>6</v>
      </c>
      <c r="H17" s="67" t="s">
        <v>52</v>
      </c>
      <c r="I17" s="67" t="s">
        <v>52</v>
      </c>
      <c r="J17" s="67" t="s">
        <v>52</v>
      </c>
      <c r="K17" s="67" t="s">
        <v>52</v>
      </c>
      <c r="L17" s="67" t="s">
        <v>52</v>
      </c>
      <c r="M17" s="200" t="s">
        <v>6</v>
      </c>
      <c r="N17" s="171" t="s">
        <v>301</v>
      </c>
      <c r="O17" s="245" t="s">
        <v>36</v>
      </c>
      <c r="P17" s="176" t="s">
        <v>54</v>
      </c>
      <c r="Q17" s="176" t="s">
        <v>54</v>
      </c>
      <c r="R17" s="176" t="s">
        <v>54</v>
      </c>
      <c r="S17" s="176" t="s">
        <v>54</v>
      </c>
      <c r="T17" s="200" t="s">
        <v>6</v>
      </c>
      <c r="U17" s="200" t="s">
        <v>6</v>
      </c>
      <c r="V17" s="176" t="s">
        <v>54</v>
      </c>
      <c r="W17" s="176" t="s">
        <v>54</v>
      </c>
      <c r="X17" s="274" t="s">
        <v>31</v>
      </c>
      <c r="Y17" s="176" t="s">
        <v>54</v>
      </c>
      <c r="Z17" s="176" t="s">
        <v>54</v>
      </c>
      <c r="AA17" s="200" t="s">
        <v>6</v>
      </c>
      <c r="AB17" s="200" t="s">
        <v>6</v>
      </c>
      <c r="AC17" s="67" t="s">
        <v>52</v>
      </c>
      <c r="AD17" s="67" t="s">
        <v>52</v>
      </c>
      <c r="AE17" s="67" t="s">
        <v>52</v>
      </c>
      <c r="AF17" s="67" t="s">
        <v>52</v>
      </c>
      <c r="AG17" s="67" t="s">
        <v>52</v>
      </c>
      <c r="AH17" s="200" t="s">
        <v>6</v>
      </c>
      <c r="AI17" s="387" t="s">
        <v>6</v>
      </c>
      <c r="AJ17" s="3">
        <f t="shared" si="0"/>
        <v>1</v>
      </c>
      <c r="AK17" s="3">
        <f t="shared" si="1"/>
        <v>1</v>
      </c>
      <c r="AL17" s="3">
        <f t="shared" si="2"/>
        <v>1</v>
      </c>
      <c r="AM17" s="3">
        <f t="shared" si="3"/>
        <v>21</v>
      </c>
      <c r="AN17" s="386">
        <f t="shared" si="4"/>
        <v>189</v>
      </c>
      <c r="AO17" s="114">
        <f t="shared" si="5"/>
        <v>8</v>
      </c>
    </row>
    <row r="18" spans="1:41" x14ac:dyDescent="0.25">
      <c r="A18" s="498" t="s">
        <v>267</v>
      </c>
      <c r="B18" s="389">
        <v>348238</v>
      </c>
      <c r="C18" s="159" t="s">
        <v>246</v>
      </c>
      <c r="D18" s="274" t="s">
        <v>31</v>
      </c>
      <c r="E18" s="176" t="s">
        <v>54</v>
      </c>
      <c r="F18" s="171" t="s">
        <v>301</v>
      </c>
      <c r="G18" s="200" t="s">
        <v>6</v>
      </c>
      <c r="H18" s="67" t="s">
        <v>52</v>
      </c>
      <c r="I18" s="67" t="s">
        <v>52</v>
      </c>
      <c r="J18" s="67" t="s">
        <v>52</v>
      </c>
      <c r="K18" s="67" t="s">
        <v>52</v>
      </c>
      <c r="L18" s="67" t="s">
        <v>52</v>
      </c>
      <c r="M18" s="200" t="s">
        <v>6</v>
      </c>
      <c r="N18" s="200" t="s">
        <v>6</v>
      </c>
      <c r="O18" s="67" t="s">
        <v>52</v>
      </c>
      <c r="P18" s="67" t="s">
        <v>52</v>
      </c>
      <c r="Q18" s="67" t="s">
        <v>52</v>
      </c>
      <c r="R18" s="67" t="s">
        <v>52</v>
      </c>
      <c r="S18" s="67" t="s">
        <v>52</v>
      </c>
      <c r="T18" s="200" t="s">
        <v>6</v>
      </c>
      <c r="U18" s="200" t="s">
        <v>6</v>
      </c>
      <c r="V18" s="176" t="s">
        <v>54</v>
      </c>
      <c r="W18" s="176" t="s">
        <v>54</v>
      </c>
      <c r="X18" s="176" t="s">
        <v>54</v>
      </c>
      <c r="Y18" s="176" t="s">
        <v>54</v>
      </c>
      <c r="Z18" s="245" t="s">
        <v>36</v>
      </c>
      <c r="AA18" s="200" t="s">
        <v>6</v>
      </c>
      <c r="AB18" s="200" t="s">
        <v>6</v>
      </c>
      <c r="AC18" s="67" t="s">
        <v>52</v>
      </c>
      <c r="AD18" s="67" t="s">
        <v>52</v>
      </c>
      <c r="AE18" s="67" t="s">
        <v>52</v>
      </c>
      <c r="AF18" s="67" t="s">
        <v>52</v>
      </c>
      <c r="AG18" s="67" t="s">
        <v>52</v>
      </c>
      <c r="AH18" s="200" t="s">
        <v>6</v>
      </c>
      <c r="AI18" s="387" t="s">
        <v>6</v>
      </c>
      <c r="AJ18" s="3">
        <f t="shared" si="0"/>
        <v>1</v>
      </c>
      <c r="AK18" s="3">
        <f t="shared" si="1"/>
        <v>1</v>
      </c>
      <c r="AL18" s="3">
        <f t="shared" si="2"/>
        <v>1</v>
      </c>
      <c r="AM18" s="3">
        <f t="shared" si="3"/>
        <v>21</v>
      </c>
      <c r="AN18" s="386">
        <f t="shared" si="4"/>
        <v>189</v>
      </c>
      <c r="AO18" s="114">
        <f t="shared" si="5"/>
        <v>5</v>
      </c>
    </row>
    <row r="19" spans="1:41" x14ac:dyDescent="0.25">
      <c r="A19" s="499"/>
      <c r="B19" s="389">
        <v>491040</v>
      </c>
      <c r="C19" s="159" t="s">
        <v>169</v>
      </c>
      <c r="D19" s="67" t="s">
        <v>52</v>
      </c>
      <c r="E19" s="67" t="s">
        <v>52</v>
      </c>
      <c r="F19" s="200" t="s">
        <v>6</v>
      </c>
      <c r="G19" s="200" t="s">
        <v>6</v>
      </c>
      <c r="H19" s="69" t="s">
        <v>51</v>
      </c>
      <c r="I19" s="69" t="s">
        <v>51</v>
      </c>
      <c r="J19" s="176" t="s">
        <v>54</v>
      </c>
      <c r="K19" s="176" t="s">
        <v>54</v>
      </c>
      <c r="L19" s="176" t="s">
        <v>54</v>
      </c>
      <c r="M19" s="200" t="s">
        <v>6</v>
      </c>
      <c r="N19" s="200" t="s">
        <v>6</v>
      </c>
      <c r="O19" s="176" t="s">
        <v>54</v>
      </c>
      <c r="P19" s="176" t="s">
        <v>54</v>
      </c>
      <c r="Q19" s="176" t="s">
        <v>54</v>
      </c>
      <c r="R19" s="176" t="s">
        <v>54</v>
      </c>
      <c r="S19" s="176" t="s">
        <v>54</v>
      </c>
      <c r="T19" s="200" t="s">
        <v>6</v>
      </c>
      <c r="U19" s="200" t="s">
        <v>6</v>
      </c>
      <c r="V19" s="67" t="s">
        <v>52</v>
      </c>
      <c r="W19" s="67" t="s">
        <v>52</v>
      </c>
      <c r="X19" s="67" t="s">
        <v>52</v>
      </c>
      <c r="Y19" s="67" t="s">
        <v>52</v>
      </c>
      <c r="Z19" s="67" t="s">
        <v>52</v>
      </c>
      <c r="AA19" s="200" t="s">
        <v>6</v>
      </c>
      <c r="AB19" s="200" t="s">
        <v>6</v>
      </c>
      <c r="AC19" s="176" t="s">
        <v>54</v>
      </c>
      <c r="AD19" s="274" t="s">
        <v>31</v>
      </c>
      <c r="AE19" s="274" t="s">
        <v>31</v>
      </c>
      <c r="AF19" s="274" t="s">
        <v>31</v>
      </c>
      <c r="AG19" s="274" t="s">
        <v>31</v>
      </c>
      <c r="AH19" s="200" t="s">
        <v>6</v>
      </c>
      <c r="AI19" s="387" t="s">
        <v>6</v>
      </c>
      <c r="AJ19" s="3">
        <f t="shared" si="0"/>
        <v>4</v>
      </c>
      <c r="AK19" s="3">
        <f t="shared" si="1"/>
        <v>0</v>
      </c>
      <c r="AL19" s="3">
        <f t="shared" si="2"/>
        <v>0</v>
      </c>
      <c r="AM19" s="3">
        <f t="shared" si="3"/>
        <v>18</v>
      </c>
      <c r="AN19" s="386">
        <f t="shared" si="4"/>
        <v>162</v>
      </c>
      <c r="AO19" s="114">
        <f t="shared" si="5"/>
        <v>9</v>
      </c>
    </row>
    <row r="20" spans="1:41" x14ac:dyDescent="0.25">
      <c r="A20" s="499"/>
      <c r="B20" s="57">
        <v>461154</v>
      </c>
      <c r="C20" s="297" t="s">
        <v>252</v>
      </c>
      <c r="D20" s="67" t="s">
        <v>52</v>
      </c>
      <c r="E20" s="67" t="s">
        <v>52</v>
      </c>
      <c r="F20" s="200" t="s">
        <v>6</v>
      </c>
      <c r="G20" s="200" t="s">
        <v>6</v>
      </c>
      <c r="H20" s="67" t="s">
        <v>52</v>
      </c>
      <c r="I20" s="67" t="s">
        <v>52</v>
      </c>
      <c r="J20" s="67" t="s">
        <v>52</v>
      </c>
      <c r="K20" s="67" t="s">
        <v>52</v>
      </c>
      <c r="L20" s="67" t="s">
        <v>52</v>
      </c>
      <c r="M20" s="200" t="s">
        <v>6</v>
      </c>
      <c r="N20" s="200" t="s">
        <v>6</v>
      </c>
      <c r="O20" s="274" t="s">
        <v>31</v>
      </c>
      <c r="P20" s="274" t="s">
        <v>31</v>
      </c>
      <c r="Q20" s="176" t="s">
        <v>54</v>
      </c>
      <c r="R20" s="176" t="s">
        <v>54</v>
      </c>
      <c r="S20" s="176" t="s">
        <v>54</v>
      </c>
      <c r="T20" s="200" t="s">
        <v>6</v>
      </c>
      <c r="U20" s="171" t="s">
        <v>301</v>
      </c>
      <c r="V20" s="176" t="s">
        <v>54</v>
      </c>
      <c r="W20" s="245" t="s">
        <v>36</v>
      </c>
      <c r="X20" s="176" t="s">
        <v>54</v>
      </c>
      <c r="Y20" s="176" t="s">
        <v>54</v>
      </c>
      <c r="Z20" s="176" t="s">
        <v>54</v>
      </c>
      <c r="AA20" s="200" t="s">
        <v>6</v>
      </c>
      <c r="AB20" s="200" t="s">
        <v>6</v>
      </c>
      <c r="AC20" s="176" t="s">
        <v>54</v>
      </c>
      <c r="AD20" s="176" t="s">
        <v>54</v>
      </c>
      <c r="AE20" s="176" t="s">
        <v>54</v>
      </c>
      <c r="AF20" s="176" t="s">
        <v>54</v>
      </c>
      <c r="AG20" s="274" t="s">
        <v>31</v>
      </c>
      <c r="AH20" s="200" t="s">
        <v>6</v>
      </c>
      <c r="AI20" s="387" t="s">
        <v>6</v>
      </c>
      <c r="AJ20" s="3">
        <f t="shared" si="0"/>
        <v>3</v>
      </c>
      <c r="AK20" s="3">
        <f t="shared" si="1"/>
        <v>1</v>
      </c>
      <c r="AL20" s="3">
        <f t="shared" si="2"/>
        <v>1</v>
      </c>
      <c r="AM20" s="3">
        <f t="shared" si="3"/>
        <v>19</v>
      </c>
      <c r="AN20" s="386">
        <f t="shared" si="4"/>
        <v>171</v>
      </c>
      <c r="AO20" s="114">
        <f t="shared" si="5"/>
        <v>11</v>
      </c>
    </row>
    <row r="21" spans="1:41" x14ac:dyDescent="0.25">
      <c r="A21" s="500"/>
      <c r="B21" s="318">
        <v>550857</v>
      </c>
      <c r="C21" s="297" t="s">
        <v>256</v>
      </c>
      <c r="D21" s="176" t="s">
        <v>54</v>
      </c>
      <c r="E21" s="176" t="s">
        <v>54</v>
      </c>
      <c r="F21" s="200" t="s">
        <v>6</v>
      </c>
      <c r="G21" s="200" t="s">
        <v>6</v>
      </c>
      <c r="H21" s="176" t="s">
        <v>54</v>
      </c>
      <c r="I21" s="176" t="s">
        <v>54</v>
      </c>
      <c r="J21" s="176" t="s">
        <v>54</v>
      </c>
      <c r="K21" s="176" t="s">
        <v>54</v>
      </c>
      <c r="L21" s="176" t="s">
        <v>54</v>
      </c>
      <c r="M21" s="200" t="s">
        <v>6</v>
      </c>
      <c r="N21" s="200" t="s">
        <v>6</v>
      </c>
      <c r="O21" s="67" t="s">
        <v>52</v>
      </c>
      <c r="P21" s="67" t="s">
        <v>52</v>
      </c>
      <c r="Q21" s="67" t="s">
        <v>52</v>
      </c>
      <c r="R21" s="67" t="s">
        <v>52</v>
      </c>
      <c r="S21" s="67" t="s">
        <v>52</v>
      </c>
      <c r="T21" s="200" t="s">
        <v>6</v>
      </c>
      <c r="U21" s="200" t="s">
        <v>6</v>
      </c>
      <c r="V21" s="67" t="s">
        <v>52</v>
      </c>
      <c r="W21" s="67" t="s">
        <v>52</v>
      </c>
      <c r="X21" s="67" t="s">
        <v>52</v>
      </c>
      <c r="Y21" s="67" t="s">
        <v>52</v>
      </c>
      <c r="Z21" s="67" t="s">
        <v>52</v>
      </c>
      <c r="AA21" s="200" t="s">
        <v>6</v>
      </c>
      <c r="AB21" s="200" t="s">
        <v>6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200" t="s">
        <v>6</v>
      </c>
      <c r="AI21" s="387" t="s">
        <v>6</v>
      </c>
      <c r="AJ21" s="3">
        <f t="shared" si="0"/>
        <v>0</v>
      </c>
      <c r="AK21" s="3">
        <f t="shared" si="1"/>
        <v>0</v>
      </c>
      <c r="AL21" s="3">
        <f t="shared" si="2"/>
        <v>0</v>
      </c>
      <c r="AM21" s="3">
        <f t="shared" si="3"/>
        <v>22</v>
      </c>
      <c r="AN21" s="386">
        <f t="shared" si="4"/>
        <v>198</v>
      </c>
      <c r="AO21" s="114">
        <f t="shared" si="5"/>
        <v>7</v>
      </c>
    </row>
    <row r="22" spans="1:41" x14ac:dyDescent="0.25">
      <c r="AJ22" s="3">
        <f>SUM(AJ3:AJ21)</f>
        <v>24</v>
      </c>
      <c r="AK22" s="3">
        <f>SUM(AK3:AK21)</f>
        <v>11</v>
      </c>
      <c r="AL22" s="3">
        <f>SUM(AL3:AL21)</f>
        <v>8</v>
      </c>
      <c r="AM22" s="3"/>
      <c r="AN22" s="3"/>
    </row>
    <row r="24" spans="1:41" x14ac:dyDescent="0.25">
      <c r="AM24" s="238"/>
    </row>
  </sheetData>
  <mergeCells count="10">
    <mergeCell ref="A11:A14"/>
    <mergeCell ref="A15:A17"/>
    <mergeCell ref="A18:A21"/>
    <mergeCell ref="AH1:AI1"/>
    <mergeCell ref="F1:G1"/>
    <mergeCell ref="M1:N1"/>
    <mergeCell ref="T1:U1"/>
    <mergeCell ref="AA1:AB1"/>
    <mergeCell ref="A3:A6"/>
    <mergeCell ref="A7:A10"/>
  </mergeCells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AM24"/>
  <sheetViews>
    <sheetView zoomScaleNormal="10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D20" sqref="D20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6" width="11.42578125" bestFit="1" customWidth="1"/>
    <col min="7" max="7" width="11.140625" customWidth="1"/>
    <col min="8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5" max="35" width="15.140625" bestFit="1" customWidth="1"/>
    <col min="37" max="37" width="9.140625" bestFit="1" customWidth="1"/>
    <col min="38" max="38" width="10" bestFit="1" customWidth="1"/>
  </cols>
  <sheetData>
    <row r="1" spans="1:39" ht="15" customHeight="1" x14ac:dyDescent="0.25">
      <c r="J1" s="481" t="s">
        <v>235</v>
      </c>
      <c r="K1" s="481"/>
      <c r="L1" s="128"/>
      <c r="Q1" s="481" t="s">
        <v>235</v>
      </c>
      <c r="R1" s="481"/>
      <c r="X1" s="481" t="s">
        <v>235</v>
      </c>
      <c r="Y1" s="481"/>
      <c r="AE1" s="481" t="s">
        <v>235</v>
      </c>
      <c r="AF1" s="481"/>
      <c r="AH1" t="s">
        <v>248</v>
      </c>
      <c r="AI1" t="s">
        <v>303</v>
      </c>
      <c r="AJ1" t="s">
        <v>45</v>
      </c>
      <c r="AK1" s="385" t="s">
        <v>285</v>
      </c>
      <c r="AL1" s="385" t="s">
        <v>279</v>
      </c>
    </row>
    <row r="2" spans="1:39" x14ac:dyDescent="0.25">
      <c r="A2" s="158" t="s">
        <v>268</v>
      </c>
      <c r="B2" s="158" t="s">
        <v>128</v>
      </c>
      <c r="C2" s="158" t="s">
        <v>2</v>
      </c>
      <c r="D2" s="243">
        <v>43191</v>
      </c>
      <c r="E2" s="243">
        <v>43192</v>
      </c>
      <c r="F2" s="243">
        <v>43193</v>
      </c>
      <c r="G2" s="243">
        <v>43194</v>
      </c>
      <c r="H2" s="243">
        <v>43195</v>
      </c>
      <c r="I2" s="243">
        <v>43196</v>
      </c>
      <c r="J2" s="243">
        <v>43197</v>
      </c>
      <c r="K2" s="243">
        <v>43198</v>
      </c>
      <c r="L2" s="243">
        <v>43199</v>
      </c>
      <c r="M2" s="243">
        <v>43200</v>
      </c>
      <c r="N2" s="243">
        <v>43201</v>
      </c>
      <c r="O2" s="243">
        <v>43202</v>
      </c>
      <c r="P2" s="243">
        <v>43203</v>
      </c>
      <c r="Q2" s="243">
        <v>43204</v>
      </c>
      <c r="R2" s="243">
        <v>43205</v>
      </c>
      <c r="S2" s="243">
        <v>43206</v>
      </c>
      <c r="T2" s="243">
        <v>43207</v>
      </c>
      <c r="U2" s="243">
        <v>43208</v>
      </c>
      <c r="V2" s="243">
        <v>43209</v>
      </c>
      <c r="W2" s="243">
        <v>43210</v>
      </c>
      <c r="X2" s="243">
        <v>43211</v>
      </c>
      <c r="Y2" s="243">
        <v>43212</v>
      </c>
      <c r="Z2" s="243">
        <v>43213</v>
      </c>
      <c r="AA2" s="243">
        <v>43214</v>
      </c>
      <c r="AB2" s="243">
        <v>43215</v>
      </c>
      <c r="AC2" s="243">
        <v>43216</v>
      </c>
      <c r="AD2" s="243">
        <v>43217</v>
      </c>
      <c r="AE2" s="243">
        <v>43218</v>
      </c>
      <c r="AF2" s="243">
        <v>43219</v>
      </c>
      <c r="AG2" s="243">
        <v>43220</v>
      </c>
      <c r="AH2" s="243"/>
      <c r="AK2" s="3"/>
      <c r="AL2" s="3"/>
    </row>
    <row r="3" spans="1:39" x14ac:dyDescent="0.25">
      <c r="A3" s="501" t="s">
        <v>263</v>
      </c>
      <c r="B3" s="79">
        <v>125480</v>
      </c>
      <c r="C3" s="159" t="s">
        <v>242</v>
      </c>
      <c r="D3" s="200" t="s">
        <v>6</v>
      </c>
      <c r="E3" s="67" t="s">
        <v>52</v>
      </c>
      <c r="F3" s="67" t="s">
        <v>52</v>
      </c>
      <c r="G3" s="67" t="s">
        <v>52</v>
      </c>
      <c r="H3" s="67" t="s">
        <v>52</v>
      </c>
      <c r="I3" s="67" t="s">
        <v>52</v>
      </c>
      <c r="J3" s="200" t="s">
        <v>6</v>
      </c>
      <c r="K3" s="200" t="s">
        <v>6</v>
      </c>
      <c r="L3" s="245" t="s">
        <v>36</v>
      </c>
      <c r="M3" s="176" t="s">
        <v>54</v>
      </c>
      <c r="N3" s="176" t="s">
        <v>54</v>
      </c>
      <c r="O3" s="176" t="s">
        <v>54</v>
      </c>
      <c r="P3" s="176" t="s">
        <v>54</v>
      </c>
      <c r="Q3" s="200" t="s">
        <v>6</v>
      </c>
      <c r="R3" s="171" t="s">
        <v>301</v>
      </c>
      <c r="S3" s="67" t="s">
        <v>52</v>
      </c>
      <c r="T3" s="67" t="s">
        <v>52</v>
      </c>
      <c r="U3" s="67" t="s">
        <v>52</v>
      </c>
      <c r="V3" s="67" t="s">
        <v>52</v>
      </c>
      <c r="W3" s="67" t="s">
        <v>52</v>
      </c>
      <c r="X3" s="200" t="s">
        <v>6</v>
      </c>
      <c r="Y3" s="200" t="s">
        <v>6</v>
      </c>
      <c r="Z3" s="69" t="s">
        <v>51</v>
      </c>
      <c r="AA3" s="69" t="s">
        <v>51</v>
      </c>
      <c r="AB3" s="176" t="s">
        <v>54</v>
      </c>
      <c r="AC3" s="176" t="s">
        <v>54</v>
      </c>
      <c r="AD3" s="176" t="s">
        <v>54</v>
      </c>
      <c r="AE3" s="171" t="s">
        <v>302</v>
      </c>
      <c r="AF3" s="171" t="s">
        <v>301</v>
      </c>
      <c r="AG3" s="245" t="s">
        <v>36</v>
      </c>
      <c r="AH3">
        <f t="shared" ref="AH3:AH18" si="0">COUNTIF(D3:AE3,"Leave")</f>
        <v>0</v>
      </c>
      <c r="AI3">
        <f>COUNTIF(A3:AG3,"US NS-WE")</f>
        <v>2</v>
      </c>
      <c r="AJ3">
        <f>COUNTIF(A3:AG3,"Comp-off")</f>
        <v>2</v>
      </c>
      <c r="AK3" s="3">
        <f>COUNTIF(B3:AG3,"US NS")+COUNTIF(B3:AG3,"US DS")+COUNTIF(B3:AG3,"US EM")+COUNTIF(B3:AG3,"US NS-WE")</f>
        <v>21</v>
      </c>
      <c r="AL3" s="386">
        <f>AK3*9</f>
        <v>189</v>
      </c>
      <c r="AM3">
        <f>COUNTIF(E3:AK3,"US NS") * 9</f>
        <v>63</v>
      </c>
    </row>
    <row r="4" spans="1:39" x14ac:dyDescent="0.25">
      <c r="A4" s="502"/>
      <c r="B4" s="57">
        <v>245894</v>
      </c>
      <c r="C4" s="57" t="s">
        <v>104</v>
      </c>
      <c r="D4" s="200" t="s">
        <v>6</v>
      </c>
      <c r="E4" s="176" t="s">
        <v>54</v>
      </c>
      <c r="F4" s="176" t="s">
        <v>54</v>
      </c>
      <c r="G4" s="176" t="s">
        <v>54</v>
      </c>
      <c r="H4" s="176" t="s">
        <v>54</v>
      </c>
      <c r="I4" s="176" t="s">
        <v>54</v>
      </c>
      <c r="J4" s="171" t="s">
        <v>301</v>
      </c>
      <c r="K4" s="200" t="s">
        <v>6</v>
      </c>
      <c r="L4" s="67" t="s">
        <v>52</v>
      </c>
      <c r="M4" s="67" t="s">
        <v>52</v>
      </c>
      <c r="N4" s="67" t="s">
        <v>52</v>
      </c>
      <c r="O4" s="67" t="s">
        <v>52</v>
      </c>
      <c r="P4" s="67" t="s">
        <v>52</v>
      </c>
      <c r="Q4" s="200" t="s">
        <v>6</v>
      </c>
      <c r="R4" s="200" t="s">
        <v>6</v>
      </c>
      <c r="S4" s="176" t="s">
        <v>54</v>
      </c>
      <c r="T4" s="176" t="s">
        <v>54</v>
      </c>
      <c r="U4" s="176" t="s">
        <v>54</v>
      </c>
      <c r="V4" s="176" t="s">
        <v>54</v>
      </c>
      <c r="W4" s="245" t="s">
        <v>36</v>
      </c>
      <c r="X4" s="200" t="s">
        <v>6</v>
      </c>
      <c r="Y4" s="200" t="s">
        <v>6</v>
      </c>
      <c r="Z4" s="67" t="s">
        <v>52</v>
      </c>
      <c r="AA4" s="67" t="s">
        <v>52</v>
      </c>
      <c r="AB4" s="67" t="s">
        <v>52</v>
      </c>
      <c r="AC4" s="67" t="s">
        <v>52</v>
      </c>
      <c r="AD4" s="67" t="s">
        <v>52</v>
      </c>
      <c r="AE4" s="200" t="s">
        <v>6</v>
      </c>
      <c r="AF4" s="200" t="s">
        <v>6</v>
      </c>
      <c r="AG4" s="67" t="s">
        <v>52</v>
      </c>
      <c r="AH4">
        <f t="shared" si="0"/>
        <v>0</v>
      </c>
      <c r="AI4">
        <f t="shared" ref="AI4:AI21" si="1">COUNTIF(A4:AG4,"US NS-WE")</f>
        <v>1</v>
      </c>
      <c r="AJ4">
        <f t="shared" ref="AJ4:AJ21" si="2">COUNTIF(A4:AG4,"Comp-off")</f>
        <v>1</v>
      </c>
      <c r="AK4" s="3">
        <f t="shared" ref="AK4:AK21" si="3">COUNTIF(B4:AG4,"US NS")+COUNTIF(B4:AG4,"US DS")+COUNTIF(B4:AG4,"US EM")+COUNTIF(B4:AG4,"US NS-WE")</f>
        <v>21</v>
      </c>
      <c r="AL4" s="386">
        <f t="shared" ref="AL4:AL21" si="4">AK4*9</f>
        <v>189</v>
      </c>
      <c r="AM4">
        <f t="shared" ref="AM4:AM21" si="5">COUNTIF(E4:AK4,"US NS") * 9</f>
        <v>81</v>
      </c>
    </row>
    <row r="5" spans="1:39" x14ac:dyDescent="0.25">
      <c r="A5" s="502"/>
      <c r="B5" s="57">
        <v>483234</v>
      </c>
      <c r="C5" s="159" t="s">
        <v>241</v>
      </c>
      <c r="D5" s="200" t="s">
        <v>6</v>
      </c>
      <c r="E5" s="176" t="s">
        <v>54</v>
      </c>
      <c r="F5" s="176" t="s">
        <v>54</v>
      </c>
      <c r="G5" s="176" t="s">
        <v>54</v>
      </c>
      <c r="H5" s="176" t="s">
        <v>54</v>
      </c>
      <c r="I5" s="176" t="s">
        <v>54</v>
      </c>
      <c r="J5" s="200" t="s">
        <v>6</v>
      </c>
      <c r="K5" s="171" t="s">
        <v>301</v>
      </c>
      <c r="L5" s="67" t="s">
        <v>52</v>
      </c>
      <c r="M5" s="67" t="s">
        <v>52</v>
      </c>
      <c r="N5" s="67" t="s">
        <v>52</v>
      </c>
      <c r="O5" s="67" t="s">
        <v>52</v>
      </c>
      <c r="P5" s="67" t="s">
        <v>52</v>
      </c>
      <c r="Q5" s="200" t="s">
        <v>6</v>
      </c>
      <c r="R5" s="200" t="s">
        <v>6</v>
      </c>
      <c r="S5" s="67" t="s">
        <v>52</v>
      </c>
      <c r="T5" s="67" t="s">
        <v>52</v>
      </c>
      <c r="U5" s="67" t="s">
        <v>52</v>
      </c>
      <c r="V5" s="67" t="s">
        <v>52</v>
      </c>
      <c r="W5" s="67" t="s">
        <v>52</v>
      </c>
      <c r="X5" s="200" t="s">
        <v>6</v>
      </c>
      <c r="Y5" s="200" t="s">
        <v>6</v>
      </c>
      <c r="Z5" s="176" t="s">
        <v>54</v>
      </c>
      <c r="AA5" s="176" t="s">
        <v>54</v>
      </c>
      <c r="AB5" s="176" t="s">
        <v>54</v>
      </c>
      <c r="AC5" s="176" t="s">
        <v>54</v>
      </c>
      <c r="AD5" s="176" t="s">
        <v>54</v>
      </c>
      <c r="AE5" s="200" t="s">
        <v>6</v>
      </c>
      <c r="AF5" s="200" t="s">
        <v>6</v>
      </c>
      <c r="AG5" s="67" t="s">
        <v>52</v>
      </c>
      <c r="AH5">
        <f t="shared" si="0"/>
        <v>0</v>
      </c>
      <c r="AI5">
        <f t="shared" si="1"/>
        <v>1</v>
      </c>
      <c r="AJ5">
        <f t="shared" si="2"/>
        <v>0</v>
      </c>
      <c r="AK5" s="3">
        <f t="shared" si="3"/>
        <v>22</v>
      </c>
      <c r="AL5" s="386">
        <f t="shared" si="4"/>
        <v>198</v>
      </c>
      <c r="AM5">
        <f t="shared" si="5"/>
        <v>90</v>
      </c>
    </row>
    <row r="6" spans="1:39" x14ac:dyDescent="0.25">
      <c r="A6" s="503"/>
      <c r="B6" s="57">
        <v>435786</v>
      </c>
      <c r="C6" s="297" t="s">
        <v>255</v>
      </c>
      <c r="D6" s="200" t="s">
        <v>6</v>
      </c>
      <c r="E6" s="67" t="s">
        <v>52</v>
      </c>
      <c r="F6" s="67" t="s">
        <v>52</v>
      </c>
      <c r="G6" s="67" t="s">
        <v>52</v>
      </c>
      <c r="H6" s="67" t="s">
        <v>52</v>
      </c>
      <c r="I6" s="67" t="s">
        <v>52</v>
      </c>
      <c r="J6" s="200" t="s">
        <v>6</v>
      </c>
      <c r="K6" s="200" t="s">
        <v>6</v>
      </c>
      <c r="L6" s="176" t="s">
        <v>54</v>
      </c>
      <c r="M6" s="176" t="s">
        <v>54</v>
      </c>
      <c r="N6" s="176" t="s">
        <v>54</v>
      </c>
      <c r="O6" s="176" t="s">
        <v>54</v>
      </c>
      <c r="P6" s="176" t="s">
        <v>54</v>
      </c>
      <c r="Q6" s="200" t="s">
        <v>6</v>
      </c>
      <c r="R6" s="200" t="s">
        <v>6</v>
      </c>
      <c r="S6" s="69" t="s">
        <v>51</v>
      </c>
      <c r="T6" s="84" t="s">
        <v>54</v>
      </c>
      <c r="U6" s="400" t="s">
        <v>31</v>
      </c>
      <c r="V6" s="399" t="s">
        <v>54</v>
      </c>
      <c r="W6" s="176" t="s">
        <v>54</v>
      </c>
      <c r="X6" s="200" t="s">
        <v>6</v>
      </c>
      <c r="Y6" s="200" t="s">
        <v>6</v>
      </c>
      <c r="Z6" s="67" t="s">
        <v>52</v>
      </c>
      <c r="AA6" s="67" t="s">
        <v>52</v>
      </c>
      <c r="AB6" s="67" t="s">
        <v>52</v>
      </c>
      <c r="AC6" s="274" t="s">
        <v>31</v>
      </c>
      <c r="AD6" s="67" t="s">
        <v>52</v>
      </c>
      <c r="AE6" s="200" t="s">
        <v>6</v>
      </c>
      <c r="AF6" s="200" t="s">
        <v>6</v>
      </c>
      <c r="AG6" s="176" t="s">
        <v>54</v>
      </c>
      <c r="AH6">
        <f t="shared" si="0"/>
        <v>2</v>
      </c>
      <c r="AI6">
        <f t="shared" si="1"/>
        <v>0</v>
      </c>
      <c r="AJ6">
        <f t="shared" si="2"/>
        <v>0</v>
      </c>
      <c r="AK6" s="3">
        <f t="shared" si="3"/>
        <v>19</v>
      </c>
      <c r="AL6" s="386">
        <f t="shared" si="4"/>
        <v>171</v>
      </c>
      <c r="AM6">
        <f t="shared" si="5"/>
        <v>81</v>
      </c>
    </row>
    <row r="7" spans="1:39" x14ac:dyDescent="0.25">
      <c r="A7" s="504" t="s">
        <v>264</v>
      </c>
      <c r="B7" s="57">
        <v>497998</v>
      </c>
      <c r="C7" s="159" t="s">
        <v>165</v>
      </c>
      <c r="D7" s="200" t="s">
        <v>6</v>
      </c>
      <c r="E7" s="67" t="s">
        <v>52</v>
      </c>
      <c r="F7" s="69" t="s">
        <v>51</v>
      </c>
      <c r="G7" s="176" t="s">
        <v>54</v>
      </c>
      <c r="H7" s="176" t="s">
        <v>54</v>
      </c>
      <c r="I7" s="176" t="s">
        <v>54</v>
      </c>
      <c r="J7" s="200" t="s">
        <v>6</v>
      </c>
      <c r="K7" s="200" t="s">
        <v>6</v>
      </c>
      <c r="L7" s="274" t="s">
        <v>31</v>
      </c>
      <c r="M7" s="274" t="s">
        <v>31</v>
      </c>
      <c r="N7" s="67" t="s">
        <v>52</v>
      </c>
      <c r="O7" s="67" t="s">
        <v>52</v>
      </c>
      <c r="P7" s="67" t="s">
        <v>52</v>
      </c>
      <c r="Q7" s="200" t="s">
        <v>6</v>
      </c>
      <c r="R7" s="200" t="s">
        <v>6</v>
      </c>
      <c r="S7" s="67" t="s">
        <v>52</v>
      </c>
      <c r="T7" s="305" t="s">
        <v>31</v>
      </c>
      <c r="U7" s="305" t="s">
        <v>31</v>
      </c>
      <c r="V7" s="305" t="s">
        <v>31</v>
      </c>
      <c r="W7" s="176" t="s">
        <v>54</v>
      </c>
      <c r="X7" s="200" t="s">
        <v>6</v>
      </c>
      <c r="Y7" s="200" t="s">
        <v>6</v>
      </c>
      <c r="Z7" s="176" t="s">
        <v>54</v>
      </c>
      <c r="AA7" s="176" t="s">
        <v>54</v>
      </c>
      <c r="AB7" s="176" t="s">
        <v>54</v>
      </c>
      <c r="AC7" s="67" t="s">
        <v>52</v>
      </c>
      <c r="AD7" s="67" t="s">
        <v>52</v>
      </c>
      <c r="AE7" s="200" t="s">
        <v>6</v>
      </c>
      <c r="AF7" s="171" t="s">
        <v>301</v>
      </c>
      <c r="AG7" s="67" t="s">
        <v>52</v>
      </c>
      <c r="AH7">
        <f t="shared" si="0"/>
        <v>5</v>
      </c>
      <c r="AI7">
        <f t="shared" si="1"/>
        <v>1</v>
      </c>
      <c r="AJ7">
        <f t="shared" si="2"/>
        <v>0</v>
      </c>
      <c r="AK7" s="3">
        <f t="shared" si="3"/>
        <v>17</v>
      </c>
      <c r="AL7" s="386">
        <f t="shared" si="4"/>
        <v>153</v>
      </c>
      <c r="AM7">
        <f t="shared" si="5"/>
        <v>63</v>
      </c>
    </row>
    <row r="8" spans="1:39" x14ac:dyDescent="0.25">
      <c r="A8" s="505"/>
      <c r="B8" s="57">
        <v>166058</v>
      </c>
      <c r="C8" s="57" t="s">
        <v>8</v>
      </c>
      <c r="D8" s="200" t="s">
        <v>6</v>
      </c>
      <c r="E8" s="69" t="s">
        <v>51</v>
      </c>
      <c r="F8" s="69" t="s">
        <v>51</v>
      </c>
      <c r="G8" s="69" t="s">
        <v>51</v>
      </c>
      <c r="H8" s="69" t="s">
        <v>51</v>
      </c>
      <c r="I8" s="69" t="s">
        <v>51</v>
      </c>
      <c r="J8" s="200" t="s">
        <v>6</v>
      </c>
      <c r="K8" s="200" t="s">
        <v>6</v>
      </c>
      <c r="L8" s="69" t="s">
        <v>51</v>
      </c>
      <c r="M8" s="69" t="s">
        <v>51</v>
      </c>
      <c r="N8" s="69" t="s">
        <v>51</v>
      </c>
      <c r="O8" s="69" t="s">
        <v>51</v>
      </c>
      <c r="P8" s="69" t="s">
        <v>51</v>
      </c>
      <c r="Q8" s="200" t="s">
        <v>6</v>
      </c>
      <c r="R8" s="200" t="s">
        <v>6</v>
      </c>
      <c r="S8" s="69" t="s">
        <v>51</v>
      </c>
      <c r="T8" s="182" t="s">
        <v>51</v>
      </c>
      <c r="U8" s="182" t="s">
        <v>51</v>
      </c>
      <c r="V8" s="69" t="s">
        <v>51</v>
      </c>
      <c r="W8" s="69" t="s">
        <v>51</v>
      </c>
      <c r="X8" s="200" t="s">
        <v>6</v>
      </c>
      <c r="Y8" s="200" t="s">
        <v>6</v>
      </c>
      <c r="Z8" s="69" t="s">
        <v>51</v>
      </c>
      <c r="AA8" s="69" t="s">
        <v>51</v>
      </c>
      <c r="AB8" s="69" t="s">
        <v>51</v>
      </c>
      <c r="AC8" s="69" t="s">
        <v>51</v>
      </c>
      <c r="AD8" s="69" t="s">
        <v>51</v>
      </c>
      <c r="AE8" s="200" t="s">
        <v>6</v>
      </c>
      <c r="AF8" s="200" t="s">
        <v>6</v>
      </c>
      <c r="AG8" s="69" t="s">
        <v>51</v>
      </c>
      <c r="AH8">
        <f t="shared" si="0"/>
        <v>0</v>
      </c>
      <c r="AI8">
        <f t="shared" si="1"/>
        <v>0</v>
      </c>
      <c r="AJ8">
        <f t="shared" si="2"/>
        <v>0</v>
      </c>
      <c r="AK8" s="3">
        <f t="shared" si="3"/>
        <v>21</v>
      </c>
      <c r="AL8" s="386">
        <f t="shared" si="4"/>
        <v>189</v>
      </c>
      <c r="AM8">
        <f t="shared" si="5"/>
        <v>0</v>
      </c>
    </row>
    <row r="9" spans="1:39" x14ac:dyDescent="0.25">
      <c r="A9" s="505"/>
      <c r="B9" s="57">
        <v>449144</v>
      </c>
      <c r="C9" s="57" t="s">
        <v>224</v>
      </c>
      <c r="D9" s="200" t="s">
        <v>6</v>
      </c>
      <c r="E9" s="274" t="s">
        <v>31</v>
      </c>
      <c r="F9" s="176" t="s">
        <v>54</v>
      </c>
      <c r="G9" s="176" t="s">
        <v>54</v>
      </c>
      <c r="H9" s="176" t="s">
        <v>54</v>
      </c>
      <c r="I9" s="176" t="s">
        <v>54</v>
      </c>
      <c r="J9" s="200" t="s">
        <v>6</v>
      </c>
      <c r="K9" s="200" t="s">
        <v>6</v>
      </c>
      <c r="L9" s="274" t="s">
        <v>31</v>
      </c>
      <c r="M9" s="176" t="s">
        <v>54</v>
      </c>
      <c r="N9" s="176" t="s">
        <v>54</v>
      </c>
      <c r="O9" s="176" t="s">
        <v>54</v>
      </c>
      <c r="P9" s="176" t="s">
        <v>54</v>
      </c>
      <c r="Q9" s="200" t="s">
        <v>6</v>
      </c>
      <c r="R9" s="200" t="s">
        <v>6</v>
      </c>
      <c r="S9" s="176" t="s">
        <v>54</v>
      </c>
      <c r="T9" s="176" t="s">
        <v>54</v>
      </c>
      <c r="U9" s="176" t="s">
        <v>54</v>
      </c>
      <c r="V9" s="176" t="s">
        <v>54</v>
      </c>
      <c r="W9" s="176" t="s">
        <v>54</v>
      </c>
      <c r="X9" s="200" t="s">
        <v>6</v>
      </c>
      <c r="Y9" s="200" t="s">
        <v>6</v>
      </c>
      <c r="Z9" s="176" t="s">
        <v>54</v>
      </c>
      <c r="AA9" s="176" t="s">
        <v>54</v>
      </c>
      <c r="AB9" s="176" t="s">
        <v>54</v>
      </c>
      <c r="AC9" s="176" t="s">
        <v>54</v>
      </c>
      <c r="AD9" s="176" t="s">
        <v>54</v>
      </c>
      <c r="AE9" s="200" t="s">
        <v>6</v>
      </c>
      <c r="AF9" s="200" t="s">
        <v>6</v>
      </c>
      <c r="AG9" s="67" t="s">
        <v>52</v>
      </c>
      <c r="AH9">
        <f t="shared" si="0"/>
        <v>2</v>
      </c>
      <c r="AI9">
        <f t="shared" si="1"/>
        <v>0</v>
      </c>
      <c r="AJ9">
        <f t="shared" si="2"/>
        <v>0</v>
      </c>
      <c r="AK9" s="3">
        <f t="shared" si="3"/>
        <v>19</v>
      </c>
      <c r="AL9" s="386">
        <f t="shared" si="4"/>
        <v>171</v>
      </c>
      <c r="AM9">
        <f t="shared" si="5"/>
        <v>162</v>
      </c>
    </row>
    <row r="10" spans="1:39" x14ac:dyDescent="0.25">
      <c r="A10" s="506"/>
      <c r="B10" s="57">
        <v>451719</v>
      </c>
      <c r="C10" s="57" t="s">
        <v>240</v>
      </c>
      <c r="D10" s="200" t="s">
        <v>6</v>
      </c>
      <c r="E10" s="67" t="s">
        <v>52</v>
      </c>
      <c r="F10" s="67" t="s">
        <v>52</v>
      </c>
      <c r="G10" s="67" t="s">
        <v>52</v>
      </c>
      <c r="H10" s="67" t="s">
        <v>52</v>
      </c>
      <c r="I10" s="67" t="s">
        <v>52</v>
      </c>
      <c r="J10" s="200" t="s">
        <v>6</v>
      </c>
      <c r="K10" s="200" t="s">
        <v>6</v>
      </c>
      <c r="L10" s="67" t="s">
        <v>52</v>
      </c>
      <c r="M10" s="67" t="s">
        <v>52</v>
      </c>
      <c r="N10" s="67" t="s">
        <v>52</v>
      </c>
      <c r="O10" s="67" t="s">
        <v>52</v>
      </c>
      <c r="P10" s="67" t="s">
        <v>52</v>
      </c>
      <c r="Q10" s="200" t="s">
        <v>6</v>
      </c>
      <c r="R10" s="200" t="s">
        <v>6</v>
      </c>
      <c r="S10" s="67" t="s">
        <v>52</v>
      </c>
      <c r="T10" s="67" t="s">
        <v>52</v>
      </c>
      <c r="U10" s="67" t="s">
        <v>52</v>
      </c>
      <c r="V10" s="67" t="s">
        <v>52</v>
      </c>
      <c r="W10" s="67" t="s">
        <v>52</v>
      </c>
      <c r="X10" s="200" t="s">
        <v>6</v>
      </c>
      <c r="Y10" s="200" t="s">
        <v>6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200" t="s">
        <v>6</v>
      </c>
      <c r="AF10" s="200" t="s">
        <v>6</v>
      </c>
      <c r="AG10" s="274" t="s">
        <v>31</v>
      </c>
      <c r="AH10">
        <f t="shared" si="0"/>
        <v>0</v>
      </c>
      <c r="AI10">
        <f t="shared" si="1"/>
        <v>0</v>
      </c>
      <c r="AJ10">
        <f t="shared" si="2"/>
        <v>0</v>
      </c>
      <c r="AK10" s="3">
        <f t="shared" si="3"/>
        <v>20</v>
      </c>
      <c r="AL10" s="386">
        <f t="shared" si="4"/>
        <v>180</v>
      </c>
      <c r="AM10">
        <f t="shared" si="5"/>
        <v>0</v>
      </c>
    </row>
    <row r="11" spans="1:39" x14ac:dyDescent="0.25">
      <c r="A11" s="507" t="s">
        <v>265</v>
      </c>
      <c r="B11" s="57">
        <v>509724</v>
      </c>
      <c r="C11" s="57" t="s">
        <v>21</v>
      </c>
      <c r="D11" s="200" t="s">
        <v>6</v>
      </c>
      <c r="E11" s="67" t="s">
        <v>52</v>
      </c>
      <c r="F11" s="67" t="s">
        <v>52</v>
      </c>
      <c r="G11" s="67" t="s">
        <v>52</v>
      </c>
      <c r="H11" s="67" t="s">
        <v>52</v>
      </c>
      <c r="I11" s="67" t="s">
        <v>52</v>
      </c>
      <c r="J11" s="200" t="s">
        <v>6</v>
      </c>
      <c r="K11" s="200" t="s">
        <v>6</v>
      </c>
      <c r="L11" s="176" t="s">
        <v>54</v>
      </c>
      <c r="M11" s="176" t="s">
        <v>54</v>
      </c>
      <c r="N11" s="397" t="s">
        <v>54</v>
      </c>
      <c r="O11" s="176" t="s">
        <v>54</v>
      </c>
      <c r="P11" s="176" t="s">
        <v>54</v>
      </c>
      <c r="Q11" s="200" t="s">
        <v>6</v>
      </c>
      <c r="R11" s="200" t="s">
        <v>6</v>
      </c>
      <c r="S11" s="67" t="s">
        <v>52</v>
      </c>
      <c r="T11" s="67" t="s">
        <v>52</v>
      </c>
      <c r="U11" s="67" t="s">
        <v>52</v>
      </c>
      <c r="V11" s="67" t="s">
        <v>52</v>
      </c>
      <c r="W11" s="67" t="s">
        <v>52</v>
      </c>
      <c r="X11" s="200" t="s">
        <v>6</v>
      </c>
      <c r="Y11" s="200" t="s">
        <v>6</v>
      </c>
      <c r="Z11" s="176" t="s">
        <v>54</v>
      </c>
      <c r="AA11" s="176" t="s">
        <v>54</v>
      </c>
      <c r="AB11" s="176" t="s">
        <v>54</v>
      </c>
      <c r="AC11" s="176" t="s">
        <v>54</v>
      </c>
      <c r="AD11" s="274" t="s">
        <v>31</v>
      </c>
      <c r="AE11" s="200" t="s">
        <v>6</v>
      </c>
      <c r="AF11" s="200" t="s">
        <v>6</v>
      </c>
      <c r="AG11" s="67" t="s">
        <v>52</v>
      </c>
      <c r="AH11">
        <f t="shared" si="0"/>
        <v>1</v>
      </c>
      <c r="AI11">
        <f t="shared" si="1"/>
        <v>0</v>
      </c>
      <c r="AJ11">
        <f t="shared" si="2"/>
        <v>0</v>
      </c>
      <c r="AK11" s="3">
        <f t="shared" si="3"/>
        <v>20</v>
      </c>
      <c r="AL11" s="386">
        <f t="shared" si="4"/>
        <v>180</v>
      </c>
      <c r="AM11">
        <f t="shared" si="5"/>
        <v>81</v>
      </c>
    </row>
    <row r="12" spans="1:39" x14ac:dyDescent="0.25">
      <c r="A12" s="508"/>
      <c r="B12" s="57">
        <v>260250</v>
      </c>
      <c r="C12" s="57" t="s">
        <v>223</v>
      </c>
      <c r="D12" s="200" t="s">
        <v>6</v>
      </c>
      <c r="E12" s="274" t="s">
        <v>31</v>
      </c>
      <c r="F12" s="176" t="s">
        <v>54</v>
      </c>
      <c r="G12" s="176" t="s">
        <v>54</v>
      </c>
      <c r="H12" s="176" t="s">
        <v>54</v>
      </c>
      <c r="I12" s="176" t="s">
        <v>54</v>
      </c>
      <c r="J12" s="200" t="s">
        <v>6</v>
      </c>
      <c r="K12" s="200" t="s">
        <v>6</v>
      </c>
      <c r="L12" s="67" t="s">
        <v>52</v>
      </c>
      <c r="M12" s="67" t="s">
        <v>52</v>
      </c>
      <c r="N12" s="67" t="s">
        <v>52</v>
      </c>
      <c r="O12" s="67" t="s">
        <v>52</v>
      </c>
      <c r="P12" s="67" t="s">
        <v>52</v>
      </c>
      <c r="Q12" s="200" t="s">
        <v>6</v>
      </c>
      <c r="R12" s="200" t="s">
        <v>6</v>
      </c>
      <c r="S12" s="176" t="s">
        <v>54</v>
      </c>
      <c r="T12" s="176" t="s">
        <v>54</v>
      </c>
      <c r="U12" s="176" t="s">
        <v>54</v>
      </c>
      <c r="V12" s="176" t="s">
        <v>54</v>
      </c>
      <c r="W12" s="176" t="s">
        <v>54</v>
      </c>
      <c r="X12" s="200" t="s">
        <v>6</v>
      </c>
      <c r="Y12" s="200" t="s">
        <v>6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67" t="s">
        <v>52</v>
      </c>
      <c r="AE12" s="200" t="s">
        <v>6</v>
      </c>
      <c r="AF12" s="200" t="s">
        <v>6</v>
      </c>
      <c r="AG12" s="69" t="s">
        <v>51</v>
      </c>
      <c r="AH12">
        <f t="shared" si="0"/>
        <v>1</v>
      </c>
      <c r="AI12">
        <f t="shared" si="1"/>
        <v>0</v>
      </c>
      <c r="AJ12">
        <f t="shared" si="2"/>
        <v>0</v>
      </c>
      <c r="AK12" s="3">
        <f t="shared" si="3"/>
        <v>20</v>
      </c>
      <c r="AL12" s="386">
        <f t="shared" si="4"/>
        <v>180</v>
      </c>
      <c r="AM12">
        <f t="shared" si="5"/>
        <v>81</v>
      </c>
    </row>
    <row r="13" spans="1:39" x14ac:dyDescent="0.25">
      <c r="A13" s="508"/>
      <c r="B13" s="57">
        <v>484327</v>
      </c>
      <c r="C13" s="159" t="s">
        <v>171</v>
      </c>
      <c r="D13" s="200" t="s">
        <v>6</v>
      </c>
      <c r="E13" s="67" t="s">
        <v>52</v>
      </c>
      <c r="F13" s="67" t="s">
        <v>52</v>
      </c>
      <c r="G13" s="67" t="s">
        <v>52</v>
      </c>
      <c r="H13" s="67" t="s">
        <v>52</v>
      </c>
      <c r="I13" s="67" t="s">
        <v>52</v>
      </c>
      <c r="J13" s="200" t="s">
        <v>6</v>
      </c>
      <c r="K13" s="200" t="s">
        <v>6</v>
      </c>
      <c r="L13" s="176" t="s">
        <v>54</v>
      </c>
      <c r="M13" s="176" t="s">
        <v>54</v>
      </c>
      <c r="N13" s="397" t="s">
        <v>54</v>
      </c>
      <c r="O13" s="274" t="s">
        <v>31</v>
      </c>
      <c r="P13" s="176" t="s">
        <v>54</v>
      </c>
      <c r="Q13" s="171" t="s">
        <v>302</v>
      </c>
      <c r="R13" s="200" t="s">
        <v>6</v>
      </c>
      <c r="S13" s="200" t="s">
        <v>6</v>
      </c>
      <c r="T13" s="176" t="s">
        <v>54</v>
      </c>
      <c r="U13" s="176" t="s">
        <v>54</v>
      </c>
      <c r="V13" s="176" t="s">
        <v>54</v>
      </c>
      <c r="W13" s="176" t="s">
        <v>54</v>
      </c>
      <c r="X13" s="171" t="s">
        <v>301</v>
      </c>
      <c r="Y13" s="200" t="s">
        <v>6</v>
      </c>
      <c r="Z13" s="67" t="s">
        <v>52</v>
      </c>
      <c r="AA13" s="67" t="s">
        <v>52</v>
      </c>
      <c r="AB13" s="67" t="s">
        <v>52</v>
      </c>
      <c r="AC13" s="67" t="s">
        <v>52</v>
      </c>
      <c r="AD13" s="67" t="s">
        <v>52</v>
      </c>
      <c r="AE13" s="200" t="s">
        <v>6</v>
      </c>
      <c r="AF13" s="200" t="s">
        <v>6</v>
      </c>
      <c r="AG13" s="67" t="s">
        <v>52</v>
      </c>
      <c r="AH13">
        <f t="shared" si="0"/>
        <v>1</v>
      </c>
      <c r="AI13">
        <f t="shared" si="1"/>
        <v>1</v>
      </c>
      <c r="AJ13">
        <f t="shared" si="2"/>
        <v>0</v>
      </c>
      <c r="AK13" s="3">
        <f t="shared" si="3"/>
        <v>20</v>
      </c>
      <c r="AL13" s="386">
        <f t="shared" si="4"/>
        <v>180</v>
      </c>
      <c r="AM13">
        <f t="shared" si="5"/>
        <v>72</v>
      </c>
    </row>
    <row r="14" spans="1:39" x14ac:dyDescent="0.25">
      <c r="A14" s="509"/>
      <c r="B14" s="57">
        <v>612719</v>
      </c>
      <c r="C14" s="159" t="s">
        <v>227</v>
      </c>
      <c r="D14" s="200" t="s">
        <v>6</v>
      </c>
      <c r="E14" s="245" t="s">
        <v>36</v>
      </c>
      <c r="F14" s="176" t="s">
        <v>54</v>
      </c>
      <c r="G14" s="176" t="s">
        <v>54</v>
      </c>
      <c r="H14" s="176" t="s">
        <v>54</v>
      </c>
      <c r="I14" s="274" t="s">
        <v>31</v>
      </c>
      <c r="J14" s="200" t="s">
        <v>6</v>
      </c>
      <c r="K14" s="200" t="s">
        <v>6</v>
      </c>
      <c r="L14" s="67" t="s">
        <v>52</v>
      </c>
      <c r="M14" s="67" t="s">
        <v>52</v>
      </c>
      <c r="N14" s="67" t="s">
        <v>52</v>
      </c>
      <c r="O14" s="67" t="s">
        <v>52</v>
      </c>
      <c r="P14" s="67" t="s">
        <v>52</v>
      </c>
      <c r="Q14" s="200" t="s">
        <v>6</v>
      </c>
      <c r="R14" s="200" t="s">
        <v>6</v>
      </c>
      <c r="S14" s="67" t="s">
        <v>52</v>
      </c>
      <c r="T14" s="67" t="s">
        <v>52</v>
      </c>
      <c r="U14" s="67" t="s">
        <v>52</v>
      </c>
      <c r="V14" s="67" t="s">
        <v>52</v>
      </c>
      <c r="W14" s="67" t="s">
        <v>52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176" t="s">
        <v>54</v>
      </c>
      <c r="AD14" s="176" t="s">
        <v>54</v>
      </c>
      <c r="AE14" s="171" t="s">
        <v>301</v>
      </c>
      <c r="AF14" s="200" t="s">
        <v>6</v>
      </c>
      <c r="AG14" s="176" t="s">
        <v>54</v>
      </c>
      <c r="AH14">
        <f>COUNTIF(D14:AE14,"Leave")</f>
        <v>1</v>
      </c>
      <c r="AI14">
        <f t="shared" si="1"/>
        <v>1</v>
      </c>
      <c r="AJ14">
        <f t="shared" si="2"/>
        <v>1</v>
      </c>
      <c r="AK14" s="3">
        <f t="shared" si="3"/>
        <v>20</v>
      </c>
      <c r="AL14" s="386">
        <f t="shared" si="4"/>
        <v>180</v>
      </c>
      <c r="AM14">
        <f t="shared" si="5"/>
        <v>81</v>
      </c>
    </row>
    <row r="15" spans="1:39" x14ac:dyDescent="0.25">
      <c r="A15" s="510" t="s">
        <v>266</v>
      </c>
      <c r="B15" s="57">
        <v>552406</v>
      </c>
      <c r="C15" s="159" t="s">
        <v>164</v>
      </c>
      <c r="D15" s="200" t="s">
        <v>6</v>
      </c>
      <c r="E15" s="176" t="s">
        <v>54</v>
      </c>
      <c r="F15" s="176" t="s">
        <v>54</v>
      </c>
      <c r="G15" s="245" t="s">
        <v>36</v>
      </c>
      <c r="H15" s="274" t="s">
        <v>31</v>
      </c>
      <c r="I15" s="274" t="s">
        <v>31</v>
      </c>
      <c r="J15" s="200" t="s">
        <v>6</v>
      </c>
      <c r="K15" s="200" t="s">
        <v>6</v>
      </c>
      <c r="L15" s="67" t="s">
        <v>52</v>
      </c>
      <c r="M15" s="67" t="s">
        <v>52</v>
      </c>
      <c r="N15" s="67" t="s">
        <v>52</v>
      </c>
      <c r="O15" s="67" t="s">
        <v>52</v>
      </c>
      <c r="P15" s="67" t="s">
        <v>52</v>
      </c>
      <c r="Q15" s="200" t="s">
        <v>6</v>
      </c>
      <c r="R15" s="200" t="s">
        <v>6</v>
      </c>
      <c r="S15" s="176" t="s">
        <v>54</v>
      </c>
      <c r="T15" s="176" t="s">
        <v>54</v>
      </c>
      <c r="U15" s="176" t="s">
        <v>54</v>
      </c>
      <c r="V15" s="176" t="s">
        <v>54</v>
      </c>
      <c r="W15" s="176" t="s">
        <v>54</v>
      </c>
      <c r="X15" s="200" t="s">
        <v>6</v>
      </c>
      <c r="Y15" s="200" t="s">
        <v>6</v>
      </c>
      <c r="Z15" s="176" t="s">
        <v>54</v>
      </c>
      <c r="AA15" s="308" t="s">
        <v>54</v>
      </c>
      <c r="AB15" s="176" t="s">
        <v>54</v>
      </c>
      <c r="AC15" s="176" t="s">
        <v>54</v>
      </c>
      <c r="AD15" s="176" t="s">
        <v>54</v>
      </c>
      <c r="AE15" s="200" t="s">
        <v>6</v>
      </c>
      <c r="AF15" s="200" t="s">
        <v>6</v>
      </c>
      <c r="AG15" s="67" t="s">
        <v>52</v>
      </c>
      <c r="AH15">
        <f t="shared" si="0"/>
        <v>2</v>
      </c>
      <c r="AI15">
        <f t="shared" si="1"/>
        <v>0</v>
      </c>
      <c r="AJ15">
        <f t="shared" si="2"/>
        <v>1</v>
      </c>
      <c r="AK15" s="3">
        <f t="shared" si="3"/>
        <v>18</v>
      </c>
      <c r="AL15" s="386">
        <f t="shared" si="4"/>
        <v>162</v>
      </c>
      <c r="AM15">
        <f t="shared" si="5"/>
        <v>108</v>
      </c>
    </row>
    <row r="16" spans="1:39" x14ac:dyDescent="0.25">
      <c r="A16" s="511"/>
      <c r="B16" s="57">
        <v>302172</v>
      </c>
      <c r="C16" s="57" t="s">
        <v>157</v>
      </c>
      <c r="D16" s="200" t="s">
        <v>6</v>
      </c>
      <c r="E16" s="67" t="s">
        <v>52</v>
      </c>
      <c r="F16" s="67" t="s">
        <v>52</v>
      </c>
      <c r="G16" s="67" t="s">
        <v>52</v>
      </c>
      <c r="H16" s="67" t="s">
        <v>52</v>
      </c>
      <c r="I16" s="67" t="s">
        <v>52</v>
      </c>
      <c r="J16" s="200" t="s">
        <v>6</v>
      </c>
      <c r="K16" s="200" t="s">
        <v>6</v>
      </c>
      <c r="L16" s="67" t="s">
        <v>52</v>
      </c>
      <c r="M16" s="67" t="s">
        <v>52</v>
      </c>
      <c r="N16" s="67" t="s">
        <v>52</v>
      </c>
      <c r="O16" s="67" t="s">
        <v>52</v>
      </c>
      <c r="P16" s="67" t="s">
        <v>52</v>
      </c>
      <c r="Q16" s="200" t="s">
        <v>6</v>
      </c>
      <c r="R16" s="200" t="s">
        <v>6</v>
      </c>
      <c r="S16" s="176" t="s">
        <v>54</v>
      </c>
      <c r="T16" s="176" t="s">
        <v>54</v>
      </c>
      <c r="U16" s="176" t="s">
        <v>54</v>
      </c>
      <c r="V16" s="176" t="s">
        <v>54</v>
      </c>
      <c r="W16" s="176" t="s">
        <v>54</v>
      </c>
      <c r="X16" s="200" t="s">
        <v>6</v>
      </c>
      <c r="Y16" s="171" t="s">
        <v>301</v>
      </c>
      <c r="Z16" s="67" t="s">
        <v>52</v>
      </c>
      <c r="AA16" s="274" t="s">
        <v>31</v>
      </c>
      <c r="AB16" s="274" t="s">
        <v>31</v>
      </c>
      <c r="AC16" s="274" t="s">
        <v>31</v>
      </c>
      <c r="AD16" s="274" t="s">
        <v>31</v>
      </c>
      <c r="AE16" s="200" t="s">
        <v>6</v>
      </c>
      <c r="AF16" s="200" t="s">
        <v>6</v>
      </c>
      <c r="AG16" s="67" t="s">
        <v>52</v>
      </c>
      <c r="AH16">
        <f t="shared" si="0"/>
        <v>4</v>
      </c>
      <c r="AI16">
        <f t="shared" si="1"/>
        <v>1</v>
      </c>
      <c r="AJ16">
        <f t="shared" si="2"/>
        <v>0</v>
      </c>
      <c r="AK16" s="3">
        <f t="shared" si="3"/>
        <v>18</v>
      </c>
      <c r="AL16" s="386">
        <f t="shared" si="4"/>
        <v>162</v>
      </c>
      <c r="AM16">
        <f t="shared" si="5"/>
        <v>45</v>
      </c>
    </row>
    <row r="17" spans="1:39" x14ac:dyDescent="0.25">
      <c r="A17" s="512"/>
      <c r="B17" s="57">
        <v>379070</v>
      </c>
      <c r="C17" s="159" t="s">
        <v>123</v>
      </c>
      <c r="D17" s="200" t="s">
        <v>6</v>
      </c>
      <c r="E17" s="69" t="s">
        <v>51</v>
      </c>
      <c r="F17" s="69" t="s">
        <v>51</v>
      </c>
      <c r="G17" s="69" t="s">
        <v>51</v>
      </c>
      <c r="H17" s="176" t="s">
        <v>54</v>
      </c>
      <c r="I17" s="176" t="s">
        <v>54</v>
      </c>
      <c r="J17" s="171" t="s">
        <v>301</v>
      </c>
      <c r="K17" s="200" t="s">
        <v>6</v>
      </c>
      <c r="L17" s="245" t="s">
        <v>36</v>
      </c>
      <c r="M17" s="176" t="s">
        <v>54</v>
      </c>
      <c r="N17" s="176" t="s">
        <v>54</v>
      </c>
      <c r="O17" s="176" t="s">
        <v>54</v>
      </c>
      <c r="P17" s="176" t="s">
        <v>54</v>
      </c>
      <c r="Q17" s="200" t="s">
        <v>6</v>
      </c>
      <c r="R17" s="171" t="s">
        <v>302</v>
      </c>
      <c r="S17" s="67" t="s">
        <v>52</v>
      </c>
      <c r="T17" s="67" t="s">
        <v>52</v>
      </c>
      <c r="U17" s="67" t="s">
        <v>52</v>
      </c>
      <c r="V17" s="67" t="s">
        <v>52</v>
      </c>
      <c r="W17" s="67" t="s">
        <v>52</v>
      </c>
      <c r="X17" s="200" t="s">
        <v>6</v>
      </c>
      <c r="Y17" s="200" t="s">
        <v>6</v>
      </c>
      <c r="Z17" s="67" t="s">
        <v>52</v>
      </c>
      <c r="AA17" s="274" t="s">
        <v>31</v>
      </c>
      <c r="AB17" s="67" t="s">
        <v>52</v>
      </c>
      <c r="AC17" s="67" t="s">
        <v>52</v>
      </c>
      <c r="AD17" s="67" t="s">
        <v>52</v>
      </c>
      <c r="AE17" s="200" t="s">
        <v>6</v>
      </c>
      <c r="AF17" s="200" t="s">
        <v>6</v>
      </c>
      <c r="AG17" s="274" t="s">
        <v>31</v>
      </c>
      <c r="AH17">
        <f t="shared" si="0"/>
        <v>1</v>
      </c>
      <c r="AI17">
        <f t="shared" si="1"/>
        <v>1</v>
      </c>
      <c r="AJ17">
        <f t="shared" si="2"/>
        <v>1</v>
      </c>
      <c r="AK17" s="3">
        <f t="shared" si="3"/>
        <v>19</v>
      </c>
      <c r="AL17" s="386">
        <f t="shared" si="4"/>
        <v>171</v>
      </c>
      <c r="AM17">
        <f t="shared" si="5"/>
        <v>54</v>
      </c>
    </row>
    <row r="18" spans="1:39" x14ac:dyDescent="0.25">
      <c r="A18" s="498" t="s">
        <v>267</v>
      </c>
      <c r="B18" s="57">
        <v>348238</v>
      </c>
      <c r="C18" s="159" t="s">
        <v>246</v>
      </c>
      <c r="D18" s="200" t="s">
        <v>6</v>
      </c>
      <c r="E18" s="67" t="s">
        <v>52</v>
      </c>
      <c r="F18" s="67" t="s">
        <v>52</v>
      </c>
      <c r="G18" s="67" t="s">
        <v>52</v>
      </c>
      <c r="H18" s="67" t="s">
        <v>52</v>
      </c>
      <c r="I18" s="67" t="s">
        <v>52</v>
      </c>
      <c r="J18" s="200" t="s">
        <v>6</v>
      </c>
      <c r="K18" s="200" t="s">
        <v>6</v>
      </c>
      <c r="L18" s="176" t="s">
        <v>54</v>
      </c>
      <c r="M18" s="176" t="s">
        <v>54</v>
      </c>
      <c r="N18" s="176" t="s">
        <v>54</v>
      </c>
      <c r="O18" s="176" t="s">
        <v>54</v>
      </c>
      <c r="P18" s="176" t="s">
        <v>54</v>
      </c>
      <c r="Q18" s="171" t="s">
        <v>301</v>
      </c>
      <c r="R18" s="200" t="s">
        <v>6</v>
      </c>
      <c r="S18" s="67" t="s">
        <v>52</v>
      </c>
      <c r="T18" s="67" t="s">
        <v>52</v>
      </c>
      <c r="U18" s="67" t="s">
        <v>52</v>
      </c>
      <c r="V18" s="67" t="s">
        <v>52</v>
      </c>
      <c r="W18" s="67" t="s">
        <v>52</v>
      </c>
      <c r="X18" s="200" t="s">
        <v>6</v>
      </c>
      <c r="Y18" s="200" t="s">
        <v>6</v>
      </c>
      <c r="Z18" s="176" t="s">
        <v>54</v>
      </c>
      <c r="AA18" s="176" t="s">
        <v>54</v>
      </c>
      <c r="AB18" s="245" t="s">
        <v>36</v>
      </c>
      <c r="AC18" s="176" t="s">
        <v>54</v>
      </c>
      <c r="AD18" s="176" t="s">
        <v>54</v>
      </c>
      <c r="AE18" s="200" t="s">
        <v>6</v>
      </c>
      <c r="AF18" s="200" t="s">
        <v>6</v>
      </c>
      <c r="AG18" s="67" t="s">
        <v>52</v>
      </c>
      <c r="AH18">
        <f t="shared" si="0"/>
        <v>0</v>
      </c>
      <c r="AI18">
        <f t="shared" si="1"/>
        <v>1</v>
      </c>
      <c r="AJ18">
        <f t="shared" si="2"/>
        <v>1</v>
      </c>
      <c r="AK18" s="3">
        <f t="shared" si="3"/>
        <v>21</v>
      </c>
      <c r="AL18" s="386">
        <f t="shared" si="4"/>
        <v>189</v>
      </c>
      <c r="AM18">
        <f t="shared" si="5"/>
        <v>81</v>
      </c>
    </row>
    <row r="19" spans="1:39" x14ac:dyDescent="0.25">
      <c r="A19" s="499"/>
      <c r="B19" s="57">
        <v>491040</v>
      </c>
      <c r="C19" s="159" t="s">
        <v>169</v>
      </c>
      <c r="D19" s="200" t="s">
        <v>6</v>
      </c>
      <c r="E19" s="245" t="s">
        <v>36</v>
      </c>
      <c r="F19" s="176" t="s">
        <v>54</v>
      </c>
      <c r="G19" s="176" t="s">
        <v>54</v>
      </c>
      <c r="H19" s="176" t="s">
        <v>54</v>
      </c>
      <c r="I19" s="176" t="s">
        <v>54</v>
      </c>
      <c r="J19" s="200" t="s">
        <v>6</v>
      </c>
      <c r="K19" s="200" t="s">
        <v>6</v>
      </c>
      <c r="L19" s="67" t="s">
        <v>52</v>
      </c>
      <c r="M19" s="67" t="s">
        <v>52</v>
      </c>
      <c r="N19" s="67" t="s">
        <v>52</v>
      </c>
      <c r="O19" s="67" t="s">
        <v>52</v>
      </c>
      <c r="P19" s="67" t="s">
        <v>52</v>
      </c>
      <c r="Q19" s="200" t="s">
        <v>6</v>
      </c>
      <c r="R19" s="200" t="s">
        <v>6</v>
      </c>
      <c r="S19" s="176" t="s">
        <v>54</v>
      </c>
      <c r="T19" s="176" t="s">
        <v>54</v>
      </c>
      <c r="U19" s="176" t="s">
        <v>54</v>
      </c>
      <c r="V19" s="176" t="s">
        <v>54</v>
      </c>
      <c r="W19" s="176" t="s">
        <v>54</v>
      </c>
      <c r="X19" s="200" t="s">
        <v>6</v>
      </c>
      <c r="Y19" s="171" t="s">
        <v>301</v>
      </c>
      <c r="Z19" s="67" t="s">
        <v>52</v>
      </c>
      <c r="AA19" s="67" t="s">
        <v>52</v>
      </c>
      <c r="AB19" s="67" t="s">
        <v>52</v>
      </c>
      <c r="AC19" s="67" t="s">
        <v>52</v>
      </c>
      <c r="AD19" s="67" t="s">
        <v>52</v>
      </c>
      <c r="AE19" s="200" t="s">
        <v>6</v>
      </c>
      <c r="AF19" s="200" t="s">
        <v>6</v>
      </c>
      <c r="AG19" s="176" t="s">
        <v>54</v>
      </c>
      <c r="AH19">
        <f>COUNTIF(D19:AE19,"Leave")</f>
        <v>0</v>
      </c>
      <c r="AI19">
        <f t="shared" si="1"/>
        <v>1</v>
      </c>
      <c r="AJ19">
        <f t="shared" si="2"/>
        <v>1</v>
      </c>
      <c r="AK19" s="3">
        <f t="shared" si="3"/>
        <v>21</v>
      </c>
      <c r="AL19" s="386">
        <f t="shared" si="4"/>
        <v>189</v>
      </c>
      <c r="AM19">
        <f t="shared" si="5"/>
        <v>90</v>
      </c>
    </row>
    <row r="20" spans="1:39" x14ac:dyDescent="0.25">
      <c r="A20" s="499"/>
      <c r="B20" s="57">
        <v>461154</v>
      </c>
      <c r="C20" s="297" t="s">
        <v>252</v>
      </c>
      <c r="D20" s="200" t="s">
        <v>6</v>
      </c>
      <c r="E20" s="176" t="s">
        <v>54</v>
      </c>
      <c r="F20" s="176" t="s">
        <v>54</v>
      </c>
      <c r="G20" s="176" t="s">
        <v>54</v>
      </c>
      <c r="H20" s="176" t="s">
        <v>54</v>
      </c>
      <c r="I20" s="176" t="s">
        <v>54</v>
      </c>
      <c r="J20" s="200" t="s">
        <v>6</v>
      </c>
      <c r="K20" s="200" t="s">
        <v>6</v>
      </c>
      <c r="L20" s="67" t="s">
        <v>52</v>
      </c>
      <c r="M20" s="67" t="s">
        <v>52</v>
      </c>
      <c r="N20" s="67" t="s">
        <v>52</v>
      </c>
      <c r="O20" s="67" t="s">
        <v>52</v>
      </c>
      <c r="P20" s="67" t="s">
        <v>52</v>
      </c>
      <c r="Q20" s="200" t="s">
        <v>6</v>
      </c>
      <c r="R20" s="200" t="s">
        <v>6</v>
      </c>
      <c r="S20" s="176" t="s">
        <v>54</v>
      </c>
      <c r="T20" s="176" t="s">
        <v>54</v>
      </c>
      <c r="U20" s="176" t="s">
        <v>54</v>
      </c>
      <c r="V20" s="274" t="s">
        <v>31</v>
      </c>
      <c r="W20" s="274" t="s">
        <v>31</v>
      </c>
      <c r="X20" s="200" t="s">
        <v>6</v>
      </c>
      <c r="Y20" s="200" t="s">
        <v>6</v>
      </c>
      <c r="Z20" s="67" t="s">
        <v>52</v>
      </c>
      <c r="AA20" s="67" t="s">
        <v>52</v>
      </c>
      <c r="AB20" s="67" t="s">
        <v>52</v>
      </c>
      <c r="AC20" s="67" t="s">
        <v>52</v>
      </c>
      <c r="AD20" s="67" t="s">
        <v>52</v>
      </c>
      <c r="AE20" s="200" t="s">
        <v>6</v>
      </c>
      <c r="AF20" s="200" t="s">
        <v>6</v>
      </c>
      <c r="AG20" s="67" t="s">
        <v>52</v>
      </c>
      <c r="AH20">
        <f>COUNTIF(D20:AE20,"Leave")</f>
        <v>2</v>
      </c>
      <c r="AI20">
        <f t="shared" si="1"/>
        <v>0</v>
      </c>
      <c r="AJ20">
        <f t="shared" si="2"/>
        <v>0</v>
      </c>
      <c r="AK20" s="3">
        <f t="shared" si="3"/>
        <v>19</v>
      </c>
      <c r="AL20" s="386">
        <f t="shared" si="4"/>
        <v>171</v>
      </c>
      <c r="AM20">
        <f t="shared" si="5"/>
        <v>72</v>
      </c>
    </row>
    <row r="21" spans="1:39" x14ac:dyDescent="0.25">
      <c r="A21" s="500"/>
      <c r="B21" s="57">
        <v>550857</v>
      </c>
      <c r="C21" s="297" t="s">
        <v>256</v>
      </c>
      <c r="D21" s="200" t="s">
        <v>6</v>
      </c>
      <c r="E21" s="67" t="s">
        <v>52</v>
      </c>
      <c r="F21" s="67" t="s">
        <v>52</v>
      </c>
      <c r="G21" s="67" t="s">
        <v>52</v>
      </c>
      <c r="H21" s="67" t="s">
        <v>52</v>
      </c>
      <c r="I21" s="67" t="s">
        <v>52</v>
      </c>
      <c r="J21" s="200" t="s">
        <v>6</v>
      </c>
      <c r="K21" s="200" t="s">
        <v>6</v>
      </c>
      <c r="L21" s="176" t="s">
        <v>54</v>
      </c>
      <c r="M21" s="176" t="s">
        <v>54</v>
      </c>
      <c r="N21" s="176" t="s">
        <v>54</v>
      </c>
      <c r="O21" s="176" t="s">
        <v>54</v>
      </c>
      <c r="P21" s="176" t="s">
        <v>54</v>
      </c>
      <c r="Q21" s="171" t="s">
        <v>301</v>
      </c>
      <c r="R21" s="200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200" t="s">
        <v>6</v>
      </c>
      <c r="Y21" s="171" t="s">
        <v>302</v>
      </c>
      <c r="Z21" s="176" t="s">
        <v>54</v>
      </c>
      <c r="AA21" s="176" t="s">
        <v>54</v>
      </c>
      <c r="AB21" s="274" t="s">
        <v>31</v>
      </c>
      <c r="AC21" s="274" t="s">
        <v>31</v>
      </c>
      <c r="AD21" s="274" t="s">
        <v>31</v>
      </c>
      <c r="AE21" s="200" t="s">
        <v>6</v>
      </c>
      <c r="AF21" s="200" t="s">
        <v>6</v>
      </c>
      <c r="AG21" s="70" t="s">
        <v>54</v>
      </c>
      <c r="AH21">
        <f>COUNTIF(D21:AE21,"Leave")</f>
        <v>3</v>
      </c>
      <c r="AI21">
        <f t="shared" si="1"/>
        <v>1</v>
      </c>
      <c r="AJ21">
        <f t="shared" si="2"/>
        <v>0</v>
      </c>
      <c r="AK21" s="3">
        <f t="shared" si="3"/>
        <v>19</v>
      </c>
      <c r="AL21" s="386">
        <f t="shared" si="4"/>
        <v>171</v>
      </c>
      <c r="AM21">
        <f t="shared" si="5"/>
        <v>72</v>
      </c>
    </row>
    <row r="22" spans="1:39" x14ac:dyDescent="0.25">
      <c r="AH22">
        <f>SUM(AH3:AH21)</f>
        <v>25</v>
      </c>
      <c r="AI22">
        <f>SUM(AI3:AI21)</f>
        <v>12</v>
      </c>
      <c r="AJ22">
        <f>SUM(AJ3:AJ21)</f>
        <v>8</v>
      </c>
      <c r="AK22" s="3"/>
      <c r="AL22" s="3"/>
    </row>
    <row r="24" spans="1:39" x14ac:dyDescent="0.25">
      <c r="AK24" s="238"/>
    </row>
  </sheetData>
  <mergeCells count="9">
    <mergeCell ref="A18:A21"/>
    <mergeCell ref="J1:K1"/>
    <mergeCell ref="Q1:R1"/>
    <mergeCell ref="X1:Y1"/>
    <mergeCell ref="AE1:AF1"/>
    <mergeCell ref="A3:A6"/>
    <mergeCell ref="A7:A10"/>
    <mergeCell ref="A11:A14"/>
    <mergeCell ref="A15:A17"/>
  </mergeCells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AJ23"/>
  <sheetViews>
    <sheetView zoomScaleNormal="100"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AJ8" sqref="AJ8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6" max="36" width="10.28515625" bestFit="1" customWidth="1"/>
  </cols>
  <sheetData>
    <row r="1" spans="1:36" ht="15" customHeight="1" x14ac:dyDescent="0.25">
      <c r="H1" s="481" t="s">
        <v>235</v>
      </c>
      <c r="I1" s="481"/>
      <c r="L1" s="128"/>
      <c r="O1" s="481" t="s">
        <v>235</v>
      </c>
      <c r="P1" s="481"/>
      <c r="V1" s="481" t="s">
        <v>235</v>
      </c>
      <c r="W1" s="481"/>
      <c r="AC1" s="481" t="s">
        <v>235</v>
      </c>
      <c r="AD1" s="481"/>
      <c r="AI1" s="385" t="s">
        <v>248</v>
      </c>
      <c r="AJ1" s="385" t="s">
        <v>285</v>
      </c>
    </row>
    <row r="2" spans="1:36" x14ac:dyDescent="0.25">
      <c r="A2" s="158" t="s">
        <v>268</v>
      </c>
      <c r="B2" s="158" t="s">
        <v>128</v>
      </c>
      <c r="C2" s="158" t="s">
        <v>2</v>
      </c>
      <c r="D2" s="243">
        <v>43221</v>
      </c>
      <c r="E2" s="243">
        <v>43222</v>
      </c>
      <c r="F2" s="243">
        <v>43223</v>
      </c>
      <c r="G2" s="243">
        <v>43224</v>
      </c>
      <c r="H2" s="243">
        <v>43225</v>
      </c>
      <c r="I2" s="243">
        <v>43226</v>
      </c>
      <c r="J2" s="243">
        <v>43227</v>
      </c>
      <c r="K2" s="243">
        <v>43228</v>
      </c>
      <c r="L2" s="243">
        <v>43229</v>
      </c>
      <c r="M2" s="243">
        <v>43230</v>
      </c>
      <c r="N2" s="243">
        <v>43231</v>
      </c>
      <c r="O2" s="243">
        <v>43232</v>
      </c>
      <c r="P2" s="243">
        <v>43233</v>
      </c>
      <c r="Q2" s="243">
        <v>43234</v>
      </c>
      <c r="R2" s="243">
        <v>43235</v>
      </c>
      <c r="S2" s="243">
        <v>43236</v>
      </c>
      <c r="T2" s="243">
        <v>43237</v>
      </c>
      <c r="U2" s="243">
        <v>43238</v>
      </c>
      <c r="V2" s="243">
        <v>43239</v>
      </c>
      <c r="W2" s="243">
        <v>43240</v>
      </c>
      <c r="X2" s="243">
        <v>43241</v>
      </c>
      <c r="Y2" s="243">
        <v>43242</v>
      </c>
      <c r="Z2" s="243">
        <v>43243</v>
      </c>
      <c r="AA2" s="243">
        <v>43244</v>
      </c>
      <c r="AB2" s="243">
        <v>43245</v>
      </c>
      <c r="AC2" s="243">
        <v>43246</v>
      </c>
      <c r="AD2" s="243">
        <v>43247</v>
      </c>
      <c r="AE2" s="243">
        <v>43248</v>
      </c>
      <c r="AF2" s="243">
        <v>43249</v>
      </c>
      <c r="AG2" s="243">
        <v>43250</v>
      </c>
      <c r="AH2" s="243">
        <v>43251</v>
      </c>
      <c r="AI2" s="243"/>
      <c r="AJ2" s="3"/>
    </row>
    <row r="3" spans="1:36" x14ac:dyDescent="0.25">
      <c r="A3" s="501" t="s">
        <v>263</v>
      </c>
      <c r="B3" s="79">
        <v>125480</v>
      </c>
      <c r="C3" s="159" t="s">
        <v>242</v>
      </c>
      <c r="D3" s="245" t="s">
        <v>36</v>
      </c>
      <c r="E3" s="176" t="s">
        <v>54</v>
      </c>
      <c r="F3" s="176" t="s">
        <v>54</v>
      </c>
      <c r="G3" s="176" t="s">
        <v>54</v>
      </c>
      <c r="H3" s="200" t="s">
        <v>6</v>
      </c>
      <c r="I3" s="200" t="s">
        <v>6</v>
      </c>
      <c r="J3" s="67" t="s">
        <v>52</v>
      </c>
      <c r="K3" s="67" t="s">
        <v>52</v>
      </c>
      <c r="L3" s="67" t="s">
        <v>52</v>
      </c>
      <c r="M3" s="67" t="s">
        <v>52</v>
      </c>
      <c r="N3" s="67" t="s">
        <v>52</v>
      </c>
      <c r="O3" s="200" t="s">
        <v>6</v>
      </c>
      <c r="P3" s="171" t="s">
        <v>302</v>
      </c>
      <c r="Q3" s="176" t="s">
        <v>54</v>
      </c>
      <c r="R3" s="176" t="s">
        <v>54</v>
      </c>
      <c r="S3" s="176" t="s">
        <v>54</v>
      </c>
      <c r="T3" s="176" t="s">
        <v>54</v>
      </c>
      <c r="U3" s="176" t="s">
        <v>54</v>
      </c>
      <c r="V3" s="200" t="s">
        <v>6</v>
      </c>
      <c r="W3" s="200" t="s">
        <v>6</v>
      </c>
      <c r="X3" s="176" t="s">
        <v>54</v>
      </c>
      <c r="Y3" s="176" t="s">
        <v>54</v>
      </c>
      <c r="Z3" s="176" t="s">
        <v>54</v>
      </c>
      <c r="AA3" s="176" t="s">
        <v>54</v>
      </c>
      <c r="AB3" s="176" t="s">
        <v>54</v>
      </c>
      <c r="AC3" s="200" t="s">
        <v>6</v>
      </c>
      <c r="AD3" s="171" t="s">
        <v>302</v>
      </c>
      <c r="AE3" s="365" t="s">
        <v>64</v>
      </c>
      <c r="AF3" s="67" t="s">
        <v>52</v>
      </c>
      <c r="AG3" s="67" t="s">
        <v>52</v>
      </c>
      <c r="AH3" s="67" t="s">
        <v>52</v>
      </c>
      <c r="AI3" s="3">
        <f t="shared" ref="AI3:AI19" si="0">COUNTIF(G3:AH3,"Leave")</f>
        <v>0</v>
      </c>
      <c r="AJ3" s="3">
        <f>COUNTIF(E3:AF3,"US NS")+COUNTIF(E3:AF3,"US DS")+COUNTIF(E3:AF3,"US EM")+COUNTIF(E3:AF3,"US NS-WE")</f>
        <v>19</v>
      </c>
    </row>
    <row r="4" spans="1:36" x14ac:dyDescent="0.25">
      <c r="A4" s="502"/>
      <c r="B4" s="384">
        <v>245894</v>
      </c>
      <c r="C4" s="57" t="s">
        <v>104</v>
      </c>
      <c r="D4" s="67" t="s">
        <v>52</v>
      </c>
      <c r="E4" s="67" t="s">
        <v>52</v>
      </c>
      <c r="F4" s="67" t="s">
        <v>52</v>
      </c>
      <c r="G4" s="67" t="s">
        <v>52</v>
      </c>
      <c r="H4" s="200" t="s">
        <v>6</v>
      </c>
      <c r="I4" s="171" t="s">
        <v>302</v>
      </c>
      <c r="J4" s="282" t="s">
        <v>54</v>
      </c>
      <c r="K4" s="176" t="s">
        <v>54</v>
      </c>
      <c r="L4" s="176" t="s">
        <v>54</v>
      </c>
      <c r="M4" s="245" t="s">
        <v>36</v>
      </c>
      <c r="N4" s="282" t="s">
        <v>54</v>
      </c>
      <c r="O4" s="171" t="s">
        <v>301</v>
      </c>
      <c r="P4" s="200" t="s">
        <v>6</v>
      </c>
      <c r="Q4" s="67" t="s">
        <v>52</v>
      </c>
      <c r="R4" s="67" t="s">
        <v>52</v>
      </c>
      <c r="S4" s="67" t="s">
        <v>52</v>
      </c>
      <c r="T4" s="67" t="s">
        <v>52</v>
      </c>
      <c r="U4" s="67" t="s">
        <v>52</v>
      </c>
      <c r="V4" s="200" t="s">
        <v>6</v>
      </c>
      <c r="W4" s="200" t="s">
        <v>6</v>
      </c>
      <c r="X4" s="67" t="s">
        <v>52</v>
      </c>
      <c r="Y4" s="67" t="s">
        <v>52</v>
      </c>
      <c r="Z4" s="67" t="s">
        <v>52</v>
      </c>
      <c r="AA4" s="67" t="s">
        <v>52</v>
      </c>
      <c r="AB4" s="67" t="s">
        <v>52</v>
      </c>
      <c r="AC4" s="200" t="s">
        <v>6</v>
      </c>
      <c r="AD4" s="200" t="s">
        <v>6</v>
      </c>
      <c r="AE4" s="365" t="s">
        <v>64</v>
      </c>
      <c r="AF4" s="305" t="s">
        <v>31</v>
      </c>
      <c r="AG4" s="176" t="s">
        <v>54</v>
      </c>
      <c r="AH4" s="176" t="s">
        <v>54</v>
      </c>
      <c r="AI4" s="3">
        <f t="shared" si="0"/>
        <v>1</v>
      </c>
      <c r="AJ4" s="3">
        <f t="shared" ref="AJ4:AJ22" si="1">COUNTIF(E4:AF4,"US NS")+COUNTIF(E4:AF4,"US DS")+COUNTIF(E4:AF4,"US EM")+COUNTIF(E4:AF4,"US NS-WE")</f>
        <v>18</v>
      </c>
    </row>
    <row r="5" spans="1:36" x14ac:dyDescent="0.25">
      <c r="A5" s="502"/>
      <c r="B5" s="384">
        <v>483234</v>
      </c>
      <c r="C5" s="159" t="s">
        <v>241</v>
      </c>
      <c r="D5" s="67" t="s">
        <v>52</v>
      </c>
      <c r="E5" s="67" t="s">
        <v>52</v>
      </c>
      <c r="F5" s="67" t="s">
        <v>52</v>
      </c>
      <c r="G5" s="67" t="s">
        <v>52</v>
      </c>
      <c r="H5" s="200" t="s">
        <v>6</v>
      </c>
      <c r="I5" s="200" t="s">
        <v>6</v>
      </c>
      <c r="J5" s="305" t="s">
        <v>31</v>
      </c>
      <c r="K5" s="305" t="s">
        <v>31</v>
      </c>
      <c r="L5" s="176" t="s">
        <v>54</v>
      </c>
      <c r="M5" s="176" t="s">
        <v>54</v>
      </c>
      <c r="N5" s="176" t="s">
        <v>54</v>
      </c>
      <c r="O5" s="171" t="s">
        <v>302</v>
      </c>
      <c r="P5" s="200" t="s">
        <v>6</v>
      </c>
      <c r="Q5" s="176" t="s">
        <v>54</v>
      </c>
      <c r="R5" s="176" t="s">
        <v>54</v>
      </c>
      <c r="S5" s="67" t="s">
        <v>52</v>
      </c>
      <c r="T5" s="67" t="s">
        <v>52</v>
      </c>
      <c r="U5" s="67" t="s">
        <v>52</v>
      </c>
      <c r="V5" s="200" t="s">
        <v>6</v>
      </c>
      <c r="W5" s="200" t="s">
        <v>6</v>
      </c>
      <c r="X5" s="67" t="s">
        <v>52</v>
      </c>
      <c r="Y5" s="67" t="s">
        <v>52</v>
      </c>
      <c r="Z5" s="67" t="s">
        <v>52</v>
      </c>
      <c r="AA5" s="67" t="s">
        <v>52</v>
      </c>
      <c r="AB5" s="67" t="s">
        <v>52</v>
      </c>
      <c r="AC5" s="200" t="s">
        <v>6</v>
      </c>
      <c r="AD5" s="200" t="s">
        <v>6</v>
      </c>
      <c r="AE5" s="365" t="s">
        <v>64</v>
      </c>
      <c r="AF5" s="176" t="s">
        <v>54</v>
      </c>
      <c r="AG5" s="176" t="s">
        <v>54</v>
      </c>
      <c r="AH5" s="176" t="s">
        <v>54</v>
      </c>
      <c r="AI5" s="3">
        <f t="shared" si="0"/>
        <v>2</v>
      </c>
      <c r="AJ5" s="3">
        <f t="shared" si="1"/>
        <v>17</v>
      </c>
    </row>
    <row r="6" spans="1:36" x14ac:dyDescent="0.25">
      <c r="A6" s="503"/>
      <c r="B6" s="318">
        <v>435786</v>
      </c>
      <c r="C6" s="297" t="s">
        <v>255</v>
      </c>
      <c r="D6" s="176" t="s">
        <v>54</v>
      </c>
      <c r="E6" s="176" t="s">
        <v>54</v>
      </c>
      <c r="F6" s="176" t="s">
        <v>54</v>
      </c>
      <c r="G6" s="176" t="s">
        <v>54</v>
      </c>
      <c r="H6" s="200" t="s">
        <v>6</v>
      </c>
      <c r="I6" s="200" t="s">
        <v>6</v>
      </c>
      <c r="J6" s="67" t="s">
        <v>52</v>
      </c>
      <c r="K6" s="67" t="s">
        <v>52</v>
      </c>
      <c r="L6" s="67" t="s">
        <v>52</v>
      </c>
      <c r="M6" s="67" t="s">
        <v>52</v>
      </c>
      <c r="N6" s="67" t="s">
        <v>52</v>
      </c>
      <c r="O6" s="200" t="s">
        <v>6</v>
      </c>
      <c r="P6" s="171" t="s">
        <v>301</v>
      </c>
      <c r="Q6" s="67" t="s">
        <v>52</v>
      </c>
      <c r="R6" s="67" t="s">
        <v>52</v>
      </c>
      <c r="S6" s="69" t="s">
        <v>51</v>
      </c>
      <c r="T6" s="274" t="s">
        <v>31</v>
      </c>
      <c r="U6" s="274" t="s">
        <v>31</v>
      </c>
      <c r="V6" s="200" t="s">
        <v>6</v>
      </c>
      <c r="W6" s="200" t="s">
        <v>6</v>
      </c>
      <c r="X6" s="274" t="s">
        <v>31</v>
      </c>
      <c r="Y6" s="274" t="s">
        <v>31</v>
      </c>
      <c r="Z6" s="274" t="s">
        <v>31</v>
      </c>
      <c r="AA6" s="176" t="s">
        <v>54</v>
      </c>
      <c r="AB6" s="176" t="s">
        <v>54</v>
      </c>
      <c r="AC6" s="200" t="s">
        <v>6</v>
      </c>
      <c r="AD6" s="200" t="s">
        <v>6</v>
      </c>
      <c r="AE6" s="365" t="s">
        <v>64</v>
      </c>
      <c r="AF6" s="67" t="s">
        <v>52</v>
      </c>
      <c r="AG6" s="67" t="s">
        <v>52</v>
      </c>
      <c r="AH6" s="67" t="s">
        <v>52</v>
      </c>
      <c r="AI6" s="3">
        <f t="shared" si="0"/>
        <v>5</v>
      </c>
      <c r="AJ6" s="3">
        <f t="shared" si="1"/>
        <v>15</v>
      </c>
    </row>
    <row r="7" spans="1:36" x14ac:dyDescent="0.25">
      <c r="A7" s="504" t="s">
        <v>264</v>
      </c>
      <c r="B7" s="57">
        <v>497998</v>
      </c>
      <c r="C7" s="159" t="s">
        <v>165</v>
      </c>
      <c r="D7" s="67" t="s">
        <v>52</v>
      </c>
      <c r="E7" s="67" t="s">
        <v>52</v>
      </c>
      <c r="F7" s="67" t="s">
        <v>52</v>
      </c>
      <c r="G7" s="67" t="s">
        <v>52</v>
      </c>
      <c r="H7" s="200" t="s">
        <v>6</v>
      </c>
      <c r="I7" s="200" t="s">
        <v>6</v>
      </c>
      <c r="J7" s="67" t="s">
        <v>52</v>
      </c>
      <c r="K7" s="67" t="s">
        <v>52</v>
      </c>
      <c r="L7" s="67" t="s">
        <v>52</v>
      </c>
      <c r="M7" s="67" t="s">
        <v>52</v>
      </c>
      <c r="N7" s="67" t="s">
        <v>52</v>
      </c>
      <c r="O7" s="200" t="s">
        <v>6</v>
      </c>
      <c r="P7" s="200" t="s">
        <v>6</v>
      </c>
      <c r="Q7" s="245" t="s">
        <v>36</v>
      </c>
      <c r="R7" s="176" t="s">
        <v>54</v>
      </c>
      <c r="S7" s="282" t="s">
        <v>54</v>
      </c>
      <c r="T7" s="176" t="s">
        <v>54</v>
      </c>
      <c r="U7" s="176" t="s">
        <v>54</v>
      </c>
      <c r="V7" s="171" t="s">
        <v>301</v>
      </c>
      <c r="W7" s="200" t="s">
        <v>6</v>
      </c>
      <c r="X7" s="67" t="s">
        <v>52</v>
      </c>
      <c r="Y7" s="176" t="s">
        <v>54</v>
      </c>
      <c r="Z7" s="67" t="s">
        <v>52</v>
      </c>
      <c r="AA7" s="67" t="s">
        <v>52</v>
      </c>
      <c r="AB7" s="67" t="s">
        <v>52</v>
      </c>
      <c r="AC7" s="200" t="s">
        <v>6</v>
      </c>
      <c r="AD7" s="200" t="s">
        <v>6</v>
      </c>
      <c r="AE7" s="365" t="s">
        <v>64</v>
      </c>
      <c r="AF7" s="176" t="s">
        <v>54</v>
      </c>
      <c r="AG7" s="176" t="s">
        <v>54</v>
      </c>
      <c r="AH7" s="176" t="s">
        <v>54</v>
      </c>
      <c r="AI7" s="3">
        <f t="shared" si="0"/>
        <v>0</v>
      </c>
      <c r="AJ7" s="3">
        <f t="shared" si="1"/>
        <v>19</v>
      </c>
    </row>
    <row r="8" spans="1:36" x14ac:dyDescent="0.25">
      <c r="A8" s="505"/>
      <c r="B8" s="384">
        <v>166058</v>
      </c>
      <c r="C8" s="57" t="s">
        <v>8</v>
      </c>
      <c r="D8" s="69" t="s">
        <v>51</v>
      </c>
      <c r="E8" s="69" t="s">
        <v>51</v>
      </c>
      <c r="F8" s="69" t="s">
        <v>51</v>
      </c>
      <c r="G8" s="69" t="s">
        <v>51</v>
      </c>
      <c r="H8" s="200" t="s">
        <v>6</v>
      </c>
      <c r="I8" s="200" t="s">
        <v>6</v>
      </c>
      <c r="J8" s="69" t="s">
        <v>51</v>
      </c>
      <c r="K8" s="69" t="s">
        <v>51</v>
      </c>
      <c r="L8" s="69" t="s">
        <v>51</v>
      </c>
      <c r="M8" s="69" t="s">
        <v>51</v>
      </c>
      <c r="N8" s="69" t="s">
        <v>51</v>
      </c>
      <c r="O8" s="200" t="s">
        <v>6</v>
      </c>
      <c r="P8" s="200" t="s">
        <v>6</v>
      </c>
      <c r="Q8" s="69" t="s">
        <v>51</v>
      </c>
      <c r="R8" s="69" t="s">
        <v>51</v>
      </c>
      <c r="S8" s="69" t="s">
        <v>51</v>
      </c>
      <c r="T8" s="69" t="s">
        <v>51</v>
      </c>
      <c r="U8" s="69" t="s">
        <v>51</v>
      </c>
      <c r="V8" s="200" t="s">
        <v>6</v>
      </c>
      <c r="W8" s="200" t="s">
        <v>6</v>
      </c>
      <c r="X8" s="69" t="s">
        <v>51</v>
      </c>
      <c r="Y8" s="69" t="s">
        <v>51</v>
      </c>
      <c r="Z8" s="69" t="s">
        <v>51</v>
      </c>
      <c r="AA8" s="69" t="s">
        <v>51</v>
      </c>
      <c r="AB8" s="69" t="s">
        <v>51</v>
      </c>
      <c r="AC8" s="200" t="s">
        <v>6</v>
      </c>
      <c r="AD8" s="200" t="s">
        <v>6</v>
      </c>
      <c r="AE8" s="365" t="s">
        <v>64</v>
      </c>
      <c r="AF8" s="69" t="s">
        <v>51</v>
      </c>
      <c r="AG8" s="69" t="s">
        <v>51</v>
      </c>
      <c r="AH8" s="69" t="s">
        <v>51</v>
      </c>
      <c r="AI8" s="3">
        <f t="shared" si="0"/>
        <v>0</v>
      </c>
      <c r="AJ8" s="3">
        <f t="shared" si="1"/>
        <v>19</v>
      </c>
    </row>
    <row r="9" spans="1:36" x14ac:dyDescent="0.25">
      <c r="A9" s="505"/>
      <c r="B9" s="384">
        <v>449144</v>
      </c>
      <c r="C9" s="57" t="s">
        <v>224</v>
      </c>
      <c r="D9" s="69" t="s">
        <v>51</v>
      </c>
      <c r="E9" s="176" t="s">
        <v>54</v>
      </c>
      <c r="F9" s="176" t="s">
        <v>54</v>
      </c>
      <c r="G9" s="176" t="s">
        <v>54</v>
      </c>
      <c r="H9" s="200" t="s">
        <v>6</v>
      </c>
      <c r="I9" s="200" t="s">
        <v>6</v>
      </c>
      <c r="J9" s="184"/>
      <c r="K9" s="184"/>
      <c r="L9" s="184"/>
      <c r="M9" s="184"/>
      <c r="N9" s="184"/>
      <c r="O9" s="200" t="s">
        <v>6</v>
      </c>
      <c r="P9" s="200" t="s">
        <v>6</v>
      </c>
      <c r="Q9" s="184"/>
      <c r="R9" s="184"/>
      <c r="S9" s="184"/>
      <c r="T9" s="184"/>
      <c r="U9" s="184"/>
      <c r="V9" s="200" t="s">
        <v>6</v>
      </c>
      <c r="W9" s="200" t="s">
        <v>6</v>
      </c>
      <c r="X9" s="184"/>
      <c r="Y9" s="184"/>
      <c r="Z9" s="184"/>
      <c r="AA9" s="184"/>
      <c r="AB9" s="184"/>
      <c r="AC9" s="200" t="s">
        <v>6</v>
      </c>
      <c r="AD9" s="200" t="s">
        <v>6</v>
      </c>
      <c r="AE9" s="365" t="s">
        <v>64</v>
      </c>
      <c r="AF9" s="184"/>
      <c r="AG9" s="184"/>
      <c r="AH9" s="184"/>
      <c r="AI9" s="3">
        <f t="shared" si="0"/>
        <v>0</v>
      </c>
      <c r="AJ9" s="3">
        <f t="shared" si="1"/>
        <v>3</v>
      </c>
    </row>
    <row r="10" spans="1:36" x14ac:dyDescent="0.25">
      <c r="A10" s="505"/>
      <c r="B10" s="407">
        <v>498904</v>
      </c>
      <c r="C10" s="57" t="s">
        <v>320</v>
      </c>
      <c r="D10" s="69"/>
      <c r="E10" s="176"/>
      <c r="F10" s="176"/>
      <c r="G10" s="176"/>
      <c r="H10" s="200"/>
      <c r="I10" s="200"/>
      <c r="J10" s="184"/>
      <c r="K10" s="184"/>
      <c r="L10" s="184"/>
      <c r="M10" s="184"/>
      <c r="N10" s="184"/>
      <c r="O10" s="200"/>
      <c r="P10" s="200"/>
      <c r="Q10" s="184"/>
      <c r="R10" s="184"/>
      <c r="S10" s="184"/>
      <c r="T10" s="184"/>
      <c r="U10" s="184"/>
      <c r="V10" s="200"/>
      <c r="W10" s="200"/>
      <c r="X10" s="184"/>
      <c r="Y10" s="184"/>
      <c r="Z10" s="184"/>
      <c r="AA10" s="184"/>
      <c r="AB10" s="184"/>
      <c r="AC10" s="200"/>
      <c r="AD10" s="200"/>
      <c r="AE10" s="365" t="s">
        <v>64</v>
      </c>
      <c r="AF10" s="176" t="s">
        <v>54</v>
      </c>
      <c r="AG10" s="305" t="s">
        <v>31</v>
      </c>
      <c r="AH10" s="305" t="s">
        <v>31</v>
      </c>
      <c r="AI10" s="3"/>
      <c r="AJ10" s="3"/>
    </row>
    <row r="11" spans="1:36" x14ac:dyDescent="0.25">
      <c r="A11" s="506"/>
      <c r="B11" s="384">
        <v>451719</v>
      </c>
      <c r="C11" s="57" t="s">
        <v>240</v>
      </c>
      <c r="D11" s="67" t="s">
        <v>52</v>
      </c>
      <c r="E11" s="67" t="s">
        <v>52</v>
      </c>
      <c r="F11" s="67" t="s">
        <v>52</v>
      </c>
      <c r="G11" s="67" t="s">
        <v>52</v>
      </c>
      <c r="H11" s="200" t="s">
        <v>6</v>
      </c>
      <c r="I11" s="200" t="s">
        <v>6</v>
      </c>
      <c r="J11" s="67" t="s">
        <v>52</v>
      </c>
      <c r="K11" s="67" t="s">
        <v>52</v>
      </c>
      <c r="L11" s="67" t="s">
        <v>52</v>
      </c>
      <c r="M11" s="67" t="s">
        <v>52</v>
      </c>
      <c r="N11" s="67" t="s">
        <v>52</v>
      </c>
      <c r="O11" s="200" t="s">
        <v>6</v>
      </c>
      <c r="P11" s="200" t="s">
        <v>6</v>
      </c>
      <c r="Q11" s="67" t="s">
        <v>52</v>
      </c>
      <c r="R11" s="67" t="s">
        <v>52</v>
      </c>
      <c r="S11" s="67" t="s">
        <v>52</v>
      </c>
      <c r="T11" s="67" t="s">
        <v>52</v>
      </c>
      <c r="U11" s="368" t="s">
        <v>52</v>
      </c>
      <c r="V11" s="200" t="s">
        <v>6</v>
      </c>
      <c r="W11" s="200" t="s">
        <v>6</v>
      </c>
      <c r="X11" s="67" t="s">
        <v>52</v>
      </c>
      <c r="Y11" s="67" t="s">
        <v>52</v>
      </c>
      <c r="Z11" s="67" t="s">
        <v>52</v>
      </c>
      <c r="AA11" s="67" t="s">
        <v>52</v>
      </c>
      <c r="AB11" s="67" t="s">
        <v>52</v>
      </c>
      <c r="AC11" s="200" t="s">
        <v>6</v>
      </c>
      <c r="AD11" s="200" t="s">
        <v>6</v>
      </c>
      <c r="AE11" s="365" t="s">
        <v>64</v>
      </c>
      <c r="AF11" s="176" t="s">
        <v>54</v>
      </c>
      <c r="AG11" s="176" t="s">
        <v>54</v>
      </c>
      <c r="AH11" s="176" t="s">
        <v>54</v>
      </c>
      <c r="AI11" s="3">
        <f t="shared" si="0"/>
        <v>0</v>
      </c>
      <c r="AJ11" s="3">
        <f t="shared" si="1"/>
        <v>19</v>
      </c>
    </row>
    <row r="12" spans="1:36" x14ac:dyDescent="0.25">
      <c r="A12" s="507" t="s">
        <v>265</v>
      </c>
      <c r="B12" s="384">
        <v>509724</v>
      </c>
      <c r="C12" s="57" t="s">
        <v>21</v>
      </c>
      <c r="D12" s="67" t="s">
        <v>52</v>
      </c>
      <c r="E12" s="67" t="s">
        <v>52</v>
      </c>
      <c r="F12" s="67" t="s">
        <v>52</v>
      </c>
      <c r="G12" s="67" t="s">
        <v>52</v>
      </c>
      <c r="H12" s="200" t="s">
        <v>6</v>
      </c>
      <c r="I12" s="200" t="s">
        <v>6</v>
      </c>
      <c r="J12" s="176" t="s">
        <v>54</v>
      </c>
      <c r="K12" s="176" t="s">
        <v>54</v>
      </c>
      <c r="L12" s="176" t="s">
        <v>54</v>
      </c>
      <c r="M12" s="176" t="s">
        <v>54</v>
      </c>
      <c r="N12" s="176" t="s">
        <v>54</v>
      </c>
      <c r="O12" s="200" t="s">
        <v>6</v>
      </c>
      <c r="P12" s="200" t="s">
        <v>6</v>
      </c>
      <c r="Q12" s="67" t="s">
        <v>52</v>
      </c>
      <c r="R12" s="67" t="s">
        <v>52</v>
      </c>
      <c r="S12" s="67" t="s">
        <v>52</v>
      </c>
      <c r="T12" s="67" t="s">
        <v>52</v>
      </c>
      <c r="U12" s="67" t="s">
        <v>52</v>
      </c>
      <c r="V12" s="200" t="s">
        <v>6</v>
      </c>
      <c r="W12" s="200" t="s">
        <v>6</v>
      </c>
      <c r="X12" s="176" t="s">
        <v>54</v>
      </c>
      <c r="Y12" s="176" t="s">
        <v>54</v>
      </c>
      <c r="Z12" s="176" t="s">
        <v>54</v>
      </c>
      <c r="AA12" s="176" t="s">
        <v>54</v>
      </c>
      <c r="AB12" s="176" t="s">
        <v>54</v>
      </c>
      <c r="AC12" s="200" t="s">
        <v>6</v>
      </c>
      <c r="AD12" s="200" t="s">
        <v>6</v>
      </c>
      <c r="AE12" s="365" t="s">
        <v>64</v>
      </c>
      <c r="AF12" s="67" t="s">
        <v>52</v>
      </c>
      <c r="AG12" s="67" t="s">
        <v>52</v>
      </c>
      <c r="AH12" s="67" t="s">
        <v>52</v>
      </c>
      <c r="AI12" s="3">
        <f t="shared" si="0"/>
        <v>0</v>
      </c>
      <c r="AJ12" s="3">
        <f t="shared" si="1"/>
        <v>19</v>
      </c>
    </row>
    <row r="13" spans="1:36" x14ac:dyDescent="0.25">
      <c r="A13" s="508"/>
      <c r="B13" s="384">
        <v>260250</v>
      </c>
      <c r="C13" s="57" t="s">
        <v>223</v>
      </c>
      <c r="D13" s="176" t="s">
        <v>54</v>
      </c>
      <c r="E13" s="176" t="s">
        <v>54</v>
      </c>
      <c r="F13" s="176" t="s">
        <v>54</v>
      </c>
      <c r="G13" s="245" t="s">
        <v>36</v>
      </c>
      <c r="H13" s="171" t="s">
        <v>301</v>
      </c>
      <c r="I13" s="200" t="s">
        <v>6</v>
      </c>
      <c r="J13" s="67" t="s">
        <v>52</v>
      </c>
      <c r="K13" s="67" t="s">
        <v>52</v>
      </c>
      <c r="L13" s="67" t="s">
        <v>52</v>
      </c>
      <c r="M13" s="67" t="s">
        <v>52</v>
      </c>
      <c r="N13" s="67" t="s">
        <v>52</v>
      </c>
      <c r="O13" s="200" t="s">
        <v>6</v>
      </c>
      <c r="P13" s="200" t="s">
        <v>6</v>
      </c>
      <c r="Q13" s="305" t="s">
        <v>31</v>
      </c>
      <c r="R13" s="176" t="s">
        <v>54</v>
      </c>
      <c r="S13" s="176" t="s">
        <v>54</v>
      </c>
      <c r="T13" s="176" t="s">
        <v>54</v>
      </c>
      <c r="U13" s="176" t="s">
        <v>54</v>
      </c>
      <c r="V13" s="171" t="s">
        <v>301</v>
      </c>
      <c r="W13" s="200" t="s">
        <v>6</v>
      </c>
      <c r="X13" s="67" t="s">
        <v>52</v>
      </c>
      <c r="Y13" s="67" t="s">
        <v>52</v>
      </c>
      <c r="Z13" s="67" t="s">
        <v>52</v>
      </c>
      <c r="AA13" s="67" t="s">
        <v>52</v>
      </c>
      <c r="AB13" s="67" t="s">
        <v>52</v>
      </c>
      <c r="AC13" s="200" t="s">
        <v>6</v>
      </c>
      <c r="AD13" s="200" t="s">
        <v>6</v>
      </c>
      <c r="AE13" s="365" t="s">
        <v>64</v>
      </c>
      <c r="AF13" s="176" t="s">
        <v>54</v>
      </c>
      <c r="AG13" s="176" t="s">
        <v>54</v>
      </c>
      <c r="AH13" s="176" t="s">
        <v>54</v>
      </c>
      <c r="AI13" s="3">
        <f t="shared" si="0"/>
        <v>1</v>
      </c>
      <c r="AJ13" s="3">
        <f t="shared" si="1"/>
        <v>19</v>
      </c>
    </row>
    <row r="14" spans="1:36" x14ac:dyDescent="0.25">
      <c r="A14" s="508"/>
      <c r="B14" s="57">
        <v>484327</v>
      </c>
      <c r="C14" s="159" t="s">
        <v>171</v>
      </c>
      <c r="D14" s="67" t="s">
        <v>52</v>
      </c>
      <c r="E14" s="67" t="s">
        <v>52</v>
      </c>
      <c r="F14" s="67" t="s">
        <v>52</v>
      </c>
      <c r="G14" s="67" t="s">
        <v>52</v>
      </c>
      <c r="H14" s="200" t="s">
        <v>6</v>
      </c>
      <c r="I14" s="200" t="s">
        <v>6</v>
      </c>
      <c r="J14" s="176" t="s">
        <v>54</v>
      </c>
      <c r="K14" s="176" t="s">
        <v>54</v>
      </c>
      <c r="L14" s="176" t="s">
        <v>54</v>
      </c>
      <c r="M14" s="176" t="s">
        <v>54</v>
      </c>
      <c r="N14" s="176" t="s">
        <v>54</v>
      </c>
      <c r="O14" s="200" t="s">
        <v>6</v>
      </c>
      <c r="P14" s="200" t="s">
        <v>6</v>
      </c>
      <c r="Q14" s="245" t="s">
        <v>36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200" t="s">
        <v>6</v>
      </c>
      <c r="W14" s="171" t="s">
        <v>301</v>
      </c>
      <c r="X14" s="67" t="s">
        <v>52</v>
      </c>
      <c r="Y14" s="67" t="s">
        <v>52</v>
      </c>
      <c r="Z14" s="67" t="s">
        <v>52</v>
      </c>
      <c r="AA14" s="67" t="s">
        <v>52</v>
      </c>
      <c r="AB14" s="67" t="s">
        <v>52</v>
      </c>
      <c r="AC14" s="200" t="s">
        <v>6</v>
      </c>
      <c r="AD14" s="200" t="s">
        <v>6</v>
      </c>
      <c r="AE14" s="365" t="s">
        <v>64</v>
      </c>
      <c r="AF14" s="67" t="s">
        <v>52</v>
      </c>
      <c r="AG14" s="67" t="s">
        <v>52</v>
      </c>
      <c r="AH14" s="67" t="s">
        <v>52</v>
      </c>
      <c r="AI14" s="3">
        <f t="shared" si="0"/>
        <v>0</v>
      </c>
      <c r="AJ14" s="3">
        <f t="shared" si="1"/>
        <v>19</v>
      </c>
    </row>
    <row r="15" spans="1:36" x14ac:dyDescent="0.25">
      <c r="A15" s="509"/>
      <c r="B15" s="384">
        <v>612719</v>
      </c>
      <c r="C15" s="159" t="s">
        <v>227</v>
      </c>
      <c r="D15" s="176" t="s">
        <v>54</v>
      </c>
      <c r="E15" s="176" t="s">
        <v>54</v>
      </c>
      <c r="F15" s="176" t="s">
        <v>54</v>
      </c>
      <c r="G15" s="176" t="s">
        <v>54</v>
      </c>
      <c r="H15" s="200" t="s">
        <v>6</v>
      </c>
      <c r="I15" s="200" t="s">
        <v>6</v>
      </c>
      <c r="J15" s="67" t="s">
        <v>52</v>
      </c>
      <c r="K15" s="67" t="s">
        <v>52</v>
      </c>
      <c r="L15" s="67" t="s">
        <v>52</v>
      </c>
      <c r="M15" s="67" t="s">
        <v>52</v>
      </c>
      <c r="N15" s="67" t="s">
        <v>52</v>
      </c>
      <c r="O15" s="200" t="s">
        <v>6</v>
      </c>
      <c r="P15" s="200" t="s">
        <v>6</v>
      </c>
      <c r="Q15" s="67" t="s">
        <v>52</v>
      </c>
      <c r="R15" s="67" t="s">
        <v>52</v>
      </c>
      <c r="S15" s="67" t="s">
        <v>52</v>
      </c>
      <c r="T15" s="67" t="s">
        <v>52</v>
      </c>
      <c r="U15" s="67" t="s">
        <v>52</v>
      </c>
      <c r="V15" s="200" t="s">
        <v>6</v>
      </c>
      <c r="W15" s="200" t="s">
        <v>6</v>
      </c>
      <c r="X15" s="282" t="s">
        <v>54</v>
      </c>
      <c r="Y15" s="176" t="s">
        <v>54</v>
      </c>
      <c r="Z15" s="176" t="s">
        <v>54</v>
      </c>
      <c r="AA15" s="176" t="s">
        <v>54</v>
      </c>
      <c r="AB15" s="176" t="s">
        <v>54</v>
      </c>
      <c r="AC15" s="171" t="s">
        <v>302</v>
      </c>
      <c r="AD15" s="200" t="s">
        <v>6</v>
      </c>
      <c r="AE15" s="365" t="s">
        <v>64</v>
      </c>
      <c r="AF15" s="176" t="s">
        <v>54</v>
      </c>
      <c r="AG15" s="176" t="s">
        <v>54</v>
      </c>
      <c r="AH15" s="176" t="s">
        <v>54</v>
      </c>
      <c r="AI15" s="3">
        <f t="shared" si="0"/>
        <v>0</v>
      </c>
      <c r="AJ15" s="3">
        <f t="shared" si="1"/>
        <v>19</v>
      </c>
    </row>
    <row r="16" spans="1:36" x14ac:dyDescent="0.25">
      <c r="A16" s="510" t="s">
        <v>266</v>
      </c>
      <c r="B16" s="57">
        <v>552406</v>
      </c>
      <c r="C16" s="159" t="s">
        <v>164</v>
      </c>
      <c r="D16" s="67" t="s">
        <v>52</v>
      </c>
      <c r="E16" s="67" t="s">
        <v>52</v>
      </c>
      <c r="F16" s="67" t="s">
        <v>52</v>
      </c>
      <c r="G16" s="368" t="s">
        <v>52</v>
      </c>
      <c r="H16" s="200" t="s">
        <v>6</v>
      </c>
      <c r="I16" s="200" t="s">
        <v>6</v>
      </c>
      <c r="J16" s="368" t="s">
        <v>52</v>
      </c>
      <c r="K16" s="368" t="s">
        <v>52</v>
      </c>
      <c r="L16" s="368" t="s">
        <v>52</v>
      </c>
      <c r="M16" s="368" t="s">
        <v>52</v>
      </c>
      <c r="N16" s="368" t="s">
        <v>52</v>
      </c>
      <c r="O16" s="200" t="s">
        <v>6</v>
      </c>
      <c r="P16" s="200" t="s">
        <v>6</v>
      </c>
      <c r="Q16" s="282" t="s">
        <v>54</v>
      </c>
      <c r="R16" s="282" t="s">
        <v>54</v>
      </c>
      <c r="S16" s="274" t="s">
        <v>31</v>
      </c>
      <c r="T16" s="282" t="s">
        <v>54</v>
      </c>
      <c r="U16" s="282" t="s">
        <v>54</v>
      </c>
      <c r="V16" s="200" t="s">
        <v>6</v>
      </c>
      <c r="W16" s="171" t="s">
        <v>302</v>
      </c>
      <c r="X16" s="368" t="s">
        <v>52</v>
      </c>
      <c r="Y16" s="368" t="s">
        <v>52</v>
      </c>
      <c r="Z16" s="368" t="s">
        <v>52</v>
      </c>
      <c r="AA16" s="368" t="s">
        <v>52</v>
      </c>
      <c r="AB16" s="368" t="s">
        <v>52</v>
      </c>
      <c r="AC16" s="200" t="s">
        <v>6</v>
      </c>
      <c r="AD16" s="200" t="s">
        <v>6</v>
      </c>
      <c r="AE16" s="365" t="s">
        <v>64</v>
      </c>
      <c r="AF16" s="67" t="s">
        <v>52</v>
      </c>
      <c r="AG16" s="67" t="s">
        <v>52</v>
      </c>
      <c r="AH16" s="67" t="s">
        <v>52</v>
      </c>
      <c r="AI16" s="3">
        <f t="shared" si="0"/>
        <v>1</v>
      </c>
      <c r="AJ16" s="3">
        <f t="shared" si="1"/>
        <v>18</v>
      </c>
    </row>
    <row r="17" spans="1:36" x14ac:dyDescent="0.25">
      <c r="A17" s="511"/>
      <c r="B17" s="384">
        <v>302172</v>
      </c>
      <c r="C17" s="57" t="s">
        <v>157</v>
      </c>
      <c r="D17" s="67" t="s">
        <v>52</v>
      </c>
      <c r="E17" s="67" t="s">
        <v>52</v>
      </c>
      <c r="F17" s="67" t="s">
        <v>52</v>
      </c>
      <c r="G17" s="67" t="s">
        <v>52</v>
      </c>
      <c r="H17" s="200" t="s">
        <v>6</v>
      </c>
      <c r="I17" s="200" t="s">
        <v>6</v>
      </c>
      <c r="J17" s="67" t="s">
        <v>52</v>
      </c>
      <c r="K17" s="67" t="s">
        <v>52</v>
      </c>
      <c r="L17" s="67" t="s">
        <v>52</v>
      </c>
      <c r="M17" s="67" t="s">
        <v>52</v>
      </c>
      <c r="N17" s="67" t="s">
        <v>52</v>
      </c>
      <c r="O17" s="200" t="s">
        <v>6</v>
      </c>
      <c r="P17" s="200" t="s">
        <v>6</v>
      </c>
      <c r="Q17" s="274" t="s">
        <v>31</v>
      </c>
      <c r="R17" s="274" t="s">
        <v>31</v>
      </c>
      <c r="S17" s="274" t="s">
        <v>31</v>
      </c>
      <c r="T17" s="274" t="s">
        <v>31</v>
      </c>
      <c r="U17" s="274" t="s">
        <v>31</v>
      </c>
      <c r="V17" s="200" t="s">
        <v>6</v>
      </c>
      <c r="W17" s="200" t="s">
        <v>6</v>
      </c>
      <c r="X17" s="67" t="s">
        <v>52</v>
      </c>
      <c r="Y17" s="67" t="s">
        <v>52</v>
      </c>
      <c r="Z17" s="67" t="s">
        <v>52</v>
      </c>
      <c r="AA17" s="67" t="s">
        <v>52</v>
      </c>
      <c r="AB17" s="67" t="s">
        <v>52</v>
      </c>
      <c r="AC17" s="200" t="s">
        <v>6</v>
      </c>
      <c r="AD17" s="200" t="s">
        <v>6</v>
      </c>
      <c r="AE17" s="365" t="s">
        <v>64</v>
      </c>
      <c r="AF17" s="67" t="s">
        <v>52</v>
      </c>
      <c r="AG17" s="67" t="s">
        <v>52</v>
      </c>
      <c r="AH17" s="67" t="s">
        <v>52</v>
      </c>
      <c r="AI17" s="3">
        <f t="shared" si="0"/>
        <v>5</v>
      </c>
      <c r="AJ17" s="3">
        <f t="shared" si="1"/>
        <v>14</v>
      </c>
    </row>
    <row r="18" spans="1:36" x14ac:dyDescent="0.25">
      <c r="A18" s="512"/>
      <c r="B18" s="57">
        <v>379070</v>
      </c>
      <c r="C18" s="159" t="s">
        <v>123</v>
      </c>
      <c r="D18" s="176" t="s">
        <v>54</v>
      </c>
      <c r="E18" s="176" t="s">
        <v>54</v>
      </c>
      <c r="F18" s="176" t="s">
        <v>54</v>
      </c>
      <c r="G18" s="69" t="s">
        <v>51</v>
      </c>
      <c r="H18" s="171" t="s">
        <v>301</v>
      </c>
      <c r="I18" s="200" t="s">
        <v>6</v>
      </c>
      <c r="J18" s="245" t="s">
        <v>36</v>
      </c>
      <c r="K18" s="282" t="s">
        <v>54</v>
      </c>
      <c r="L18" s="282" t="s">
        <v>54</v>
      </c>
      <c r="M18" s="282" t="s">
        <v>54</v>
      </c>
      <c r="N18" s="282" t="s">
        <v>54</v>
      </c>
      <c r="O18" s="213" t="s">
        <v>6</v>
      </c>
      <c r="P18" s="200" t="s">
        <v>6</v>
      </c>
      <c r="Q18" s="368" t="s">
        <v>52</v>
      </c>
      <c r="R18" s="368" t="s">
        <v>52</v>
      </c>
      <c r="S18" s="368" t="s">
        <v>52</v>
      </c>
      <c r="T18" s="368" t="s">
        <v>52</v>
      </c>
      <c r="U18" s="368" t="s">
        <v>52</v>
      </c>
      <c r="V18" s="200" t="s">
        <v>6</v>
      </c>
      <c r="W18" s="200" t="s">
        <v>6</v>
      </c>
      <c r="X18" s="274" t="s">
        <v>31</v>
      </c>
      <c r="Y18" s="282" t="s">
        <v>54</v>
      </c>
      <c r="Z18" s="282" t="s">
        <v>54</v>
      </c>
      <c r="AA18" s="282" t="s">
        <v>54</v>
      </c>
      <c r="AB18" s="282" t="s">
        <v>54</v>
      </c>
      <c r="AC18" s="200" t="s">
        <v>6</v>
      </c>
      <c r="AD18" s="200" t="s">
        <v>6</v>
      </c>
      <c r="AE18" s="365" t="s">
        <v>64</v>
      </c>
      <c r="AF18" s="305" t="s">
        <v>31</v>
      </c>
      <c r="AG18" s="176" t="s">
        <v>54</v>
      </c>
      <c r="AH18" s="176" t="s">
        <v>54</v>
      </c>
      <c r="AI18" s="3">
        <f t="shared" si="0"/>
        <v>2</v>
      </c>
      <c r="AJ18" s="3">
        <f t="shared" si="1"/>
        <v>17</v>
      </c>
    </row>
    <row r="19" spans="1:36" x14ac:dyDescent="0.25">
      <c r="A19" s="498" t="s">
        <v>267</v>
      </c>
      <c r="B19" s="384">
        <v>348238</v>
      </c>
      <c r="C19" s="159" t="s">
        <v>246</v>
      </c>
      <c r="D19" s="67" t="s">
        <v>52</v>
      </c>
      <c r="E19" s="67" t="s">
        <v>52</v>
      </c>
      <c r="F19" s="67" t="s">
        <v>52</v>
      </c>
      <c r="G19" s="67" t="s">
        <v>52</v>
      </c>
      <c r="H19" s="225" t="s">
        <v>6</v>
      </c>
      <c r="I19" s="225" t="s">
        <v>6</v>
      </c>
      <c r="J19" s="67" t="s">
        <v>52</v>
      </c>
      <c r="K19" s="67" t="s">
        <v>52</v>
      </c>
      <c r="L19" s="67" t="s">
        <v>52</v>
      </c>
      <c r="M19" s="67" t="s">
        <v>52</v>
      </c>
      <c r="N19" s="368" t="s">
        <v>52</v>
      </c>
      <c r="O19" s="213" t="s">
        <v>6</v>
      </c>
      <c r="P19" s="200" t="s">
        <v>6</v>
      </c>
      <c r="Q19" s="67" t="s">
        <v>52</v>
      </c>
      <c r="R19" s="69" t="s">
        <v>51</v>
      </c>
      <c r="S19" s="176" t="s">
        <v>54</v>
      </c>
      <c r="T19" s="176" t="s">
        <v>54</v>
      </c>
      <c r="U19" s="176" t="s">
        <v>54</v>
      </c>
      <c r="V19" s="200" t="s">
        <v>6</v>
      </c>
      <c r="W19" s="200" t="s">
        <v>6</v>
      </c>
      <c r="X19" s="70" t="s">
        <v>54</v>
      </c>
      <c r="Y19" s="70" t="s">
        <v>54</v>
      </c>
      <c r="Z19" s="70" t="s">
        <v>54</v>
      </c>
      <c r="AA19" s="70" t="s">
        <v>54</v>
      </c>
      <c r="AB19" s="305" t="s">
        <v>31</v>
      </c>
      <c r="AC19" s="225" t="s">
        <v>6</v>
      </c>
      <c r="AD19" s="225" t="s">
        <v>6</v>
      </c>
      <c r="AE19" s="365" t="s">
        <v>64</v>
      </c>
      <c r="AF19" s="67" t="s">
        <v>52</v>
      </c>
      <c r="AG19" s="67" t="s">
        <v>52</v>
      </c>
      <c r="AH19" s="67" t="s">
        <v>52</v>
      </c>
      <c r="AI19" s="398">
        <f t="shared" si="0"/>
        <v>1</v>
      </c>
      <c r="AJ19" s="3">
        <f t="shared" si="1"/>
        <v>18</v>
      </c>
    </row>
    <row r="20" spans="1:36" x14ac:dyDescent="0.25">
      <c r="A20" s="499"/>
      <c r="B20" s="384">
        <v>491040</v>
      </c>
      <c r="C20" s="159" t="s">
        <v>169</v>
      </c>
      <c r="D20" s="70" t="s">
        <v>54</v>
      </c>
      <c r="E20" s="245" t="s">
        <v>36</v>
      </c>
      <c r="F20" s="70" t="s">
        <v>54</v>
      </c>
      <c r="G20" s="70" t="s">
        <v>54</v>
      </c>
      <c r="H20" s="225" t="s">
        <v>6</v>
      </c>
      <c r="I20" s="225" t="s">
        <v>6</v>
      </c>
      <c r="J20" s="70" t="s">
        <v>54</v>
      </c>
      <c r="K20" s="70" t="s">
        <v>54</v>
      </c>
      <c r="L20" s="70" t="s">
        <v>54</v>
      </c>
      <c r="M20" s="70" t="s">
        <v>54</v>
      </c>
      <c r="N20" s="70" t="s">
        <v>54</v>
      </c>
      <c r="O20" s="171" t="s">
        <v>301</v>
      </c>
      <c r="P20" s="200" t="s">
        <v>6</v>
      </c>
      <c r="Q20" s="245" t="s">
        <v>36</v>
      </c>
      <c r="R20" s="67" t="s">
        <v>52</v>
      </c>
      <c r="S20" s="67" t="s">
        <v>52</v>
      </c>
      <c r="T20" s="67" t="s">
        <v>52</v>
      </c>
      <c r="U20" s="67" t="s">
        <v>52</v>
      </c>
      <c r="V20" s="200" t="s">
        <v>6</v>
      </c>
      <c r="W20" s="200" t="s">
        <v>6</v>
      </c>
      <c r="X20" s="67" t="s">
        <v>52</v>
      </c>
      <c r="Y20" s="67" t="s">
        <v>52</v>
      </c>
      <c r="Z20" s="67" t="s">
        <v>52</v>
      </c>
      <c r="AA20" s="67" t="s">
        <v>52</v>
      </c>
      <c r="AB20" s="67" t="s">
        <v>52</v>
      </c>
      <c r="AC20" s="225" t="s">
        <v>6</v>
      </c>
      <c r="AD20" s="225" t="s">
        <v>6</v>
      </c>
      <c r="AE20" s="365" t="s">
        <v>64</v>
      </c>
      <c r="AF20" s="176" t="s">
        <v>54</v>
      </c>
      <c r="AG20" s="176" t="s">
        <v>54</v>
      </c>
      <c r="AH20" s="176" t="s">
        <v>54</v>
      </c>
      <c r="AI20" s="398">
        <f>COUNTIF(I20:AH20,"Leave")</f>
        <v>0</v>
      </c>
      <c r="AJ20" s="3">
        <f>COUNTIF(I20:AF20,"US NS")+COUNTIF(I20:AF20,"US DS")+COUNTIF(I20:AF20,"US EM")+COUNTIF(I20:AF20,"US NS-WE")</f>
        <v>16</v>
      </c>
    </row>
    <row r="21" spans="1:36" x14ac:dyDescent="0.25">
      <c r="A21" s="499"/>
      <c r="B21" s="57">
        <v>461154</v>
      </c>
      <c r="C21" s="297" t="s">
        <v>252</v>
      </c>
      <c r="D21" s="67" t="s">
        <v>52</v>
      </c>
      <c r="E21" s="67" t="s">
        <v>52</v>
      </c>
      <c r="F21" s="67" t="s">
        <v>52</v>
      </c>
      <c r="G21" s="67" t="s">
        <v>52</v>
      </c>
      <c r="H21" s="225" t="s">
        <v>6</v>
      </c>
      <c r="I21" s="171" t="s">
        <v>301</v>
      </c>
      <c r="J21" s="70" t="s">
        <v>54</v>
      </c>
      <c r="K21" s="70" t="s">
        <v>54</v>
      </c>
      <c r="L21" s="70" t="s">
        <v>54</v>
      </c>
      <c r="M21" s="70" t="s">
        <v>54</v>
      </c>
      <c r="N21" s="70" t="s">
        <v>54</v>
      </c>
      <c r="O21" s="213" t="s">
        <v>6</v>
      </c>
      <c r="P21" s="200" t="s">
        <v>6</v>
      </c>
      <c r="Q21" s="305" t="s">
        <v>31</v>
      </c>
      <c r="R21" s="305" t="s">
        <v>31</v>
      </c>
      <c r="S21" s="305" t="s">
        <v>31</v>
      </c>
      <c r="T21" s="305" t="s">
        <v>31</v>
      </c>
      <c r="U21" s="305" t="s">
        <v>31</v>
      </c>
      <c r="V21" s="200" t="s">
        <v>6</v>
      </c>
      <c r="W21" s="200" t="s">
        <v>6</v>
      </c>
      <c r="X21" s="67" t="s">
        <v>52</v>
      </c>
      <c r="Y21" s="67" t="s">
        <v>52</v>
      </c>
      <c r="Z21" s="67" t="s">
        <v>52</v>
      </c>
      <c r="AA21" s="67" t="s">
        <v>52</v>
      </c>
      <c r="AB21" s="67" t="s">
        <v>52</v>
      </c>
      <c r="AC21" s="225" t="s">
        <v>6</v>
      </c>
      <c r="AD21" s="171" t="s">
        <v>301</v>
      </c>
      <c r="AE21" s="365" t="s">
        <v>64</v>
      </c>
      <c r="AF21" s="67" t="s">
        <v>52</v>
      </c>
      <c r="AG21" s="176" t="s">
        <v>54</v>
      </c>
      <c r="AH21" s="245" t="s">
        <v>36</v>
      </c>
      <c r="AI21" s="398">
        <f>COUNTIF(G21:AH21,"Leave")</f>
        <v>5</v>
      </c>
      <c r="AJ21" s="3">
        <f t="shared" si="1"/>
        <v>16</v>
      </c>
    </row>
    <row r="22" spans="1:36" x14ac:dyDescent="0.25">
      <c r="A22" s="500"/>
      <c r="B22" s="318">
        <v>550857</v>
      </c>
      <c r="C22" s="297" t="s">
        <v>256</v>
      </c>
      <c r="D22" s="70" t="s">
        <v>54</v>
      </c>
      <c r="E22" s="70" t="s">
        <v>54</v>
      </c>
      <c r="F22" s="70" t="s">
        <v>54</v>
      </c>
      <c r="G22" s="70" t="s">
        <v>54</v>
      </c>
      <c r="H22" s="225" t="s">
        <v>6</v>
      </c>
      <c r="I22" s="225" t="s">
        <v>6</v>
      </c>
      <c r="J22" s="67" t="s">
        <v>52</v>
      </c>
      <c r="K22" s="67" t="s">
        <v>52</v>
      </c>
      <c r="L22" s="67" t="s">
        <v>52</v>
      </c>
      <c r="M22" s="67" t="s">
        <v>52</v>
      </c>
      <c r="N22" s="69" t="s">
        <v>51</v>
      </c>
      <c r="O22" s="171" t="s">
        <v>301</v>
      </c>
      <c r="P22" s="200" t="s">
        <v>6</v>
      </c>
      <c r="Q22" s="67" t="s">
        <v>52</v>
      </c>
      <c r="R22" s="67" t="s">
        <v>52</v>
      </c>
      <c r="S22" s="67" t="s">
        <v>52</v>
      </c>
      <c r="T22" s="67" t="s">
        <v>52</v>
      </c>
      <c r="U22" s="67" t="s">
        <v>52</v>
      </c>
      <c r="V22" s="200" t="s">
        <v>6</v>
      </c>
      <c r="W22" s="200" t="s">
        <v>6</v>
      </c>
      <c r="X22" s="70" t="s">
        <v>54</v>
      </c>
      <c r="Y22" s="70" t="s">
        <v>54</v>
      </c>
      <c r="Z22" s="70" t="s">
        <v>54</v>
      </c>
      <c r="AA22" s="70" t="s">
        <v>54</v>
      </c>
      <c r="AB22" s="70" t="s">
        <v>54</v>
      </c>
      <c r="AC22" s="171" t="s">
        <v>301</v>
      </c>
      <c r="AD22" s="225" t="s">
        <v>6</v>
      </c>
      <c r="AE22" s="365" t="s">
        <v>64</v>
      </c>
      <c r="AF22" s="67" t="s">
        <v>52</v>
      </c>
      <c r="AG22" s="67" t="s">
        <v>52</v>
      </c>
      <c r="AH22" s="67" t="s">
        <v>52</v>
      </c>
      <c r="AI22" s="398">
        <f>COUNTIF(G22:AH22,"Leave")</f>
        <v>0</v>
      </c>
      <c r="AJ22" s="3">
        <f t="shared" si="1"/>
        <v>21</v>
      </c>
    </row>
    <row r="23" spans="1:36" x14ac:dyDescent="0.25">
      <c r="AI23" s="3">
        <f>SUM(AI3:AI22)</f>
        <v>23</v>
      </c>
      <c r="AJ23" s="3"/>
    </row>
  </sheetData>
  <mergeCells count="9">
    <mergeCell ref="A19:A22"/>
    <mergeCell ref="H1:I1"/>
    <mergeCell ref="O1:P1"/>
    <mergeCell ref="V1:W1"/>
    <mergeCell ref="AC1:AD1"/>
    <mergeCell ref="A3:A6"/>
    <mergeCell ref="A7:A11"/>
    <mergeCell ref="A12:A15"/>
    <mergeCell ref="A16:A18"/>
  </mergeCells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AK22"/>
  <sheetViews>
    <sheetView zoomScaleNormal="100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U5" sqref="U5"/>
    </sheetView>
  </sheetViews>
  <sheetFormatPr defaultRowHeight="15" x14ac:dyDescent="0.25"/>
  <cols>
    <col min="1" max="1" width="15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4" width="11.42578125" customWidth="1"/>
    <col min="36" max="36" width="10.28515625" bestFit="1" customWidth="1"/>
    <col min="37" max="37" width="12.5703125" customWidth="1"/>
  </cols>
  <sheetData>
    <row r="1" spans="1:37" ht="15" customHeight="1" x14ac:dyDescent="0.25">
      <c r="E1" s="481" t="s">
        <v>235</v>
      </c>
      <c r="F1" s="481"/>
      <c r="L1" s="481" t="s">
        <v>235</v>
      </c>
      <c r="M1" s="481"/>
      <c r="S1" s="481" t="s">
        <v>235</v>
      </c>
      <c r="T1" s="481"/>
      <c r="Z1" s="481" t="s">
        <v>235</v>
      </c>
      <c r="AA1" s="481"/>
      <c r="AI1" s="385" t="s">
        <v>248</v>
      </c>
      <c r="AJ1" s="385" t="s">
        <v>285</v>
      </c>
      <c r="AK1" s="385" t="s">
        <v>328</v>
      </c>
    </row>
    <row r="2" spans="1:37" x14ac:dyDescent="0.25">
      <c r="A2" s="158" t="s">
        <v>268</v>
      </c>
      <c r="B2" s="158" t="s">
        <v>128</v>
      </c>
      <c r="C2" s="158" t="s">
        <v>2</v>
      </c>
      <c r="D2" s="243">
        <v>43252</v>
      </c>
      <c r="E2" s="243">
        <v>43253</v>
      </c>
      <c r="F2" s="243">
        <v>43254</v>
      </c>
      <c r="G2" s="243">
        <v>43255</v>
      </c>
      <c r="H2" s="243">
        <v>43256</v>
      </c>
      <c r="I2" s="243">
        <v>43257</v>
      </c>
      <c r="J2" s="243">
        <v>43258</v>
      </c>
      <c r="K2" s="243">
        <v>43259</v>
      </c>
      <c r="L2" s="243">
        <v>43260</v>
      </c>
      <c r="M2" s="243">
        <v>43261</v>
      </c>
      <c r="N2" s="243">
        <v>43262</v>
      </c>
      <c r="O2" s="243">
        <v>43263</v>
      </c>
      <c r="P2" s="243">
        <v>43264</v>
      </c>
      <c r="Q2" s="243">
        <v>43265</v>
      </c>
      <c r="R2" s="243">
        <v>43266</v>
      </c>
      <c r="S2" s="243">
        <v>43267</v>
      </c>
      <c r="T2" s="243">
        <v>43268</v>
      </c>
      <c r="U2" s="243">
        <v>43269</v>
      </c>
      <c r="V2" s="243">
        <v>43270</v>
      </c>
      <c r="W2" s="243">
        <v>43271</v>
      </c>
      <c r="X2" s="243">
        <v>43272</v>
      </c>
      <c r="Y2" s="243">
        <v>43273</v>
      </c>
      <c r="Z2" s="243">
        <v>43274</v>
      </c>
      <c r="AA2" s="243">
        <v>43275</v>
      </c>
      <c r="AB2" s="243">
        <v>43276</v>
      </c>
      <c r="AC2" s="243">
        <v>43277</v>
      </c>
      <c r="AD2" s="243">
        <v>43278</v>
      </c>
      <c r="AE2" s="243">
        <v>43279</v>
      </c>
      <c r="AF2" s="243">
        <v>43280</v>
      </c>
      <c r="AG2" s="243">
        <v>43281</v>
      </c>
      <c r="AH2" s="243">
        <v>43282</v>
      </c>
      <c r="AI2" s="243"/>
      <c r="AJ2" s="3"/>
    </row>
    <row r="3" spans="1:37" x14ac:dyDescent="0.25">
      <c r="A3" s="501" t="s">
        <v>263</v>
      </c>
      <c r="B3" s="79">
        <v>125480</v>
      </c>
      <c r="C3" s="159" t="s">
        <v>242</v>
      </c>
      <c r="D3" s="67" t="s">
        <v>52</v>
      </c>
      <c r="E3" s="200" t="s">
        <v>6</v>
      </c>
      <c r="F3" s="200" t="s">
        <v>6</v>
      </c>
      <c r="G3" s="176" t="s">
        <v>54</v>
      </c>
      <c r="H3" s="176" t="s">
        <v>54</v>
      </c>
      <c r="I3" s="176" t="s">
        <v>54</v>
      </c>
      <c r="J3" s="176" t="s">
        <v>54</v>
      </c>
      <c r="K3" s="176" t="s">
        <v>54</v>
      </c>
      <c r="L3" s="171" t="s">
        <v>302</v>
      </c>
      <c r="M3" s="200" t="s">
        <v>6</v>
      </c>
      <c r="N3" s="176" t="s">
        <v>54</v>
      </c>
      <c r="O3" s="176" t="s">
        <v>54</v>
      </c>
      <c r="P3" s="176" t="s">
        <v>54</v>
      </c>
      <c r="Q3" s="176" t="s">
        <v>54</v>
      </c>
      <c r="R3" s="176" t="s">
        <v>54</v>
      </c>
      <c r="S3" s="200" t="s">
        <v>6</v>
      </c>
      <c r="T3" s="200" t="s">
        <v>6</v>
      </c>
      <c r="U3" s="305" t="s">
        <v>31</v>
      </c>
      <c r="V3" s="305" t="s">
        <v>31</v>
      </c>
      <c r="W3" s="305" t="s">
        <v>31</v>
      </c>
      <c r="X3" s="305" t="s">
        <v>31</v>
      </c>
      <c r="Y3" s="305" t="s">
        <v>31</v>
      </c>
      <c r="Z3" s="200" t="s">
        <v>6</v>
      </c>
      <c r="AA3" s="200" t="s">
        <v>6</v>
      </c>
      <c r="AB3" s="67" t="s">
        <v>52</v>
      </c>
      <c r="AC3" s="67" t="s">
        <v>52</v>
      </c>
      <c r="AD3" s="67" t="s">
        <v>52</v>
      </c>
      <c r="AE3" s="67" t="s">
        <v>52</v>
      </c>
      <c r="AF3" s="67" t="s">
        <v>52</v>
      </c>
      <c r="AG3" s="200" t="s">
        <v>6</v>
      </c>
      <c r="AH3" s="200" t="s">
        <v>6</v>
      </c>
      <c r="AI3" s="3">
        <f t="shared" ref="AI3:AI21" si="0">COUNTIF(G3:AG3,"Leave")</f>
        <v>5</v>
      </c>
      <c r="AJ3" s="3">
        <f>COUNTIF(D3:AG3,"US NS")+COUNTIF(D3:AG3,"US DS")+COUNTIF(D3:AG3,"US EM")+COUNTIF(D3:AG3,"US NS-WE")</f>
        <v>16</v>
      </c>
      <c r="AK3">
        <f>AJ3*9</f>
        <v>144</v>
      </c>
    </row>
    <row r="4" spans="1:37" x14ac:dyDescent="0.25">
      <c r="A4" s="502"/>
      <c r="B4" s="390">
        <v>245894</v>
      </c>
      <c r="C4" s="57" t="s">
        <v>104</v>
      </c>
      <c r="D4" s="245" t="s">
        <v>36</v>
      </c>
      <c r="E4" s="171" t="s">
        <v>301</v>
      </c>
      <c r="F4" s="200" t="s">
        <v>6</v>
      </c>
      <c r="G4" s="67" t="s">
        <v>52</v>
      </c>
      <c r="H4" s="67" t="s">
        <v>52</v>
      </c>
      <c r="I4" s="67" t="s">
        <v>52</v>
      </c>
      <c r="J4" s="67" t="s">
        <v>52</v>
      </c>
      <c r="K4" s="67" t="s">
        <v>52</v>
      </c>
      <c r="L4" s="200" t="s">
        <v>6</v>
      </c>
      <c r="M4" s="200" t="s">
        <v>6</v>
      </c>
      <c r="N4" s="67" t="s">
        <v>52</v>
      </c>
      <c r="O4" s="67" t="s">
        <v>52</v>
      </c>
      <c r="P4" s="67" t="s">
        <v>52</v>
      </c>
      <c r="Q4" s="67" t="s">
        <v>52</v>
      </c>
      <c r="R4" s="67" t="s">
        <v>52</v>
      </c>
      <c r="S4" s="200" t="s">
        <v>6</v>
      </c>
      <c r="T4" s="200" t="s">
        <v>6</v>
      </c>
      <c r="U4" s="67" t="s">
        <v>52</v>
      </c>
      <c r="V4" s="67" t="s">
        <v>52</v>
      </c>
      <c r="W4" s="67" t="s">
        <v>52</v>
      </c>
      <c r="X4" s="67" t="s">
        <v>52</v>
      </c>
      <c r="Y4" s="67" t="s">
        <v>52</v>
      </c>
      <c r="Z4" s="200" t="s">
        <v>6</v>
      </c>
      <c r="AA4" s="200" t="s">
        <v>6</v>
      </c>
      <c r="AB4" s="176" t="s">
        <v>54</v>
      </c>
      <c r="AC4" s="305" t="s">
        <v>31</v>
      </c>
      <c r="AD4" s="176" t="s">
        <v>54</v>
      </c>
      <c r="AE4" s="176" t="s">
        <v>54</v>
      </c>
      <c r="AF4" s="176" t="s">
        <v>54</v>
      </c>
      <c r="AG4" s="171" t="s">
        <v>302</v>
      </c>
      <c r="AH4" s="200" t="s">
        <v>6</v>
      </c>
      <c r="AI4" s="3">
        <f t="shared" si="0"/>
        <v>1</v>
      </c>
      <c r="AJ4" s="3">
        <f t="shared" ref="AJ4:AJ21" si="1">COUNTIF(D4:AH4,"US NS")+COUNTIF(D4:AH4,"US DS")+COUNTIF(D4:AH4,"US EM")+COUNTIF(D4:AH4,"US NS-WE")</f>
        <v>20</v>
      </c>
      <c r="AK4">
        <f t="shared" ref="AK4:AK21" si="2">AJ4*9</f>
        <v>180</v>
      </c>
    </row>
    <row r="5" spans="1:37" x14ac:dyDescent="0.25">
      <c r="A5" s="502"/>
      <c r="B5" s="390">
        <v>483234</v>
      </c>
      <c r="C5" s="159" t="s">
        <v>241</v>
      </c>
      <c r="D5" s="176" t="s">
        <v>54</v>
      </c>
      <c r="E5" s="200" t="s">
        <v>6</v>
      </c>
      <c r="F5" s="200" t="s">
        <v>6</v>
      </c>
      <c r="G5" s="305" t="s">
        <v>31</v>
      </c>
      <c r="H5" s="176" t="s">
        <v>54</v>
      </c>
      <c r="I5" s="176" t="s">
        <v>54</v>
      </c>
      <c r="J5" s="176" t="s">
        <v>54</v>
      </c>
      <c r="K5" s="176" t="s">
        <v>54</v>
      </c>
      <c r="L5" s="200" t="s">
        <v>6</v>
      </c>
      <c r="M5" s="200" t="s">
        <v>6</v>
      </c>
      <c r="N5" s="67" t="s">
        <v>52</v>
      </c>
      <c r="O5" s="67" t="s">
        <v>52</v>
      </c>
      <c r="P5" s="67" t="s">
        <v>52</v>
      </c>
      <c r="Q5" s="67" t="s">
        <v>52</v>
      </c>
      <c r="R5" s="305" t="s">
        <v>31</v>
      </c>
      <c r="S5" s="200" t="s">
        <v>6</v>
      </c>
      <c r="T5" s="171" t="s">
        <v>302</v>
      </c>
      <c r="U5" s="67" t="s">
        <v>52</v>
      </c>
      <c r="V5" s="67" t="s">
        <v>52</v>
      </c>
      <c r="W5" s="67" t="s">
        <v>52</v>
      </c>
      <c r="X5" s="67" t="s">
        <v>52</v>
      </c>
      <c r="Y5" s="67" t="s">
        <v>52</v>
      </c>
      <c r="Z5" s="200" t="s">
        <v>6</v>
      </c>
      <c r="AA5" s="171" t="s">
        <v>301</v>
      </c>
      <c r="AB5" s="176" t="s">
        <v>54</v>
      </c>
      <c r="AC5" s="176" t="s">
        <v>54</v>
      </c>
      <c r="AD5" s="162" t="s">
        <v>36</v>
      </c>
      <c r="AE5" s="176" t="s">
        <v>54</v>
      </c>
      <c r="AF5" s="176" t="s">
        <v>54</v>
      </c>
      <c r="AG5" s="171" t="s">
        <v>301</v>
      </c>
      <c r="AH5" s="200" t="s">
        <v>6</v>
      </c>
      <c r="AI5" s="3">
        <f t="shared" si="0"/>
        <v>2</v>
      </c>
      <c r="AJ5" s="3">
        <f t="shared" si="1"/>
        <v>20</v>
      </c>
      <c r="AK5">
        <f t="shared" si="2"/>
        <v>180</v>
      </c>
    </row>
    <row r="6" spans="1:37" x14ac:dyDescent="0.25">
      <c r="A6" s="503"/>
      <c r="B6" s="318">
        <v>435786</v>
      </c>
      <c r="C6" s="297" t="s">
        <v>255</v>
      </c>
      <c r="D6" s="67" t="s">
        <v>52</v>
      </c>
      <c r="E6" s="200" t="s">
        <v>6</v>
      </c>
      <c r="F6" s="200" t="s">
        <v>6</v>
      </c>
      <c r="G6" s="67" t="s">
        <v>52</v>
      </c>
      <c r="H6" s="67" t="s">
        <v>52</v>
      </c>
      <c r="I6" s="67" t="s">
        <v>52</v>
      </c>
      <c r="J6" s="67" t="s">
        <v>52</v>
      </c>
      <c r="K6" s="305" t="s">
        <v>31</v>
      </c>
      <c r="L6" s="200" t="s">
        <v>6</v>
      </c>
      <c r="M6" s="171" t="s">
        <v>302</v>
      </c>
      <c r="N6" s="176" t="s">
        <v>54</v>
      </c>
      <c r="O6" s="176" t="s">
        <v>54</v>
      </c>
      <c r="P6" s="176" t="s">
        <v>54</v>
      </c>
      <c r="Q6" s="176" t="s">
        <v>54</v>
      </c>
      <c r="R6" s="176" t="s">
        <v>54</v>
      </c>
      <c r="S6" s="200" t="s">
        <v>6</v>
      </c>
      <c r="T6" s="200" t="s">
        <v>6</v>
      </c>
      <c r="U6" s="176" t="s">
        <v>54</v>
      </c>
      <c r="V6" s="176" t="s">
        <v>54</v>
      </c>
      <c r="W6" s="176" t="s">
        <v>54</v>
      </c>
      <c r="X6" s="176" t="s">
        <v>54</v>
      </c>
      <c r="Y6" s="176" t="s">
        <v>54</v>
      </c>
      <c r="Z6" s="171" t="s">
        <v>301</v>
      </c>
      <c r="AA6" s="200" t="s">
        <v>6</v>
      </c>
      <c r="AB6" s="67" t="s">
        <v>52</v>
      </c>
      <c r="AC6" s="67" t="s">
        <v>52</v>
      </c>
      <c r="AD6" s="67" t="s">
        <v>52</v>
      </c>
      <c r="AE6" s="67" t="s">
        <v>52</v>
      </c>
      <c r="AF6" s="305" t="s">
        <v>31</v>
      </c>
      <c r="AG6" s="200" t="s">
        <v>6</v>
      </c>
      <c r="AH6" s="200" t="s">
        <v>6</v>
      </c>
      <c r="AI6" s="3">
        <f t="shared" si="0"/>
        <v>2</v>
      </c>
      <c r="AJ6" s="3">
        <f t="shared" si="1"/>
        <v>20</v>
      </c>
      <c r="AK6">
        <f t="shared" si="2"/>
        <v>180</v>
      </c>
    </row>
    <row r="7" spans="1:37" x14ac:dyDescent="0.25">
      <c r="A7" s="504" t="s">
        <v>264</v>
      </c>
      <c r="B7" s="57">
        <v>497998</v>
      </c>
      <c r="C7" s="159" t="s">
        <v>165</v>
      </c>
      <c r="D7" s="176" t="s">
        <v>54</v>
      </c>
      <c r="E7" s="200" t="s">
        <v>6</v>
      </c>
      <c r="F7" s="200" t="s">
        <v>6</v>
      </c>
      <c r="G7" s="305" t="s">
        <v>31</v>
      </c>
      <c r="H7" s="67" t="s">
        <v>52</v>
      </c>
      <c r="I7" s="67" t="s">
        <v>52</v>
      </c>
      <c r="J7" s="67" t="s">
        <v>52</v>
      </c>
      <c r="K7" s="67" t="s">
        <v>52</v>
      </c>
      <c r="L7" s="200" t="s">
        <v>6</v>
      </c>
      <c r="M7" s="200" t="s">
        <v>6</v>
      </c>
      <c r="N7" s="176" t="s">
        <v>54</v>
      </c>
      <c r="O7" s="176" t="s">
        <v>54</v>
      </c>
      <c r="P7" s="176" t="s">
        <v>54</v>
      </c>
      <c r="Q7" s="176" t="s">
        <v>54</v>
      </c>
      <c r="R7" s="176" t="s">
        <v>54</v>
      </c>
      <c r="S7" s="171" t="s">
        <v>301</v>
      </c>
      <c r="T7" s="200" t="s">
        <v>6</v>
      </c>
      <c r="U7" s="67" t="s">
        <v>52</v>
      </c>
      <c r="V7" s="67" t="s">
        <v>52</v>
      </c>
      <c r="W7" s="67" t="s">
        <v>52</v>
      </c>
      <c r="X7" s="67" t="s">
        <v>52</v>
      </c>
      <c r="Y7" s="67" t="s">
        <v>52</v>
      </c>
      <c r="Z7" s="200" t="s">
        <v>6</v>
      </c>
      <c r="AA7" s="200" t="s">
        <v>6</v>
      </c>
      <c r="AB7" s="176" t="s">
        <v>54</v>
      </c>
      <c r="AC7" s="176" t="s">
        <v>54</v>
      </c>
      <c r="AD7" s="176" t="s">
        <v>54</v>
      </c>
      <c r="AE7" s="162" t="s">
        <v>36</v>
      </c>
      <c r="AF7" s="305" t="s">
        <v>31</v>
      </c>
      <c r="AG7" s="200" t="s">
        <v>6</v>
      </c>
      <c r="AH7" s="200" t="s">
        <v>6</v>
      </c>
      <c r="AI7" s="3">
        <f t="shared" si="0"/>
        <v>2</v>
      </c>
      <c r="AJ7" s="3">
        <f t="shared" si="1"/>
        <v>19</v>
      </c>
      <c r="AK7">
        <f t="shared" si="2"/>
        <v>171</v>
      </c>
    </row>
    <row r="8" spans="1:37" x14ac:dyDescent="0.25">
      <c r="A8" s="505"/>
      <c r="B8" s="390">
        <v>166058</v>
      </c>
      <c r="C8" s="57" t="s">
        <v>8</v>
      </c>
      <c r="D8" s="69" t="s">
        <v>51</v>
      </c>
      <c r="E8" s="200" t="s">
        <v>6</v>
      </c>
      <c r="F8" s="200" t="s">
        <v>6</v>
      </c>
      <c r="G8" s="69" t="s">
        <v>51</v>
      </c>
      <c r="H8" s="69" t="s">
        <v>51</v>
      </c>
      <c r="I8" s="69" t="s">
        <v>51</v>
      </c>
      <c r="J8" s="69" t="s">
        <v>51</v>
      </c>
      <c r="K8" s="69" t="s">
        <v>51</v>
      </c>
      <c r="L8" s="200" t="s">
        <v>6</v>
      </c>
      <c r="M8" s="200" t="s">
        <v>6</v>
      </c>
      <c r="N8" s="305" t="s">
        <v>31</v>
      </c>
      <c r="O8" s="305" t="s">
        <v>31</v>
      </c>
      <c r="P8" s="305" t="s">
        <v>31</v>
      </c>
      <c r="Q8" s="69" t="s">
        <v>51</v>
      </c>
      <c r="R8" s="69" t="s">
        <v>51</v>
      </c>
      <c r="S8" s="200" t="s">
        <v>6</v>
      </c>
      <c r="T8" s="200" t="s">
        <v>6</v>
      </c>
      <c r="U8" s="69" t="s">
        <v>51</v>
      </c>
      <c r="V8" s="69" t="s">
        <v>51</v>
      </c>
      <c r="W8" s="69" t="s">
        <v>51</v>
      </c>
      <c r="X8" s="69" t="s">
        <v>51</v>
      </c>
      <c r="Y8" s="69" t="s">
        <v>51</v>
      </c>
      <c r="Z8" s="200" t="s">
        <v>6</v>
      </c>
      <c r="AA8" s="200" t="s">
        <v>6</v>
      </c>
      <c r="AB8" s="69" t="s">
        <v>51</v>
      </c>
      <c r="AC8" s="69" t="s">
        <v>51</v>
      </c>
      <c r="AD8" s="69" t="s">
        <v>51</v>
      </c>
      <c r="AE8" s="69" t="s">
        <v>51</v>
      </c>
      <c r="AF8" s="69" t="s">
        <v>51</v>
      </c>
      <c r="AG8" s="200" t="s">
        <v>6</v>
      </c>
      <c r="AH8" s="200" t="s">
        <v>6</v>
      </c>
      <c r="AI8" s="3">
        <f t="shared" si="0"/>
        <v>3</v>
      </c>
      <c r="AJ8" s="3">
        <f t="shared" si="1"/>
        <v>18</v>
      </c>
      <c r="AK8">
        <f t="shared" si="2"/>
        <v>162</v>
      </c>
    </row>
    <row r="9" spans="1:37" x14ac:dyDescent="0.25">
      <c r="A9" s="505"/>
      <c r="B9" s="405">
        <v>498904</v>
      </c>
      <c r="C9" s="57" t="s">
        <v>320</v>
      </c>
      <c r="D9" s="176" t="s">
        <v>54</v>
      </c>
      <c r="E9" s="200" t="s">
        <v>6</v>
      </c>
      <c r="F9" s="200" t="s">
        <v>6</v>
      </c>
      <c r="G9" s="69" t="s">
        <v>51</v>
      </c>
      <c r="H9" s="176" t="s">
        <v>54</v>
      </c>
      <c r="I9" s="176" t="s">
        <v>54</v>
      </c>
      <c r="J9" s="176" t="s">
        <v>54</v>
      </c>
      <c r="K9" s="176" t="s">
        <v>54</v>
      </c>
      <c r="L9" s="200" t="s">
        <v>6</v>
      </c>
      <c r="M9" s="200" t="s">
        <v>6</v>
      </c>
      <c r="N9" s="69" t="s">
        <v>51</v>
      </c>
      <c r="O9" s="69" t="s">
        <v>51</v>
      </c>
      <c r="P9" s="69" t="s">
        <v>51</v>
      </c>
      <c r="Q9" s="176" t="s">
        <v>54</v>
      </c>
      <c r="R9" s="176" t="s">
        <v>54</v>
      </c>
      <c r="S9" s="200" t="s">
        <v>6</v>
      </c>
      <c r="T9" s="200" t="s">
        <v>6</v>
      </c>
      <c r="U9" s="69" t="s">
        <v>51</v>
      </c>
      <c r="V9" s="305" t="s">
        <v>31</v>
      </c>
      <c r="W9" s="305" t="s">
        <v>31</v>
      </c>
      <c r="X9" s="69" t="s">
        <v>51</v>
      </c>
      <c r="Y9" s="69" t="s">
        <v>51</v>
      </c>
      <c r="Z9" s="200" t="s">
        <v>6</v>
      </c>
      <c r="AA9" s="200" t="s">
        <v>6</v>
      </c>
      <c r="AB9" s="67" t="s">
        <v>52</v>
      </c>
      <c r="AC9" s="67" t="s">
        <v>52</v>
      </c>
      <c r="AD9" s="67" t="s">
        <v>52</v>
      </c>
      <c r="AE9" s="67" t="s">
        <v>52</v>
      </c>
      <c r="AF9" s="67" t="s">
        <v>52</v>
      </c>
      <c r="AG9" s="200" t="s">
        <v>6</v>
      </c>
      <c r="AH9" s="200" t="s">
        <v>6</v>
      </c>
      <c r="AI9" s="3">
        <f t="shared" si="0"/>
        <v>2</v>
      </c>
      <c r="AJ9" s="3">
        <f t="shared" si="1"/>
        <v>19</v>
      </c>
      <c r="AK9">
        <v>72</v>
      </c>
    </row>
    <row r="10" spans="1:37" x14ac:dyDescent="0.25">
      <c r="A10" s="507" t="s">
        <v>265</v>
      </c>
      <c r="B10" s="390">
        <v>509724</v>
      </c>
      <c r="C10" s="57" t="s">
        <v>21</v>
      </c>
      <c r="D10" s="67" t="s">
        <v>52</v>
      </c>
      <c r="E10" s="200" t="s">
        <v>6</v>
      </c>
      <c r="F10" s="200" t="s">
        <v>6</v>
      </c>
      <c r="G10" s="176" t="s">
        <v>54</v>
      </c>
      <c r="H10" s="176" t="s">
        <v>54</v>
      </c>
      <c r="I10" s="176" t="s">
        <v>54</v>
      </c>
      <c r="J10" s="176" t="s">
        <v>54</v>
      </c>
      <c r="K10" s="176" t="s">
        <v>54</v>
      </c>
      <c r="L10" s="200" t="s">
        <v>6</v>
      </c>
      <c r="M10" s="200" t="s">
        <v>6</v>
      </c>
      <c r="N10" s="67" t="s">
        <v>52</v>
      </c>
      <c r="O10" s="67" t="s">
        <v>52</v>
      </c>
      <c r="P10" s="67" t="s">
        <v>52</v>
      </c>
      <c r="Q10" s="67" t="s">
        <v>52</v>
      </c>
      <c r="R10" s="67" t="s">
        <v>52</v>
      </c>
      <c r="S10" s="200" t="s">
        <v>6</v>
      </c>
      <c r="T10" s="200" t="s">
        <v>6</v>
      </c>
      <c r="U10" s="176" t="s">
        <v>54</v>
      </c>
      <c r="V10" s="176" t="s">
        <v>54</v>
      </c>
      <c r="W10" s="176" t="s">
        <v>54</v>
      </c>
      <c r="X10" s="176" t="s">
        <v>54</v>
      </c>
      <c r="Y10" s="176" t="s">
        <v>54</v>
      </c>
      <c r="Z10" s="200" t="s">
        <v>6</v>
      </c>
      <c r="AA10" s="200" t="s">
        <v>6</v>
      </c>
      <c r="AB10" s="67" t="s">
        <v>52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200" t="s">
        <v>6</v>
      </c>
      <c r="AH10" s="200" t="s">
        <v>6</v>
      </c>
      <c r="AI10" s="3">
        <f t="shared" si="0"/>
        <v>0</v>
      </c>
      <c r="AJ10" s="3">
        <f t="shared" si="1"/>
        <v>21</v>
      </c>
      <c r="AK10">
        <f t="shared" si="2"/>
        <v>189</v>
      </c>
    </row>
    <row r="11" spans="1:37" x14ac:dyDescent="0.25">
      <c r="A11" s="508"/>
      <c r="B11" s="390">
        <v>260250</v>
      </c>
      <c r="C11" s="57" t="s">
        <v>223</v>
      </c>
      <c r="D11" s="176" t="s">
        <v>54</v>
      </c>
      <c r="E11" s="200" t="s">
        <v>6</v>
      </c>
      <c r="F11" s="200" t="s">
        <v>6</v>
      </c>
      <c r="G11" s="67" t="s">
        <v>52</v>
      </c>
      <c r="H11" s="67" t="s">
        <v>52</v>
      </c>
      <c r="I11" s="67" t="s">
        <v>52</v>
      </c>
      <c r="J11" s="67" t="s">
        <v>52</v>
      </c>
      <c r="K11" s="67" t="s">
        <v>52</v>
      </c>
      <c r="L11" s="200" t="s">
        <v>6</v>
      </c>
      <c r="M11" s="200" t="s">
        <v>6</v>
      </c>
      <c r="N11" s="176" t="s">
        <v>54</v>
      </c>
      <c r="O11" s="176" t="s">
        <v>54</v>
      </c>
      <c r="P11" s="176" t="s">
        <v>54</v>
      </c>
      <c r="Q11" s="176" t="s">
        <v>54</v>
      </c>
      <c r="R11" s="176" t="s">
        <v>54</v>
      </c>
      <c r="S11" s="200" t="s">
        <v>6</v>
      </c>
      <c r="T11" s="200" t="s">
        <v>6</v>
      </c>
      <c r="U11" s="67" t="s">
        <v>52</v>
      </c>
      <c r="V11" s="67" t="s">
        <v>52</v>
      </c>
      <c r="W11" s="67" t="s">
        <v>52</v>
      </c>
      <c r="X11" s="67" t="s">
        <v>52</v>
      </c>
      <c r="Y11" s="67" t="s">
        <v>52</v>
      </c>
      <c r="Z11" s="200" t="s">
        <v>6</v>
      </c>
      <c r="AA11" s="200" t="s">
        <v>6</v>
      </c>
      <c r="AB11" s="176" t="s">
        <v>54</v>
      </c>
      <c r="AC11" s="176" t="s">
        <v>54</v>
      </c>
      <c r="AD11" s="176" t="s">
        <v>54</v>
      </c>
      <c r="AE11" s="176" t="s">
        <v>54</v>
      </c>
      <c r="AF11" s="305" t="s">
        <v>31</v>
      </c>
      <c r="AG11" s="200" t="s">
        <v>6</v>
      </c>
      <c r="AH11" s="200" t="s">
        <v>6</v>
      </c>
      <c r="AI11" s="3">
        <f t="shared" si="0"/>
        <v>1</v>
      </c>
      <c r="AJ11" s="3">
        <f t="shared" si="1"/>
        <v>20</v>
      </c>
      <c r="AK11">
        <f t="shared" si="2"/>
        <v>180</v>
      </c>
    </row>
    <row r="12" spans="1:37" x14ac:dyDescent="0.25">
      <c r="A12" s="508"/>
      <c r="B12" s="57">
        <v>484327</v>
      </c>
      <c r="C12" s="159" t="s">
        <v>171</v>
      </c>
      <c r="D12" s="67" t="s">
        <v>52</v>
      </c>
      <c r="E12" s="200" t="s">
        <v>6</v>
      </c>
      <c r="F12" s="200" t="s">
        <v>6</v>
      </c>
      <c r="G12" s="176" t="s">
        <v>54</v>
      </c>
      <c r="H12" s="176" t="s">
        <v>54</v>
      </c>
      <c r="I12" s="176" t="s">
        <v>54</v>
      </c>
      <c r="J12" s="176" t="s">
        <v>54</v>
      </c>
      <c r="K12" s="176" t="s">
        <v>54</v>
      </c>
      <c r="L12" s="200" t="s">
        <v>6</v>
      </c>
      <c r="M12" s="200" t="s">
        <v>6</v>
      </c>
      <c r="N12" s="176" t="s">
        <v>54</v>
      </c>
      <c r="O12" s="176" t="s">
        <v>54</v>
      </c>
      <c r="P12" s="176" t="s">
        <v>54</v>
      </c>
      <c r="Q12" s="305" t="s">
        <v>31</v>
      </c>
      <c r="R12" s="305" t="s">
        <v>31</v>
      </c>
      <c r="S12" s="200" t="s">
        <v>6</v>
      </c>
      <c r="T12" s="200" t="s">
        <v>6</v>
      </c>
      <c r="U12" s="305" t="s">
        <v>31</v>
      </c>
      <c r="V12" s="67" t="s">
        <v>52</v>
      </c>
      <c r="W12" s="67" t="s">
        <v>52</v>
      </c>
      <c r="X12" s="67" t="s">
        <v>52</v>
      </c>
      <c r="Y12" s="67" t="s">
        <v>52</v>
      </c>
      <c r="Z12" s="200" t="s">
        <v>6</v>
      </c>
      <c r="AA12" s="200" t="s">
        <v>6</v>
      </c>
      <c r="AB12" s="67" t="s">
        <v>52</v>
      </c>
      <c r="AC12" s="67" t="s">
        <v>52</v>
      </c>
      <c r="AD12" s="67" t="s">
        <v>52</v>
      </c>
      <c r="AE12" s="67" t="s">
        <v>52</v>
      </c>
      <c r="AF12" s="67" t="s">
        <v>52</v>
      </c>
      <c r="AG12" s="200" t="s">
        <v>6</v>
      </c>
      <c r="AH12" s="200" t="s">
        <v>6</v>
      </c>
      <c r="AI12" s="3">
        <f t="shared" si="0"/>
        <v>3</v>
      </c>
      <c r="AJ12" s="3">
        <f t="shared" si="1"/>
        <v>18</v>
      </c>
      <c r="AK12">
        <f t="shared" si="2"/>
        <v>162</v>
      </c>
    </row>
    <row r="13" spans="1:37" x14ac:dyDescent="0.25">
      <c r="A13" s="509"/>
      <c r="B13" s="390">
        <v>612719</v>
      </c>
      <c r="C13" s="159" t="s">
        <v>227</v>
      </c>
      <c r="D13" s="176" t="s">
        <v>54</v>
      </c>
      <c r="E13" s="200" t="s">
        <v>6</v>
      </c>
      <c r="F13" s="200" t="s">
        <v>6</v>
      </c>
      <c r="G13" s="67" t="s">
        <v>52</v>
      </c>
      <c r="H13" s="67" t="s">
        <v>52</v>
      </c>
      <c r="I13" s="67" t="s">
        <v>52</v>
      </c>
      <c r="J13" s="67" t="s">
        <v>52</v>
      </c>
      <c r="K13" s="67" t="s">
        <v>52</v>
      </c>
      <c r="L13" s="200" t="s">
        <v>6</v>
      </c>
      <c r="M13" s="200" t="s">
        <v>6</v>
      </c>
      <c r="N13" s="67" t="s">
        <v>52</v>
      </c>
      <c r="O13" s="67" t="s">
        <v>52</v>
      </c>
      <c r="P13" s="67" t="s">
        <v>52</v>
      </c>
      <c r="Q13" s="67" t="s">
        <v>52</v>
      </c>
      <c r="R13" s="67" t="s">
        <v>52</v>
      </c>
      <c r="S13" s="200" t="s">
        <v>6</v>
      </c>
      <c r="T13" s="200" t="s">
        <v>6</v>
      </c>
      <c r="U13" s="67" t="s">
        <v>52</v>
      </c>
      <c r="V13" s="69" t="s">
        <v>51</v>
      </c>
      <c r="W13" s="176" t="s">
        <v>54</v>
      </c>
      <c r="X13" s="176" t="s">
        <v>54</v>
      </c>
      <c r="Y13" s="176" t="s">
        <v>54</v>
      </c>
      <c r="Z13" s="171" t="s">
        <v>301</v>
      </c>
      <c r="AA13" s="200" t="s">
        <v>6</v>
      </c>
      <c r="AB13" s="245" t="s">
        <v>36</v>
      </c>
      <c r="AC13" s="176" t="s">
        <v>54</v>
      </c>
      <c r="AD13" s="176" t="s">
        <v>54</v>
      </c>
      <c r="AE13" s="176" t="s">
        <v>54</v>
      </c>
      <c r="AF13" s="176" t="s">
        <v>54</v>
      </c>
      <c r="AG13" s="200" t="s">
        <v>6</v>
      </c>
      <c r="AH13" s="200" t="s">
        <v>6</v>
      </c>
      <c r="AI13" s="3">
        <f t="shared" si="0"/>
        <v>0</v>
      </c>
      <c r="AJ13" s="3">
        <f t="shared" si="1"/>
        <v>21</v>
      </c>
      <c r="AK13">
        <f t="shared" si="2"/>
        <v>189</v>
      </c>
    </row>
    <row r="14" spans="1:37" x14ac:dyDescent="0.25">
      <c r="A14" s="510" t="s">
        <v>266</v>
      </c>
      <c r="B14" s="57">
        <v>552406</v>
      </c>
      <c r="C14" s="159" t="s">
        <v>164</v>
      </c>
      <c r="D14" s="67" t="s">
        <v>52</v>
      </c>
      <c r="E14" s="200" t="s">
        <v>6</v>
      </c>
      <c r="F14" s="171" t="s">
        <v>301</v>
      </c>
      <c r="G14" s="200" t="s">
        <v>6</v>
      </c>
      <c r="H14" s="176" t="s">
        <v>54</v>
      </c>
      <c r="I14" s="176" t="s">
        <v>54</v>
      </c>
      <c r="J14" s="176" t="s">
        <v>54</v>
      </c>
      <c r="K14" s="176" t="s">
        <v>54</v>
      </c>
      <c r="L14" s="171" t="s">
        <v>302</v>
      </c>
      <c r="M14" s="200" t="s">
        <v>6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176" t="s">
        <v>54</v>
      </c>
      <c r="S14" s="200" t="s">
        <v>6</v>
      </c>
      <c r="T14" s="200" t="s">
        <v>6</v>
      </c>
      <c r="U14" s="176" t="s">
        <v>54</v>
      </c>
      <c r="V14" s="176" t="s">
        <v>54</v>
      </c>
      <c r="W14" s="176" t="s">
        <v>54</v>
      </c>
      <c r="X14" s="176" t="s">
        <v>54</v>
      </c>
      <c r="Y14" s="176" t="s">
        <v>54</v>
      </c>
      <c r="Z14" s="200" t="s">
        <v>6</v>
      </c>
      <c r="AA14" s="171" t="s">
        <v>302</v>
      </c>
      <c r="AB14" s="67" t="s">
        <v>52</v>
      </c>
      <c r="AC14" s="67" t="s">
        <v>52</v>
      </c>
      <c r="AD14" s="67" t="s">
        <v>52</v>
      </c>
      <c r="AE14" s="67" t="s">
        <v>52</v>
      </c>
      <c r="AF14" s="67" t="s">
        <v>52</v>
      </c>
      <c r="AG14" s="200" t="s">
        <v>6</v>
      </c>
      <c r="AH14" s="200" t="s">
        <v>6</v>
      </c>
      <c r="AI14" s="3">
        <f t="shared" si="0"/>
        <v>0</v>
      </c>
      <c r="AJ14" s="3">
        <f t="shared" si="1"/>
        <v>21</v>
      </c>
      <c r="AK14">
        <f t="shared" si="2"/>
        <v>189</v>
      </c>
    </row>
    <row r="15" spans="1:37" x14ac:dyDescent="0.25">
      <c r="A15" s="511"/>
      <c r="B15" s="390">
        <v>302172</v>
      </c>
      <c r="C15" s="57" t="s">
        <v>157</v>
      </c>
      <c r="D15" s="67" t="s">
        <v>52</v>
      </c>
      <c r="E15" s="200" t="s">
        <v>6</v>
      </c>
      <c r="F15" s="200" t="s">
        <v>6</v>
      </c>
      <c r="G15" s="176" t="s">
        <v>54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200" t="s">
        <v>6</v>
      </c>
      <c r="M15" s="200" t="s">
        <v>6</v>
      </c>
      <c r="N15" s="67" t="s">
        <v>52</v>
      </c>
      <c r="O15" s="67" t="s">
        <v>52</v>
      </c>
      <c r="P15" s="67" t="s">
        <v>52</v>
      </c>
      <c r="Q15" s="67" t="s">
        <v>52</v>
      </c>
      <c r="R15" s="67" t="s">
        <v>52</v>
      </c>
      <c r="S15" s="200" t="s">
        <v>6</v>
      </c>
      <c r="T15" s="171" t="s">
        <v>301</v>
      </c>
      <c r="U15" s="67" t="s">
        <v>52</v>
      </c>
      <c r="V15" s="67" t="s">
        <v>52</v>
      </c>
      <c r="W15" s="67" t="s">
        <v>52</v>
      </c>
      <c r="X15" s="67" t="s">
        <v>52</v>
      </c>
      <c r="Y15" s="67" t="s">
        <v>52</v>
      </c>
      <c r="Z15" s="200" t="s">
        <v>6</v>
      </c>
      <c r="AA15" s="200" t="s">
        <v>6</v>
      </c>
      <c r="AB15" s="67" t="s">
        <v>52</v>
      </c>
      <c r="AC15" s="67" t="s">
        <v>52</v>
      </c>
      <c r="AD15" s="67" t="s">
        <v>52</v>
      </c>
      <c r="AE15" s="67" t="s">
        <v>52</v>
      </c>
      <c r="AF15" s="67" t="s">
        <v>52</v>
      </c>
      <c r="AG15" s="200" t="s">
        <v>6</v>
      </c>
      <c r="AH15" s="200" t="s">
        <v>6</v>
      </c>
      <c r="AI15" s="3">
        <f t="shared" si="0"/>
        <v>0</v>
      </c>
      <c r="AJ15" s="3">
        <f t="shared" si="1"/>
        <v>22</v>
      </c>
      <c r="AK15">
        <f t="shared" si="2"/>
        <v>198</v>
      </c>
    </row>
    <row r="16" spans="1:37" x14ac:dyDescent="0.25">
      <c r="A16" s="512"/>
      <c r="B16" s="57">
        <v>379070</v>
      </c>
      <c r="C16" s="159" t="s">
        <v>123</v>
      </c>
      <c r="D16" s="305" t="s">
        <v>31</v>
      </c>
      <c r="E16" s="200" t="s">
        <v>6</v>
      </c>
      <c r="F16" s="200" t="s">
        <v>6</v>
      </c>
      <c r="G16" s="67" t="s">
        <v>52</v>
      </c>
      <c r="H16" s="67" t="s">
        <v>52</v>
      </c>
      <c r="I16" s="67" t="s">
        <v>52</v>
      </c>
      <c r="J16" s="67" t="s">
        <v>52</v>
      </c>
      <c r="K16" s="67" t="s">
        <v>52</v>
      </c>
      <c r="L16" s="200" t="s">
        <v>6</v>
      </c>
      <c r="M16" s="200" t="s">
        <v>6</v>
      </c>
      <c r="N16" s="67" t="s">
        <v>52</v>
      </c>
      <c r="O16" s="69" t="s">
        <v>51</v>
      </c>
      <c r="P16" s="67" t="s">
        <v>52</v>
      </c>
      <c r="Q16" s="67" t="s">
        <v>52</v>
      </c>
      <c r="R16" s="67" t="s">
        <v>52</v>
      </c>
      <c r="S16" s="200" t="s">
        <v>6</v>
      </c>
      <c r="T16" s="200" t="s">
        <v>6</v>
      </c>
      <c r="U16" s="67" t="s">
        <v>52</v>
      </c>
      <c r="V16" s="67" t="s">
        <v>52</v>
      </c>
      <c r="W16" s="67" t="s">
        <v>52</v>
      </c>
      <c r="X16" s="67" t="s">
        <v>52</v>
      </c>
      <c r="Y16" s="67" t="s">
        <v>52</v>
      </c>
      <c r="Z16" s="200" t="s">
        <v>6</v>
      </c>
      <c r="AA16" s="200" t="s">
        <v>6</v>
      </c>
      <c r="AB16" s="176" t="s">
        <v>54</v>
      </c>
      <c r="AC16" s="305" t="s">
        <v>31</v>
      </c>
      <c r="AD16" s="176" t="s">
        <v>54</v>
      </c>
      <c r="AE16" s="176" t="s">
        <v>54</v>
      </c>
      <c r="AF16" s="176" t="s">
        <v>54</v>
      </c>
      <c r="AG16" s="200" t="s">
        <v>6</v>
      </c>
      <c r="AH16" s="200" t="s">
        <v>6</v>
      </c>
      <c r="AI16" s="3">
        <f t="shared" si="0"/>
        <v>1</v>
      </c>
      <c r="AJ16" s="3">
        <f t="shared" si="1"/>
        <v>19</v>
      </c>
      <c r="AK16">
        <f t="shared" si="2"/>
        <v>171</v>
      </c>
    </row>
    <row r="17" spans="1:37" x14ac:dyDescent="0.25">
      <c r="A17" s="498" t="s">
        <v>319</v>
      </c>
      <c r="B17" s="401">
        <v>451719</v>
      </c>
      <c r="C17" s="57" t="s">
        <v>240</v>
      </c>
      <c r="D17" s="176" t="s">
        <v>54</v>
      </c>
      <c r="E17" s="171" t="s">
        <v>301</v>
      </c>
      <c r="F17" s="200" t="s">
        <v>6</v>
      </c>
      <c r="G17" s="67" t="s">
        <v>52</v>
      </c>
      <c r="H17" s="67" t="s">
        <v>52</v>
      </c>
      <c r="I17" s="67" t="s">
        <v>52</v>
      </c>
      <c r="J17" s="67" t="s">
        <v>52</v>
      </c>
      <c r="K17" s="67" t="s">
        <v>52</v>
      </c>
      <c r="L17" s="200" t="s">
        <v>6</v>
      </c>
      <c r="M17" s="200" t="s">
        <v>6</v>
      </c>
      <c r="N17" s="67" t="s">
        <v>52</v>
      </c>
      <c r="O17" s="67" t="s">
        <v>52</v>
      </c>
      <c r="P17" s="67" t="s">
        <v>52</v>
      </c>
      <c r="Q17" s="67" t="s">
        <v>52</v>
      </c>
      <c r="R17" s="67" t="s">
        <v>52</v>
      </c>
      <c r="S17" s="200" t="s">
        <v>6</v>
      </c>
      <c r="T17" s="200" t="s">
        <v>6</v>
      </c>
      <c r="U17" s="67" t="s">
        <v>52</v>
      </c>
      <c r="V17" s="67" t="s">
        <v>52</v>
      </c>
      <c r="W17" s="67" t="s">
        <v>52</v>
      </c>
      <c r="X17" s="67" t="s">
        <v>52</v>
      </c>
      <c r="Y17" s="67" t="s">
        <v>52</v>
      </c>
      <c r="Z17" s="200" t="s">
        <v>6</v>
      </c>
      <c r="AA17" s="200" t="s">
        <v>6</v>
      </c>
      <c r="AB17" s="67" t="s">
        <v>52</v>
      </c>
      <c r="AC17" s="67" t="s">
        <v>52</v>
      </c>
      <c r="AD17" s="67" t="s">
        <v>52</v>
      </c>
      <c r="AE17" s="67" t="s">
        <v>52</v>
      </c>
      <c r="AF17" s="67" t="s">
        <v>52</v>
      </c>
      <c r="AG17" s="200" t="s">
        <v>6</v>
      </c>
      <c r="AH17" s="171" t="s">
        <v>302</v>
      </c>
      <c r="AI17" s="3"/>
      <c r="AJ17" s="3">
        <f t="shared" si="1"/>
        <v>22</v>
      </c>
      <c r="AK17">
        <f t="shared" si="2"/>
        <v>198</v>
      </c>
    </row>
    <row r="18" spans="1:37" x14ac:dyDescent="0.25">
      <c r="A18" s="499"/>
      <c r="B18" s="390">
        <v>348238</v>
      </c>
      <c r="C18" s="159" t="s">
        <v>246</v>
      </c>
      <c r="D18" s="67" t="s">
        <v>52</v>
      </c>
      <c r="E18" s="200" t="s">
        <v>6</v>
      </c>
      <c r="F18" s="200" t="s">
        <v>6</v>
      </c>
      <c r="G18" s="67" t="s">
        <v>52</v>
      </c>
      <c r="H18" s="67" t="s">
        <v>52</v>
      </c>
      <c r="I18" s="67" t="s">
        <v>52</v>
      </c>
      <c r="J18" s="67" t="s">
        <v>52</v>
      </c>
      <c r="K18" s="67" t="s">
        <v>52</v>
      </c>
      <c r="L18" s="200" t="s">
        <v>6</v>
      </c>
      <c r="M18" s="200" t="s">
        <v>6</v>
      </c>
      <c r="N18" s="176" t="s">
        <v>54</v>
      </c>
      <c r="O18" s="305" t="s">
        <v>31</v>
      </c>
      <c r="P18" s="176" t="s">
        <v>54</v>
      </c>
      <c r="Q18" s="176" t="s">
        <v>54</v>
      </c>
      <c r="R18" s="176" t="s">
        <v>54</v>
      </c>
      <c r="S18" s="200" t="s">
        <v>6</v>
      </c>
      <c r="T18" s="200" t="s">
        <v>6</v>
      </c>
      <c r="U18" s="200" t="s">
        <v>6</v>
      </c>
      <c r="V18" s="176" t="s">
        <v>54</v>
      </c>
      <c r="W18" s="176" t="s">
        <v>54</v>
      </c>
      <c r="X18" s="176" t="s">
        <v>54</v>
      </c>
      <c r="Y18" s="176" t="s">
        <v>54</v>
      </c>
      <c r="Z18" s="171" t="s">
        <v>301</v>
      </c>
      <c r="AA18" s="200" t="s">
        <v>6</v>
      </c>
      <c r="AB18" s="176" t="s">
        <v>54</v>
      </c>
      <c r="AC18" s="176" t="s">
        <v>54</v>
      </c>
      <c r="AD18" s="176" t="s">
        <v>54</v>
      </c>
      <c r="AE18" s="176" t="s">
        <v>54</v>
      </c>
      <c r="AF18" s="305" t="s">
        <v>31</v>
      </c>
      <c r="AG18" s="200" t="s">
        <v>6</v>
      </c>
      <c r="AH18" s="200" t="s">
        <v>6</v>
      </c>
      <c r="AI18" s="3">
        <f t="shared" si="0"/>
        <v>2</v>
      </c>
      <c r="AJ18" s="3">
        <f t="shared" si="1"/>
        <v>19</v>
      </c>
      <c r="AK18">
        <f t="shared" si="2"/>
        <v>171</v>
      </c>
    </row>
    <row r="19" spans="1:37" x14ac:dyDescent="0.25">
      <c r="A19" s="499"/>
      <c r="B19" s="390">
        <v>491040</v>
      </c>
      <c r="C19" s="159" t="s">
        <v>169</v>
      </c>
      <c r="D19" s="176" t="s">
        <v>54</v>
      </c>
      <c r="E19" s="200" t="s">
        <v>6</v>
      </c>
      <c r="F19" s="200" t="s">
        <v>6</v>
      </c>
      <c r="G19" s="176" t="s">
        <v>54</v>
      </c>
      <c r="H19" s="176" t="s">
        <v>54</v>
      </c>
      <c r="I19" s="176" t="s">
        <v>54</v>
      </c>
      <c r="J19" s="176" t="s">
        <v>54</v>
      </c>
      <c r="K19" s="176" t="s">
        <v>54</v>
      </c>
      <c r="L19" s="171" t="s">
        <v>301</v>
      </c>
      <c r="M19" s="200" t="s">
        <v>6</v>
      </c>
      <c r="N19" s="67" t="s">
        <v>52</v>
      </c>
      <c r="O19" s="67" t="s">
        <v>52</v>
      </c>
      <c r="P19" s="67" t="s">
        <v>52</v>
      </c>
      <c r="Q19" s="67" t="s">
        <v>52</v>
      </c>
      <c r="R19" s="305" t="s">
        <v>31</v>
      </c>
      <c r="S19" s="200" t="s">
        <v>6</v>
      </c>
      <c r="T19" s="171" t="s">
        <v>302</v>
      </c>
      <c r="U19" s="67" t="s">
        <v>52</v>
      </c>
      <c r="V19" s="67" t="s">
        <v>52</v>
      </c>
      <c r="W19" s="67" t="s">
        <v>52</v>
      </c>
      <c r="X19" s="67" t="s">
        <v>52</v>
      </c>
      <c r="Y19" s="67" t="s">
        <v>52</v>
      </c>
      <c r="Z19" s="200" t="s">
        <v>6</v>
      </c>
      <c r="AA19" s="200" t="s">
        <v>6</v>
      </c>
      <c r="AB19" s="69" t="s">
        <v>51</v>
      </c>
      <c r="AC19" s="69" t="s">
        <v>51</v>
      </c>
      <c r="AD19" s="69" t="s">
        <v>51</v>
      </c>
      <c r="AE19" s="305" t="s">
        <v>31</v>
      </c>
      <c r="AF19" s="69" t="s">
        <v>51</v>
      </c>
      <c r="AG19" s="200" t="s">
        <v>6</v>
      </c>
      <c r="AH19" s="171" t="s">
        <v>301</v>
      </c>
      <c r="AI19" s="3">
        <f t="shared" si="0"/>
        <v>2</v>
      </c>
      <c r="AJ19" s="3">
        <f t="shared" si="1"/>
        <v>21</v>
      </c>
      <c r="AK19">
        <f t="shared" si="2"/>
        <v>189</v>
      </c>
    </row>
    <row r="20" spans="1:37" x14ac:dyDescent="0.25">
      <c r="A20" s="499"/>
      <c r="B20" s="57">
        <v>461154</v>
      </c>
      <c r="C20" s="297" t="s">
        <v>252</v>
      </c>
      <c r="D20" s="305" t="s">
        <v>31</v>
      </c>
      <c r="E20" s="200" t="s">
        <v>6</v>
      </c>
      <c r="F20" s="200" t="s">
        <v>6</v>
      </c>
      <c r="G20" s="176" t="s">
        <v>54</v>
      </c>
      <c r="H20" s="176" t="s">
        <v>54</v>
      </c>
      <c r="I20" s="176" t="s">
        <v>54</v>
      </c>
      <c r="J20" s="176" t="s">
        <v>54</v>
      </c>
      <c r="K20" s="176" t="s">
        <v>54</v>
      </c>
      <c r="L20" s="200" t="s">
        <v>6</v>
      </c>
      <c r="M20" s="171" t="s">
        <v>301</v>
      </c>
      <c r="N20" s="67" t="s">
        <v>52</v>
      </c>
      <c r="O20" s="67" t="s">
        <v>52</v>
      </c>
      <c r="P20" s="67" t="s">
        <v>52</v>
      </c>
      <c r="Q20" s="67" t="s">
        <v>52</v>
      </c>
      <c r="R20" s="67" t="s">
        <v>52</v>
      </c>
      <c r="S20" s="200" t="s">
        <v>6</v>
      </c>
      <c r="T20" s="200" t="s">
        <v>6</v>
      </c>
      <c r="U20" s="67" t="s">
        <v>52</v>
      </c>
      <c r="V20" s="67" t="s">
        <v>52</v>
      </c>
      <c r="W20" s="67" t="s">
        <v>52</v>
      </c>
      <c r="X20" s="67" t="s">
        <v>52</v>
      </c>
      <c r="Y20" s="67" t="s">
        <v>52</v>
      </c>
      <c r="Z20" s="200" t="s">
        <v>6</v>
      </c>
      <c r="AA20" s="200" t="s">
        <v>6</v>
      </c>
      <c r="AB20" s="176" t="s">
        <v>54</v>
      </c>
      <c r="AC20" s="176" t="s">
        <v>54</v>
      </c>
      <c r="AD20" s="176" t="s">
        <v>54</v>
      </c>
      <c r="AE20" s="176" t="s">
        <v>54</v>
      </c>
      <c r="AF20" s="305" t="s">
        <v>31</v>
      </c>
      <c r="AG20" s="200" t="s">
        <v>6</v>
      </c>
      <c r="AH20" s="200" t="s">
        <v>6</v>
      </c>
      <c r="AI20" s="3">
        <f t="shared" si="0"/>
        <v>1</v>
      </c>
      <c r="AJ20" s="3">
        <f t="shared" si="1"/>
        <v>20</v>
      </c>
      <c r="AK20">
        <f t="shared" si="2"/>
        <v>180</v>
      </c>
    </row>
    <row r="21" spans="1:37" x14ac:dyDescent="0.25">
      <c r="A21" s="500"/>
      <c r="B21" s="318">
        <v>550857</v>
      </c>
      <c r="C21" s="297" t="s">
        <v>256</v>
      </c>
      <c r="D21" s="67" t="s">
        <v>52</v>
      </c>
      <c r="E21" s="200" t="s">
        <v>6</v>
      </c>
      <c r="F21" s="200" t="s">
        <v>6</v>
      </c>
      <c r="G21" s="67" t="s">
        <v>52</v>
      </c>
      <c r="H21" s="67" t="s">
        <v>52</v>
      </c>
      <c r="I21" s="67" t="s">
        <v>52</v>
      </c>
      <c r="J21" s="67" t="s">
        <v>52</v>
      </c>
      <c r="K21" s="67" t="s">
        <v>52</v>
      </c>
      <c r="L21" s="200" t="s">
        <v>6</v>
      </c>
      <c r="M21" s="200" t="s">
        <v>6</v>
      </c>
      <c r="N21" s="176" t="s">
        <v>54</v>
      </c>
      <c r="O21" s="176" t="s">
        <v>54</v>
      </c>
      <c r="P21" s="176" t="s">
        <v>54</v>
      </c>
      <c r="Q21" s="176" t="s">
        <v>54</v>
      </c>
      <c r="R21" s="176" t="s">
        <v>54</v>
      </c>
      <c r="S21" s="171" t="s">
        <v>302</v>
      </c>
      <c r="T21" s="200" t="s">
        <v>6</v>
      </c>
      <c r="U21" s="200" t="s">
        <v>6</v>
      </c>
      <c r="V21" s="176" t="s">
        <v>54</v>
      </c>
      <c r="W21" s="176" t="s">
        <v>54</v>
      </c>
      <c r="X21" s="176" t="s">
        <v>54</v>
      </c>
      <c r="Y21" s="176" t="s">
        <v>54</v>
      </c>
      <c r="Z21" s="171" t="s">
        <v>302</v>
      </c>
      <c r="AA21" s="200" t="s">
        <v>6</v>
      </c>
      <c r="AB21" s="67" t="s">
        <v>52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200" t="s">
        <v>6</v>
      </c>
      <c r="AH21" s="200" t="s">
        <v>6</v>
      </c>
      <c r="AI21" s="3">
        <f t="shared" si="0"/>
        <v>0</v>
      </c>
      <c r="AJ21" s="3">
        <f t="shared" si="1"/>
        <v>20</v>
      </c>
      <c r="AK21">
        <f t="shared" si="2"/>
        <v>180</v>
      </c>
    </row>
    <row r="22" spans="1:37" x14ac:dyDescent="0.25">
      <c r="AI22" s="3">
        <f>SUM(AI3:AI21)</f>
        <v>27</v>
      </c>
      <c r="AJ22" s="3"/>
    </row>
  </sheetData>
  <mergeCells count="9">
    <mergeCell ref="A17:A21"/>
    <mergeCell ref="E1:F1"/>
    <mergeCell ref="L1:M1"/>
    <mergeCell ref="S1:T1"/>
    <mergeCell ref="Z1:AA1"/>
    <mergeCell ref="A3:A6"/>
    <mergeCell ref="A7:A9"/>
    <mergeCell ref="A10:A13"/>
    <mergeCell ref="A14:A16"/>
  </mergeCells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AJ22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defaultRowHeight="15" x14ac:dyDescent="0.25"/>
  <cols>
    <col min="1" max="1" width="15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4" width="11.42578125" customWidth="1"/>
    <col min="36" max="36" width="10.28515625" bestFit="1" customWidth="1"/>
  </cols>
  <sheetData>
    <row r="1" spans="1:36" ht="15" customHeight="1" x14ac:dyDescent="0.25">
      <c r="E1" s="481" t="s">
        <v>235</v>
      </c>
      <c r="F1" s="481"/>
      <c r="L1" s="481" t="s">
        <v>235</v>
      </c>
      <c r="M1" s="481"/>
      <c r="S1" s="481" t="s">
        <v>235</v>
      </c>
      <c r="T1" s="481"/>
      <c r="Z1" s="481" t="s">
        <v>235</v>
      </c>
      <c r="AA1" s="481"/>
      <c r="AI1" s="385" t="s">
        <v>248</v>
      </c>
      <c r="AJ1" s="385" t="s">
        <v>285</v>
      </c>
    </row>
    <row r="2" spans="1:36" x14ac:dyDescent="0.25">
      <c r="A2" s="158" t="s">
        <v>268</v>
      </c>
      <c r="B2" s="158" t="s">
        <v>128</v>
      </c>
      <c r="C2" s="158" t="s">
        <v>2</v>
      </c>
      <c r="D2" s="243">
        <v>43282</v>
      </c>
      <c r="E2" s="243">
        <v>43283</v>
      </c>
      <c r="F2" s="243">
        <v>43284</v>
      </c>
      <c r="G2" s="243">
        <v>43285</v>
      </c>
      <c r="H2" s="243">
        <v>43286</v>
      </c>
      <c r="I2" s="243">
        <v>43287</v>
      </c>
      <c r="J2" s="243">
        <v>43288</v>
      </c>
      <c r="K2" s="243">
        <v>43289</v>
      </c>
      <c r="L2" s="243">
        <v>43290</v>
      </c>
      <c r="M2" s="243">
        <v>43291</v>
      </c>
      <c r="N2" s="243">
        <v>43292</v>
      </c>
      <c r="O2" s="243">
        <v>43293</v>
      </c>
      <c r="P2" s="243">
        <v>43294</v>
      </c>
      <c r="Q2" s="243">
        <v>43295</v>
      </c>
      <c r="R2" s="243">
        <v>43296</v>
      </c>
      <c r="S2" s="243">
        <v>43297</v>
      </c>
      <c r="T2" s="243">
        <v>43298</v>
      </c>
      <c r="U2" s="243">
        <v>43299</v>
      </c>
      <c r="V2" s="243">
        <v>43300</v>
      </c>
      <c r="W2" s="243">
        <v>43301</v>
      </c>
      <c r="X2" s="243">
        <v>43302</v>
      </c>
      <c r="Y2" s="243">
        <v>43303</v>
      </c>
      <c r="Z2" s="243">
        <v>43304</v>
      </c>
      <c r="AA2" s="243">
        <v>43305</v>
      </c>
      <c r="AB2" s="243">
        <v>43306</v>
      </c>
      <c r="AC2" s="243">
        <v>43307</v>
      </c>
      <c r="AD2" s="243">
        <v>43308</v>
      </c>
      <c r="AE2" s="243">
        <v>43309</v>
      </c>
      <c r="AF2" s="243">
        <v>43310</v>
      </c>
      <c r="AG2" s="243">
        <v>43311</v>
      </c>
      <c r="AH2" s="243">
        <v>43312</v>
      </c>
      <c r="AI2" s="243"/>
      <c r="AJ2" s="3"/>
    </row>
    <row r="3" spans="1:36" x14ac:dyDescent="0.25">
      <c r="A3" s="501" t="s">
        <v>263</v>
      </c>
      <c r="B3" s="79">
        <v>125480</v>
      </c>
      <c r="C3" s="159" t="s">
        <v>242</v>
      </c>
      <c r="D3" s="200" t="s">
        <v>6</v>
      </c>
      <c r="E3" s="305" t="s">
        <v>31</v>
      </c>
      <c r="F3" s="176" t="s">
        <v>54</v>
      </c>
      <c r="G3" s="412" t="s">
        <v>225</v>
      </c>
      <c r="H3" s="176" t="s">
        <v>54</v>
      </c>
      <c r="I3" s="176" t="s">
        <v>54</v>
      </c>
      <c r="J3" s="171" t="s">
        <v>302</v>
      </c>
      <c r="K3" s="200" t="s">
        <v>6</v>
      </c>
      <c r="L3" s="176" t="s">
        <v>54</v>
      </c>
      <c r="M3" s="176" t="s">
        <v>54</v>
      </c>
      <c r="N3" s="176" t="s">
        <v>54</v>
      </c>
      <c r="O3" s="176" t="s">
        <v>54</v>
      </c>
      <c r="P3" s="176" t="s">
        <v>54</v>
      </c>
      <c r="Q3" s="200" t="s">
        <v>6</v>
      </c>
      <c r="R3" s="171" t="s">
        <v>302</v>
      </c>
      <c r="S3" s="67" t="s">
        <v>52</v>
      </c>
      <c r="T3" s="67" t="s">
        <v>52</v>
      </c>
      <c r="U3" s="67" t="s">
        <v>52</v>
      </c>
      <c r="V3" s="67" t="s">
        <v>52</v>
      </c>
      <c r="W3" s="67" t="s">
        <v>52</v>
      </c>
      <c r="X3" s="200" t="s">
        <v>6</v>
      </c>
      <c r="Y3" s="200" t="s">
        <v>6</v>
      </c>
      <c r="Z3" s="176" t="s">
        <v>54</v>
      </c>
      <c r="AA3" s="176" t="s">
        <v>54</v>
      </c>
      <c r="AB3" s="176" t="s">
        <v>54</v>
      </c>
      <c r="AC3" s="176" t="s">
        <v>54</v>
      </c>
      <c r="AD3" s="176" t="s">
        <v>54</v>
      </c>
      <c r="AE3" s="200" t="s">
        <v>6</v>
      </c>
      <c r="AF3" s="200" t="s">
        <v>6</v>
      </c>
      <c r="AG3" s="67" t="s">
        <v>52</v>
      </c>
      <c r="AH3" s="67" t="s">
        <v>52</v>
      </c>
      <c r="AI3" s="3">
        <f t="shared" ref="AI3:AI21" si="0">COUNTIF(G3:AG3,"Leave")</f>
        <v>0</v>
      </c>
      <c r="AJ3" s="3">
        <f>COUNTIF(E3:AF3,"US NS")+COUNTIF(E3:AF3,"US DS")+COUNTIF(E3:AF3,"US EM")+COUNTIF(E3:AF3,"US NS-WE")</f>
        <v>18</v>
      </c>
    </row>
    <row r="4" spans="1:36" x14ac:dyDescent="0.25">
      <c r="A4" s="502"/>
      <c r="B4" s="401">
        <v>245894</v>
      </c>
      <c r="C4" s="57" t="s">
        <v>104</v>
      </c>
      <c r="D4" s="200" t="s">
        <v>6</v>
      </c>
      <c r="E4" s="67" t="s">
        <v>52</v>
      </c>
      <c r="F4" s="67" t="s">
        <v>52</v>
      </c>
      <c r="G4" s="412" t="s">
        <v>225</v>
      </c>
      <c r="H4" s="67" t="s">
        <v>52</v>
      </c>
      <c r="I4" s="67" t="s">
        <v>52</v>
      </c>
      <c r="J4" s="200" t="s">
        <v>6</v>
      </c>
      <c r="K4" s="200" t="s">
        <v>6</v>
      </c>
      <c r="L4" s="67" t="s">
        <v>52</v>
      </c>
      <c r="M4" s="67" t="s">
        <v>52</v>
      </c>
      <c r="N4" s="67" t="s">
        <v>52</v>
      </c>
      <c r="O4" s="67" t="s">
        <v>52</v>
      </c>
      <c r="P4" s="67" t="s">
        <v>52</v>
      </c>
      <c r="Q4" s="200" t="s">
        <v>6</v>
      </c>
      <c r="R4" s="200" t="s">
        <v>6</v>
      </c>
      <c r="S4" s="200" t="s">
        <v>6</v>
      </c>
      <c r="T4" s="176" t="s">
        <v>54</v>
      </c>
      <c r="U4" s="176" t="s">
        <v>54</v>
      </c>
      <c r="V4" s="176" t="s">
        <v>54</v>
      </c>
      <c r="W4" s="176" t="s">
        <v>54</v>
      </c>
      <c r="X4" s="171" t="s">
        <v>301</v>
      </c>
      <c r="Y4" s="200" t="s">
        <v>6</v>
      </c>
      <c r="Z4" s="67" t="s">
        <v>52</v>
      </c>
      <c r="AA4" s="67" t="s">
        <v>52</v>
      </c>
      <c r="AB4" s="67" t="s">
        <v>52</v>
      </c>
      <c r="AC4" s="67" t="s">
        <v>52</v>
      </c>
      <c r="AD4" s="67" t="s">
        <v>52</v>
      </c>
      <c r="AE4" s="200" t="s">
        <v>6</v>
      </c>
      <c r="AF4" s="171" t="s">
        <v>302</v>
      </c>
      <c r="AG4" s="176" t="s">
        <v>54</v>
      </c>
      <c r="AH4" s="176" t="s">
        <v>54</v>
      </c>
      <c r="AI4" s="3">
        <f t="shared" si="0"/>
        <v>0</v>
      </c>
      <c r="AJ4" s="3">
        <f t="shared" ref="AJ4:AJ21" si="1">COUNTIF(E4:AF4,"US NS")+COUNTIF(E4:AF4,"US DS")+COUNTIF(E4:AF4,"US EM")+COUNTIF(E4:AF4,"US NS-WE")</f>
        <v>19</v>
      </c>
    </row>
    <row r="5" spans="1:36" x14ac:dyDescent="0.25">
      <c r="A5" s="502"/>
      <c r="B5" s="401">
        <v>483234</v>
      </c>
      <c r="C5" s="159" t="s">
        <v>241</v>
      </c>
      <c r="D5" s="171" t="s">
        <v>302</v>
      </c>
      <c r="E5" s="69" t="s">
        <v>51</v>
      </c>
      <c r="F5" s="176" t="s">
        <v>54</v>
      </c>
      <c r="G5" s="412" t="s">
        <v>225</v>
      </c>
      <c r="H5" s="176" t="s">
        <v>54</v>
      </c>
      <c r="I5" s="176" t="s">
        <v>54</v>
      </c>
      <c r="J5" s="200" t="s">
        <v>6</v>
      </c>
      <c r="K5" s="171" t="s">
        <v>302</v>
      </c>
      <c r="L5" s="67" t="s">
        <v>52</v>
      </c>
      <c r="M5" s="67" t="s">
        <v>52</v>
      </c>
      <c r="N5" s="67" t="s">
        <v>52</v>
      </c>
      <c r="O5" s="67" t="s">
        <v>52</v>
      </c>
      <c r="P5" s="67" t="s">
        <v>52</v>
      </c>
      <c r="Q5" s="200" t="s">
        <v>6</v>
      </c>
      <c r="R5" s="200" t="s">
        <v>6</v>
      </c>
      <c r="S5" s="176" t="s">
        <v>54</v>
      </c>
      <c r="T5" s="176" t="s">
        <v>54</v>
      </c>
      <c r="U5" s="176" t="s">
        <v>54</v>
      </c>
      <c r="V5" s="176" t="s">
        <v>54</v>
      </c>
      <c r="W5" s="176" t="s">
        <v>54</v>
      </c>
      <c r="X5" s="200" t="s">
        <v>6</v>
      </c>
      <c r="Y5" s="171" t="s">
        <v>301</v>
      </c>
      <c r="Z5" s="67" t="s">
        <v>52</v>
      </c>
      <c r="AA5" s="67" t="s">
        <v>52</v>
      </c>
      <c r="AB5" s="67" t="s">
        <v>52</v>
      </c>
      <c r="AC5" s="67" t="s">
        <v>52</v>
      </c>
      <c r="AD5" s="67" t="s">
        <v>52</v>
      </c>
      <c r="AE5" s="200" t="s">
        <v>6</v>
      </c>
      <c r="AF5" s="200" t="s">
        <v>6</v>
      </c>
      <c r="AG5" s="176" t="s">
        <v>54</v>
      </c>
      <c r="AH5" s="176" t="s">
        <v>54</v>
      </c>
      <c r="AI5" s="3">
        <f t="shared" si="0"/>
        <v>0</v>
      </c>
      <c r="AJ5" s="3">
        <f t="shared" si="1"/>
        <v>20</v>
      </c>
    </row>
    <row r="6" spans="1:36" x14ac:dyDescent="0.25">
      <c r="A6" s="503"/>
      <c r="B6" s="318">
        <v>435786</v>
      </c>
      <c r="C6" s="297" t="s">
        <v>255</v>
      </c>
      <c r="D6" s="200" t="s">
        <v>6</v>
      </c>
      <c r="E6" s="67" t="s">
        <v>52</v>
      </c>
      <c r="F6" s="67" t="s">
        <v>52</v>
      </c>
      <c r="G6" s="412" t="s">
        <v>225</v>
      </c>
      <c r="H6" s="67" t="s">
        <v>52</v>
      </c>
      <c r="I6" s="67" t="s">
        <v>52</v>
      </c>
      <c r="J6" s="200" t="s">
        <v>6</v>
      </c>
      <c r="K6" s="200" t="s">
        <v>6</v>
      </c>
      <c r="L6" s="305" t="s">
        <v>31</v>
      </c>
      <c r="M6" s="176" t="s">
        <v>54</v>
      </c>
      <c r="N6" s="176" t="s">
        <v>54</v>
      </c>
      <c r="O6" s="176" t="s">
        <v>54</v>
      </c>
      <c r="P6" s="245" t="s">
        <v>36</v>
      </c>
      <c r="Q6" s="200" t="s">
        <v>6</v>
      </c>
      <c r="R6" s="200" t="s">
        <v>6</v>
      </c>
      <c r="S6" s="67" t="s">
        <v>52</v>
      </c>
      <c r="T6" s="67" t="s">
        <v>52</v>
      </c>
      <c r="U6" s="67" t="s">
        <v>52</v>
      </c>
      <c r="V6" s="67" t="s">
        <v>52</v>
      </c>
      <c r="W6" s="245" t="s">
        <v>36</v>
      </c>
      <c r="X6" s="200" t="s">
        <v>6</v>
      </c>
      <c r="Y6" s="200" t="s">
        <v>6</v>
      </c>
      <c r="Z6" s="176" t="s">
        <v>54</v>
      </c>
      <c r="AA6" s="176" t="s">
        <v>54</v>
      </c>
      <c r="AB6" s="176" t="s">
        <v>54</v>
      </c>
      <c r="AC6" s="176" t="s">
        <v>54</v>
      </c>
      <c r="AD6" s="176" t="s">
        <v>54</v>
      </c>
      <c r="AE6" s="200" t="s">
        <v>6</v>
      </c>
      <c r="AF6" s="200" t="s">
        <v>6</v>
      </c>
      <c r="AG6" s="67" t="s">
        <v>52</v>
      </c>
      <c r="AH6" s="67" t="s">
        <v>52</v>
      </c>
      <c r="AI6" s="3">
        <f t="shared" si="0"/>
        <v>1</v>
      </c>
      <c r="AJ6" s="3">
        <f t="shared" si="1"/>
        <v>16</v>
      </c>
    </row>
    <row r="7" spans="1:36" x14ac:dyDescent="0.25">
      <c r="A7" s="504" t="s">
        <v>264</v>
      </c>
      <c r="B7" s="57">
        <v>497998</v>
      </c>
      <c r="C7" s="159" t="s">
        <v>165</v>
      </c>
      <c r="D7" s="200" t="s">
        <v>6</v>
      </c>
      <c r="E7" s="67" t="s">
        <v>52</v>
      </c>
      <c r="F7" s="67" t="s">
        <v>52</v>
      </c>
      <c r="G7" s="412" t="s">
        <v>225</v>
      </c>
      <c r="H7" s="67" t="s">
        <v>52</v>
      </c>
      <c r="I7" s="67" t="s">
        <v>52</v>
      </c>
      <c r="J7" s="200" t="s">
        <v>6</v>
      </c>
      <c r="K7" s="200" t="s">
        <v>6</v>
      </c>
      <c r="L7" s="67" t="s">
        <v>52</v>
      </c>
      <c r="M7" s="67" t="s">
        <v>52</v>
      </c>
      <c r="N7" s="67" t="s">
        <v>52</v>
      </c>
      <c r="O7" s="67" t="s">
        <v>52</v>
      </c>
      <c r="P7" s="67" t="s">
        <v>52</v>
      </c>
      <c r="Q7" s="200" t="s">
        <v>6</v>
      </c>
      <c r="R7" s="200" t="s">
        <v>6</v>
      </c>
      <c r="S7" s="176" t="s">
        <v>54</v>
      </c>
      <c r="T7" s="176" t="s">
        <v>54</v>
      </c>
      <c r="U7" s="176" t="s">
        <v>54</v>
      </c>
      <c r="V7" s="176" t="s">
        <v>54</v>
      </c>
      <c r="W7" s="176" t="s">
        <v>54</v>
      </c>
      <c r="X7" s="200" t="s">
        <v>6</v>
      </c>
      <c r="Y7" s="171" t="s">
        <v>302</v>
      </c>
      <c r="Z7" s="67" t="s">
        <v>52</v>
      </c>
      <c r="AA7" s="67" t="s">
        <v>52</v>
      </c>
      <c r="AB7" s="67" t="s">
        <v>52</v>
      </c>
      <c r="AC7" s="67" t="s">
        <v>52</v>
      </c>
      <c r="AD7" s="67" t="s">
        <v>52</v>
      </c>
      <c r="AE7" s="200" t="s">
        <v>6</v>
      </c>
      <c r="AF7" s="171" t="s">
        <v>301</v>
      </c>
      <c r="AG7" s="200" t="s">
        <v>6</v>
      </c>
      <c r="AH7" s="176" t="s">
        <v>54</v>
      </c>
      <c r="AI7" s="3">
        <f t="shared" si="0"/>
        <v>0</v>
      </c>
      <c r="AJ7" s="3">
        <f>COUNTIF(E7:AF7,"US NS")+COUNTIF(E7:AF7,"US DS")+COUNTIF(E7:AF7,"US EM")+COUNTIF(E7:AF7,"US NS-WE")</f>
        <v>20</v>
      </c>
    </row>
    <row r="8" spans="1:36" x14ac:dyDescent="0.25">
      <c r="A8" s="505"/>
      <c r="B8" s="401">
        <v>166058</v>
      </c>
      <c r="C8" s="57" t="s">
        <v>8</v>
      </c>
      <c r="D8" s="200" t="s">
        <v>6</v>
      </c>
      <c r="E8" s="305" t="s">
        <v>31</v>
      </c>
      <c r="F8" s="69" t="s">
        <v>51</v>
      </c>
      <c r="G8" s="412" t="s">
        <v>225</v>
      </c>
      <c r="H8" s="69" t="s">
        <v>51</v>
      </c>
      <c r="I8" s="69" t="s">
        <v>51</v>
      </c>
      <c r="J8" s="200" t="s">
        <v>6</v>
      </c>
      <c r="K8" s="200" t="s">
        <v>6</v>
      </c>
      <c r="L8" s="69" t="s">
        <v>51</v>
      </c>
      <c r="M8" s="69" t="s">
        <v>51</v>
      </c>
      <c r="N8" s="69" t="s">
        <v>51</v>
      </c>
      <c r="O8" s="69" t="s">
        <v>51</v>
      </c>
      <c r="P8" s="69" t="s">
        <v>51</v>
      </c>
      <c r="Q8" s="200" t="s">
        <v>6</v>
      </c>
      <c r="R8" s="200" t="s">
        <v>6</v>
      </c>
      <c r="S8" s="69" t="s">
        <v>51</v>
      </c>
      <c r="T8" s="69" t="s">
        <v>51</v>
      </c>
      <c r="U8" s="69" t="s">
        <v>51</v>
      </c>
      <c r="V8" s="69" t="s">
        <v>51</v>
      </c>
      <c r="W8" s="69" t="s">
        <v>51</v>
      </c>
      <c r="X8" s="200" t="s">
        <v>6</v>
      </c>
      <c r="Y8" s="200" t="s">
        <v>6</v>
      </c>
      <c r="Z8" s="69" t="s">
        <v>51</v>
      </c>
      <c r="AA8" s="69" t="s">
        <v>51</v>
      </c>
      <c r="AB8" s="69" t="s">
        <v>51</v>
      </c>
      <c r="AC8" s="69" t="s">
        <v>51</v>
      </c>
      <c r="AD8" s="69" t="s">
        <v>51</v>
      </c>
      <c r="AE8" s="200" t="s">
        <v>6</v>
      </c>
      <c r="AF8" s="200" t="s">
        <v>6</v>
      </c>
      <c r="AG8" s="69" t="s">
        <v>51</v>
      </c>
      <c r="AH8" s="69" t="s">
        <v>51</v>
      </c>
      <c r="AI8" s="3">
        <f t="shared" si="0"/>
        <v>0</v>
      </c>
      <c r="AJ8" s="3">
        <f t="shared" si="1"/>
        <v>18</v>
      </c>
    </row>
    <row r="9" spans="1:36" x14ac:dyDescent="0.25">
      <c r="A9" s="505"/>
      <c r="B9" s="405">
        <v>498904</v>
      </c>
      <c r="C9" s="57" t="s">
        <v>320</v>
      </c>
      <c r="D9" s="200" t="s">
        <v>6</v>
      </c>
      <c r="E9" s="305" t="s">
        <v>31</v>
      </c>
      <c r="F9" s="176" t="s">
        <v>54</v>
      </c>
      <c r="G9" s="412" t="s">
        <v>225</v>
      </c>
      <c r="H9" s="176" t="s">
        <v>54</v>
      </c>
      <c r="I9" s="176" t="s">
        <v>54</v>
      </c>
      <c r="J9" s="171" t="s">
        <v>302</v>
      </c>
      <c r="K9" s="200" t="s">
        <v>6</v>
      </c>
      <c r="L9" s="176" t="s">
        <v>54</v>
      </c>
      <c r="M9" s="176" t="s">
        <v>54</v>
      </c>
      <c r="N9" s="176" t="s">
        <v>54</v>
      </c>
      <c r="O9" s="176" t="s">
        <v>54</v>
      </c>
      <c r="P9" s="176" t="s">
        <v>54</v>
      </c>
      <c r="Q9" s="171" t="s">
        <v>302</v>
      </c>
      <c r="R9" s="200" t="s">
        <v>6</v>
      </c>
      <c r="S9" s="67" t="s">
        <v>52</v>
      </c>
      <c r="T9" s="67" t="s">
        <v>52</v>
      </c>
      <c r="U9" s="67" t="s">
        <v>52</v>
      </c>
      <c r="V9" s="67" t="s">
        <v>52</v>
      </c>
      <c r="W9" s="67" t="s">
        <v>52</v>
      </c>
      <c r="X9" s="200" t="s">
        <v>6</v>
      </c>
      <c r="Y9" s="200" t="s">
        <v>6</v>
      </c>
      <c r="Z9" s="67" t="s">
        <v>52</v>
      </c>
      <c r="AA9" s="67" t="s">
        <v>52</v>
      </c>
      <c r="AB9" s="67" t="s">
        <v>52</v>
      </c>
      <c r="AC9" s="67" t="s">
        <v>52</v>
      </c>
      <c r="AD9" s="67" t="s">
        <v>52</v>
      </c>
      <c r="AE9" s="200" t="s">
        <v>6</v>
      </c>
      <c r="AF9" s="200" t="s">
        <v>6</v>
      </c>
      <c r="AG9" s="176" t="s">
        <v>54</v>
      </c>
      <c r="AH9" s="176" t="s">
        <v>54</v>
      </c>
      <c r="AI9" s="3">
        <f t="shared" si="0"/>
        <v>0</v>
      </c>
      <c r="AJ9" s="3">
        <f t="shared" si="1"/>
        <v>18</v>
      </c>
    </row>
    <row r="10" spans="1:36" x14ac:dyDescent="0.25">
      <c r="A10" s="507" t="s">
        <v>265</v>
      </c>
      <c r="B10" s="401">
        <v>509724</v>
      </c>
      <c r="C10" s="57" t="s">
        <v>21</v>
      </c>
      <c r="D10" s="200" t="s">
        <v>6</v>
      </c>
      <c r="E10" s="69" t="s">
        <v>51</v>
      </c>
      <c r="F10" s="176" t="s">
        <v>54</v>
      </c>
      <c r="G10" s="412" t="s">
        <v>225</v>
      </c>
      <c r="H10" s="176" t="s">
        <v>54</v>
      </c>
      <c r="I10" s="176" t="s">
        <v>54</v>
      </c>
      <c r="J10" s="200" t="s">
        <v>6</v>
      </c>
      <c r="K10" s="200" t="s">
        <v>6</v>
      </c>
      <c r="L10" s="67" t="s">
        <v>52</v>
      </c>
      <c r="M10" s="67" t="s">
        <v>52</v>
      </c>
      <c r="N10" s="67" t="s">
        <v>52</v>
      </c>
      <c r="O10" s="67" t="s">
        <v>52</v>
      </c>
      <c r="P10" s="67" t="s">
        <v>52</v>
      </c>
      <c r="Q10" s="200" t="s">
        <v>6</v>
      </c>
      <c r="R10" s="200" t="s">
        <v>6</v>
      </c>
      <c r="S10" s="176" t="s">
        <v>54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200" t="s">
        <v>6</v>
      </c>
      <c r="Y10" s="200" t="s">
        <v>6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200" t="s">
        <v>6</v>
      </c>
      <c r="AF10" s="200" t="s">
        <v>6</v>
      </c>
      <c r="AG10" s="176" t="s">
        <v>54</v>
      </c>
      <c r="AH10" s="176" t="s">
        <v>54</v>
      </c>
      <c r="AI10" s="3">
        <f t="shared" si="0"/>
        <v>0</v>
      </c>
      <c r="AJ10" s="3">
        <f t="shared" si="1"/>
        <v>19</v>
      </c>
    </row>
    <row r="11" spans="1:36" x14ac:dyDescent="0.25">
      <c r="A11" s="508"/>
      <c r="B11" s="401">
        <v>260250</v>
      </c>
      <c r="C11" s="57" t="s">
        <v>223</v>
      </c>
      <c r="D11" s="200" t="s">
        <v>6</v>
      </c>
      <c r="E11" s="67" t="s">
        <v>52</v>
      </c>
      <c r="F11" s="67" t="s">
        <v>52</v>
      </c>
      <c r="G11" s="412" t="s">
        <v>225</v>
      </c>
      <c r="H11" s="67" t="s">
        <v>52</v>
      </c>
      <c r="I11" s="67" t="s">
        <v>52</v>
      </c>
      <c r="J11" s="200" t="s">
        <v>6</v>
      </c>
      <c r="K11" s="200" t="s">
        <v>6</v>
      </c>
      <c r="L11" s="176" t="s">
        <v>54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171" t="s">
        <v>301</v>
      </c>
      <c r="R11" s="200" t="s">
        <v>6</v>
      </c>
      <c r="S11" s="67" t="s">
        <v>52</v>
      </c>
      <c r="T11" s="67" t="s">
        <v>52</v>
      </c>
      <c r="U11" s="67" t="s">
        <v>52</v>
      </c>
      <c r="V11" s="67" t="s">
        <v>52</v>
      </c>
      <c r="W11" s="67" t="s">
        <v>52</v>
      </c>
      <c r="X11" s="200" t="s">
        <v>6</v>
      </c>
      <c r="Y11" s="200" t="s">
        <v>6</v>
      </c>
      <c r="Z11" s="176" t="s">
        <v>54</v>
      </c>
      <c r="AA11" s="176" t="s">
        <v>54</v>
      </c>
      <c r="AB11" s="176" t="s">
        <v>54</v>
      </c>
      <c r="AC11" s="176" t="s">
        <v>54</v>
      </c>
      <c r="AD11" s="176" t="s">
        <v>54</v>
      </c>
      <c r="AE11" s="200" t="s">
        <v>6</v>
      </c>
      <c r="AF11" s="200" t="s">
        <v>6</v>
      </c>
      <c r="AG11" s="67" t="s">
        <v>52</v>
      </c>
      <c r="AH11" s="67" t="s">
        <v>52</v>
      </c>
      <c r="AI11" s="3">
        <f t="shared" si="0"/>
        <v>0</v>
      </c>
      <c r="AJ11" s="3">
        <f t="shared" si="1"/>
        <v>20</v>
      </c>
    </row>
    <row r="12" spans="1:36" x14ac:dyDescent="0.25">
      <c r="A12" s="508"/>
      <c r="B12" s="57">
        <v>484327</v>
      </c>
      <c r="C12" s="159" t="s">
        <v>171</v>
      </c>
      <c r="D12" s="200" t="s">
        <v>6</v>
      </c>
      <c r="E12" s="67" t="s">
        <v>52</v>
      </c>
      <c r="F12" s="69" t="s">
        <v>51</v>
      </c>
      <c r="G12" s="412" t="s">
        <v>225</v>
      </c>
      <c r="H12" s="176" t="s">
        <v>54</v>
      </c>
      <c r="I12" s="176" t="s">
        <v>54</v>
      </c>
      <c r="J12" s="171" t="s">
        <v>301</v>
      </c>
      <c r="K12" s="200" t="s">
        <v>6</v>
      </c>
      <c r="L12" s="200" t="s">
        <v>6</v>
      </c>
      <c r="M12" s="305" t="s">
        <v>31</v>
      </c>
      <c r="N12" s="176" t="s">
        <v>54</v>
      </c>
      <c r="O12" s="176" t="s">
        <v>54</v>
      </c>
      <c r="P12" s="176" t="s">
        <v>54</v>
      </c>
      <c r="Q12" s="200" t="s">
        <v>6</v>
      </c>
      <c r="R12" s="200" t="s">
        <v>6</v>
      </c>
      <c r="S12" s="67" t="s">
        <v>52</v>
      </c>
      <c r="T12" s="67" t="s">
        <v>52</v>
      </c>
      <c r="U12" s="67" t="s">
        <v>52</v>
      </c>
      <c r="V12" s="67" t="s">
        <v>52</v>
      </c>
      <c r="W12" s="67" t="s">
        <v>52</v>
      </c>
      <c r="X12" s="200" t="s">
        <v>6</v>
      </c>
      <c r="Y12" s="200" t="s">
        <v>6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67" t="s">
        <v>52</v>
      </c>
      <c r="AE12" s="200" t="s">
        <v>6</v>
      </c>
      <c r="AF12" s="200" t="s">
        <v>6</v>
      </c>
      <c r="AG12" s="200" t="s">
        <v>6</v>
      </c>
      <c r="AH12" s="176" t="s">
        <v>54</v>
      </c>
      <c r="AI12" s="3">
        <f t="shared" si="0"/>
        <v>1</v>
      </c>
      <c r="AJ12" s="3">
        <f t="shared" si="1"/>
        <v>18</v>
      </c>
    </row>
    <row r="13" spans="1:36" x14ac:dyDescent="0.25">
      <c r="A13" s="509"/>
      <c r="B13" s="401">
        <v>612719</v>
      </c>
      <c r="C13" s="159" t="s">
        <v>227</v>
      </c>
      <c r="D13" s="200" t="s">
        <v>6</v>
      </c>
      <c r="E13" s="305" t="s">
        <v>31</v>
      </c>
      <c r="F13" s="67" t="s">
        <v>52</v>
      </c>
      <c r="G13" s="412" t="s">
        <v>225</v>
      </c>
      <c r="H13" s="67" t="s">
        <v>52</v>
      </c>
      <c r="I13" s="67" t="s">
        <v>52</v>
      </c>
      <c r="J13" s="200" t="s">
        <v>6</v>
      </c>
      <c r="K13" s="200" t="s">
        <v>6</v>
      </c>
      <c r="L13" s="67" t="s">
        <v>52</v>
      </c>
      <c r="M13" s="67" t="s">
        <v>52</v>
      </c>
      <c r="N13" s="67" t="s">
        <v>52</v>
      </c>
      <c r="O13" s="67" t="s">
        <v>52</v>
      </c>
      <c r="P13" s="67" t="s">
        <v>52</v>
      </c>
      <c r="Q13" s="200" t="s">
        <v>6</v>
      </c>
      <c r="R13" s="200" t="s">
        <v>6</v>
      </c>
      <c r="S13" s="176" t="s">
        <v>54</v>
      </c>
      <c r="T13" s="176" t="s">
        <v>54</v>
      </c>
      <c r="U13" s="176" t="s">
        <v>54</v>
      </c>
      <c r="V13" s="176" t="s">
        <v>54</v>
      </c>
      <c r="W13" s="176" t="s">
        <v>54</v>
      </c>
      <c r="X13" s="171" t="s">
        <v>301</v>
      </c>
      <c r="Y13" s="200" t="s">
        <v>6</v>
      </c>
      <c r="Z13" s="176" t="s">
        <v>54</v>
      </c>
      <c r="AA13" s="176" t="s">
        <v>54</v>
      </c>
      <c r="AB13" s="176" t="s">
        <v>54</v>
      </c>
      <c r="AC13" s="176" t="s">
        <v>54</v>
      </c>
      <c r="AD13" s="176" t="s">
        <v>54</v>
      </c>
      <c r="AE13" s="200" t="s">
        <v>6</v>
      </c>
      <c r="AF13" s="171" t="s">
        <v>302</v>
      </c>
      <c r="AG13" s="67" t="s">
        <v>52</v>
      </c>
      <c r="AH13" s="67" t="s">
        <v>52</v>
      </c>
      <c r="AI13" s="3">
        <f t="shared" si="0"/>
        <v>0</v>
      </c>
      <c r="AJ13" s="3">
        <f t="shared" si="1"/>
        <v>19</v>
      </c>
    </row>
    <row r="14" spans="1:36" x14ac:dyDescent="0.25">
      <c r="A14" s="510" t="s">
        <v>266</v>
      </c>
      <c r="B14" s="57">
        <v>552406</v>
      </c>
      <c r="C14" s="159" t="s">
        <v>164</v>
      </c>
      <c r="D14" s="200" t="s">
        <v>6</v>
      </c>
      <c r="E14" s="67" t="s">
        <v>52</v>
      </c>
      <c r="F14" s="67" t="s">
        <v>52</v>
      </c>
      <c r="G14" s="412" t="s">
        <v>225</v>
      </c>
      <c r="H14" s="67" t="s">
        <v>52</v>
      </c>
      <c r="I14" s="67" t="s">
        <v>52</v>
      </c>
      <c r="J14" s="200" t="s">
        <v>6</v>
      </c>
      <c r="K14" s="171" t="s">
        <v>301</v>
      </c>
      <c r="L14" s="67" t="s">
        <v>52</v>
      </c>
      <c r="M14" s="67" t="s">
        <v>52</v>
      </c>
      <c r="N14" s="67" t="s">
        <v>52</v>
      </c>
      <c r="O14" s="67" t="s">
        <v>52</v>
      </c>
      <c r="P14" s="67" t="s">
        <v>52</v>
      </c>
      <c r="Q14" s="200" t="s">
        <v>6</v>
      </c>
      <c r="R14" s="200" t="s">
        <v>6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176" t="s">
        <v>54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176" t="s">
        <v>54</v>
      </c>
      <c r="AD14" s="176" t="s">
        <v>54</v>
      </c>
      <c r="AE14" s="200" t="s">
        <v>6</v>
      </c>
      <c r="AF14" s="200" t="s">
        <v>6</v>
      </c>
      <c r="AG14" s="67" t="s">
        <v>52</v>
      </c>
      <c r="AH14" s="67" t="s">
        <v>52</v>
      </c>
      <c r="AI14" s="3">
        <f t="shared" si="0"/>
        <v>0</v>
      </c>
      <c r="AJ14" s="3">
        <f t="shared" si="1"/>
        <v>20</v>
      </c>
    </row>
    <row r="15" spans="1:36" x14ac:dyDescent="0.25">
      <c r="A15" s="511"/>
      <c r="B15" s="401">
        <v>302172</v>
      </c>
      <c r="C15" s="57" t="s">
        <v>157</v>
      </c>
      <c r="D15" s="200" t="s">
        <v>6</v>
      </c>
      <c r="E15" s="305" t="s">
        <v>31</v>
      </c>
      <c r="F15" s="67" t="s">
        <v>52</v>
      </c>
      <c r="G15" s="412" t="s">
        <v>225</v>
      </c>
      <c r="H15" s="67" t="s">
        <v>52</v>
      </c>
      <c r="I15" s="67" t="s">
        <v>52</v>
      </c>
      <c r="J15" s="200" t="s">
        <v>6</v>
      </c>
      <c r="K15" s="200" t="s">
        <v>6</v>
      </c>
      <c r="L15" s="176" t="s">
        <v>54</v>
      </c>
      <c r="M15" s="176" t="s">
        <v>54</v>
      </c>
      <c r="N15" s="176" t="s">
        <v>54</v>
      </c>
      <c r="O15" s="176" t="s">
        <v>54</v>
      </c>
      <c r="P15" s="176" t="s">
        <v>54</v>
      </c>
      <c r="Q15" s="171" t="s">
        <v>301</v>
      </c>
      <c r="R15" s="200" t="s">
        <v>6</v>
      </c>
      <c r="S15" s="67" t="s">
        <v>52</v>
      </c>
      <c r="T15" s="67" t="s">
        <v>52</v>
      </c>
      <c r="U15" s="67" t="s">
        <v>52</v>
      </c>
      <c r="V15" s="67" t="s">
        <v>52</v>
      </c>
      <c r="W15" s="67" t="s">
        <v>52</v>
      </c>
      <c r="X15" s="200" t="s">
        <v>6</v>
      </c>
      <c r="Y15" s="200" t="s">
        <v>6</v>
      </c>
      <c r="Z15" s="67" t="s">
        <v>52</v>
      </c>
      <c r="AA15" s="67" t="s">
        <v>52</v>
      </c>
      <c r="AB15" s="67" t="s">
        <v>52</v>
      </c>
      <c r="AC15" s="67" t="s">
        <v>52</v>
      </c>
      <c r="AD15" s="67" t="s">
        <v>52</v>
      </c>
      <c r="AE15" s="200" t="s">
        <v>6</v>
      </c>
      <c r="AF15" s="200" t="s">
        <v>6</v>
      </c>
      <c r="AG15" s="176" t="s">
        <v>54</v>
      </c>
      <c r="AH15" s="176" t="s">
        <v>54</v>
      </c>
      <c r="AI15" s="3">
        <f t="shared" si="0"/>
        <v>0</v>
      </c>
      <c r="AJ15" s="3">
        <f t="shared" si="1"/>
        <v>19</v>
      </c>
    </row>
    <row r="16" spans="1:36" x14ac:dyDescent="0.25">
      <c r="A16" s="512"/>
      <c r="B16" s="57">
        <v>379070</v>
      </c>
      <c r="C16" s="159" t="s">
        <v>123</v>
      </c>
      <c r="D16" s="200" t="s">
        <v>6</v>
      </c>
      <c r="E16" s="305" t="s">
        <v>31</v>
      </c>
      <c r="F16" s="176" t="s">
        <v>54</v>
      </c>
      <c r="G16" s="412" t="s">
        <v>225</v>
      </c>
      <c r="H16" s="176" t="s">
        <v>54</v>
      </c>
      <c r="I16" s="176" t="s">
        <v>54</v>
      </c>
      <c r="J16" s="200" t="s">
        <v>6</v>
      </c>
      <c r="K16" s="200" t="s">
        <v>6</v>
      </c>
      <c r="L16" s="176" t="s">
        <v>54</v>
      </c>
      <c r="M16" s="176" t="s">
        <v>54</v>
      </c>
      <c r="N16" s="176" t="s">
        <v>54</v>
      </c>
      <c r="O16" s="176" t="s">
        <v>54</v>
      </c>
      <c r="P16" s="176" t="s">
        <v>54</v>
      </c>
      <c r="Q16" s="200" t="s">
        <v>6</v>
      </c>
      <c r="R16" s="171" t="s">
        <v>301</v>
      </c>
      <c r="S16" s="67" t="s">
        <v>52</v>
      </c>
      <c r="T16" s="67" t="s">
        <v>52</v>
      </c>
      <c r="U16" s="67" t="s">
        <v>52</v>
      </c>
      <c r="V16" s="67" t="s">
        <v>52</v>
      </c>
      <c r="W16" s="67" t="s">
        <v>52</v>
      </c>
      <c r="X16" s="200" t="s">
        <v>6</v>
      </c>
      <c r="Y16" s="200" t="s">
        <v>6</v>
      </c>
      <c r="Z16" s="67" t="s">
        <v>52</v>
      </c>
      <c r="AA16" s="67" t="s">
        <v>52</v>
      </c>
      <c r="AB16" s="67" t="s">
        <v>52</v>
      </c>
      <c r="AC16" s="67" t="s">
        <v>52</v>
      </c>
      <c r="AD16" s="67" t="s">
        <v>52</v>
      </c>
      <c r="AE16" s="200" t="s">
        <v>6</v>
      </c>
      <c r="AF16" s="200" t="s">
        <v>6</v>
      </c>
      <c r="AG16" s="176" t="s">
        <v>54</v>
      </c>
      <c r="AH16" s="176" t="s">
        <v>54</v>
      </c>
      <c r="AI16" s="3">
        <f t="shared" si="0"/>
        <v>0</v>
      </c>
      <c r="AJ16" s="3">
        <f>COUNTIF(E16:AF16,"US NS")+COUNTIF(E16:AF16,"US DS")+COUNTIF(E16:AF16,"US EM")+COUNTIF(E16:AF16,"US NS-WE")</f>
        <v>19</v>
      </c>
    </row>
    <row r="17" spans="1:36" x14ac:dyDescent="0.25">
      <c r="A17" s="498" t="s">
        <v>319</v>
      </c>
      <c r="B17" s="401">
        <v>451719</v>
      </c>
      <c r="C17" s="57" t="s">
        <v>240</v>
      </c>
      <c r="D17" s="200" t="s">
        <v>6</v>
      </c>
      <c r="E17" s="67" t="s">
        <v>52</v>
      </c>
      <c r="F17" s="67" t="s">
        <v>52</v>
      </c>
      <c r="G17" s="412" t="s">
        <v>225</v>
      </c>
      <c r="H17" s="67" t="s">
        <v>52</v>
      </c>
      <c r="I17" s="67" t="s">
        <v>52</v>
      </c>
      <c r="J17" s="200" t="s">
        <v>6</v>
      </c>
      <c r="K17" s="200" t="s">
        <v>6</v>
      </c>
      <c r="L17" s="176" t="s">
        <v>54</v>
      </c>
      <c r="M17" s="176" t="s">
        <v>54</v>
      </c>
      <c r="N17" s="176" t="s">
        <v>54</v>
      </c>
      <c r="O17" s="305" t="s">
        <v>31</v>
      </c>
      <c r="P17" s="305" t="s">
        <v>31</v>
      </c>
      <c r="Q17" s="200" t="s">
        <v>6</v>
      </c>
      <c r="R17" s="200" t="s">
        <v>6</v>
      </c>
      <c r="S17" s="67" t="s">
        <v>52</v>
      </c>
      <c r="T17" s="67" t="s">
        <v>52</v>
      </c>
      <c r="U17" s="67" t="s">
        <v>52</v>
      </c>
      <c r="V17" s="67" t="s">
        <v>52</v>
      </c>
      <c r="W17" s="67" t="s">
        <v>52</v>
      </c>
      <c r="X17" s="200" t="s">
        <v>6</v>
      </c>
      <c r="Y17" s="200" t="s">
        <v>6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200" t="s">
        <v>6</v>
      </c>
      <c r="AF17" s="200" t="s">
        <v>6</v>
      </c>
      <c r="AG17" s="67" t="s">
        <v>52</v>
      </c>
      <c r="AH17" s="67" t="s">
        <v>52</v>
      </c>
      <c r="AI17" s="3"/>
      <c r="AJ17" s="3"/>
    </row>
    <row r="18" spans="1:36" x14ac:dyDescent="0.25">
      <c r="A18" s="499"/>
      <c r="B18" s="401">
        <v>348238</v>
      </c>
      <c r="C18" s="159" t="s">
        <v>246</v>
      </c>
      <c r="D18" s="200" t="s">
        <v>6</v>
      </c>
      <c r="E18" s="305" t="s">
        <v>31</v>
      </c>
      <c r="F18" s="305" t="s">
        <v>31</v>
      </c>
      <c r="G18" s="412" t="s">
        <v>225</v>
      </c>
      <c r="H18" s="305" t="s">
        <v>31</v>
      </c>
      <c r="I18" s="305" t="s">
        <v>31</v>
      </c>
      <c r="J18" s="200" t="s">
        <v>6</v>
      </c>
      <c r="K18" s="200" t="s">
        <v>6</v>
      </c>
      <c r="L18" s="305" t="s">
        <v>31</v>
      </c>
      <c r="M18" s="305" t="s">
        <v>31</v>
      </c>
      <c r="N18" s="305" t="s">
        <v>31</v>
      </c>
      <c r="O18" s="305" t="s">
        <v>31</v>
      </c>
      <c r="P18" s="305" t="s">
        <v>31</v>
      </c>
      <c r="Q18" s="200" t="s">
        <v>6</v>
      </c>
      <c r="R18" s="200" t="s">
        <v>6</v>
      </c>
      <c r="S18" s="305" t="s">
        <v>31</v>
      </c>
      <c r="T18" s="305" t="s">
        <v>31</v>
      </c>
      <c r="U18" s="305" t="s">
        <v>31</v>
      </c>
      <c r="V18" s="176" t="s">
        <v>54</v>
      </c>
      <c r="W18" s="176" t="s">
        <v>54</v>
      </c>
      <c r="X18" s="171" t="s">
        <v>301</v>
      </c>
      <c r="Y18" s="200" t="s">
        <v>6</v>
      </c>
      <c r="Z18" s="67" t="s">
        <v>52</v>
      </c>
      <c r="AA18" s="67" t="s">
        <v>52</v>
      </c>
      <c r="AB18" s="67" t="s">
        <v>52</v>
      </c>
      <c r="AC18" s="67" t="s">
        <v>52</v>
      </c>
      <c r="AD18" s="67" t="s">
        <v>52</v>
      </c>
      <c r="AE18" s="200" t="s">
        <v>6</v>
      </c>
      <c r="AF18" s="200" t="s">
        <v>6</v>
      </c>
      <c r="AG18" s="67" t="s">
        <v>52</v>
      </c>
      <c r="AH18" s="67" t="s">
        <v>52</v>
      </c>
      <c r="AI18" s="3">
        <f t="shared" si="0"/>
        <v>10</v>
      </c>
      <c r="AJ18" s="3">
        <f t="shared" si="1"/>
        <v>8</v>
      </c>
    </row>
    <row r="19" spans="1:36" x14ac:dyDescent="0.25">
      <c r="A19" s="499"/>
      <c r="B19" s="401">
        <v>491040</v>
      </c>
      <c r="C19" s="159" t="s">
        <v>169</v>
      </c>
      <c r="D19" s="171" t="s">
        <v>301</v>
      </c>
      <c r="E19" s="176" t="s">
        <v>54</v>
      </c>
      <c r="F19" s="305" t="s">
        <v>31</v>
      </c>
      <c r="G19" s="412" t="s">
        <v>225</v>
      </c>
      <c r="H19" s="305" t="s">
        <v>31</v>
      </c>
      <c r="I19" s="305" t="s">
        <v>31</v>
      </c>
      <c r="J19" s="200" t="s">
        <v>6</v>
      </c>
      <c r="K19" s="200" t="s">
        <v>6</v>
      </c>
      <c r="L19" s="67" t="s">
        <v>52</v>
      </c>
      <c r="M19" s="67" t="s">
        <v>52</v>
      </c>
      <c r="N19" s="67" t="s">
        <v>52</v>
      </c>
      <c r="O19" s="67" t="s">
        <v>52</v>
      </c>
      <c r="P19" s="67" t="s">
        <v>52</v>
      </c>
      <c r="Q19" s="200" t="s">
        <v>6</v>
      </c>
      <c r="R19" s="200" t="s">
        <v>6</v>
      </c>
      <c r="S19" s="67" t="s">
        <v>52</v>
      </c>
      <c r="T19" s="67" t="s">
        <v>52</v>
      </c>
      <c r="U19" s="67" t="s">
        <v>52</v>
      </c>
      <c r="V19" s="67" t="s">
        <v>52</v>
      </c>
      <c r="W19" s="67" t="s">
        <v>52</v>
      </c>
      <c r="X19" s="200" t="s">
        <v>6</v>
      </c>
      <c r="Y19" s="200" t="s">
        <v>6</v>
      </c>
      <c r="Z19" s="176" t="s">
        <v>54</v>
      </c>
      <c r="AA19" s="176" t="s">
        <v>54</v>
      </c>
      <c r="AB19" s="176" t="s">
        <v>54</v>
      </c>
      <c r="AC19" s="176" t="s">
        <v>54</v>
      </c>
      <c r="AD19" s="176" t="s">
        <v>54</v>
      </c>
      <c r="AE19" s="171" t="s">
        <v>301</v>
      </c>
      <c r="AF19" s="200" t="s">
        <v>6</v>
      </c>
      <c r="AG19" s="176" t="s">
        <v>54</v>
      </c>
      <c r="AH19" s="176" t="s">
        <v>54</v>
      </c>
      <c r="AI19" s="3">
        <f t="shared" si="0"/>
        <v>2</v>
      </c>
      <c r="AJ19" s="3">
        <f t="shared" si="1"/>
        <v>17</v>
      </c>
    </row>
    <row r="20" spans="1:36" x14ac:dyDescent="0.25">
      <c r="A20" s="499"/>
      <c r="B20" s="57">
        <v>461154</v>
      </c>
      <c r="C20" s="297" t="s">
        <v>252</v>
      </c>
      <c r="D20" s="200" t="s">
        <v>6</v>
      </c>
      <c r="E20" s="67" t="s">
        <v>52</v>
      </c>
      <c r="F20" s="67" t="s">
        <v>52</v>
      </c>
      <c r="G20" s="412" t="s">
        <v>225</v>
      </c>
      <c r="H20" s="67" t="s">
        <v>52</v>
      </c>
      <c r="I20" s="67" t="s">
        <v>52</v>
      </c>
      <c r="J20" s="200" t="s">
        <v>6</v>
      </c>
      <c r="K20" s="200" t="s">
        <v>6</v>
      </c>
      <c r="L20" s="67" t="s">
        <v>52</v>
      </c>
      <c r="M20" s="67" t="s">
        <v>52</v>
      </c>
      <c r="N20" s="67" t="s">
        <v>52</v>
      </c>
      <c r="O20" s="67" t="s">
        <v>52</v>
      </c>
      <c r="P20" s="67" t="s">
        <v>52</v>
      </c>
      <c r="Q20" s="200" t="s">
        <v>6</v>
      </c>
      <c r="R20" s="171" t="s">
        <v>302</v>
      </c>
      <c r="S20" s="67" t="s">
        <v>52</v>
      </c>
      <c r="T20" s="67" t="s">
        <v>52</v>
      </c>
      <c r="U20" s="67" t="s">
        <v>52</v>
      </c>
      <c r="V20" s="67" t="s">
        <v>52</v>
      </c>
      <c r="W20" s="67" t="s">
        <v>52</v>
      </c>
      <c r="X20" s="200" t="s">
        <v>6</v>
      </c>
      <c r="Y20" s="171" t="s">
        <v>301</v>
      </c>
      <c r="Z20" s="176" t="s">
        <v>54</v>
      </c>
      <c r="AA20" s="176" t="s">
        <v>54</v>
      </c>
      <c r="AB20" s="176" t="s">
        <v>54</v>
      </c>
      <c r="AC20" s="176" t="s">
        <v>54</v>
      </c>
      <c r="AD20" s="176" t="s">
        <v>54</v>
      </c>
      <c r="AE20" s="171" t="s">
        <v>301</v>
      </c>
      <c r="AF20" s="200" t="s">
        <v>6</v>
      </c>
      <c r="AG20" s="176" t="s">
        <v>54</v>
      </c>
      <c r="AH20" s="176" t="s">
        <v>54</v>
      </c>
      <c r="AI20" s="3">
        <f t="shared" si="0"/>
        <v>0</v>
      </c>
      <c r="AJ20" s="3">
        <f t="shared" si="1"/>
        <v>21</v>
      </c>
    </row>
    <row r="21" spans="1:36" x14ac:dyDescent="0.25">
      <c r="A21" s="500"/>
      <c r="B21" s="318">
        <v>550857</v>
      </c>
      <c r="C21" s="297" t="s">
        <v>256</v>
      </c>
      <c r="D21" s="200" t="s">
        <v>6</v>
      </c>
      <c r="E21" s="67" t="s">
        <v>52</v>
      </c>
      <c r="F21" s="67" t="s">
        <v>52</v>
      </c>
      <c r="G21" s="412" t="s">
        <v>225</v>
      </c>
      <c r="H21" s="67" t="s">
        <v>52</v>
      </c>
      <c r="I21" s="67" t="s">
        <v>52</v>
      </c>
      <c r="J21" s="200" t="s">
        <v>6</v>
      </c>
      <c r="K21" s="200" t="s">
        <v>6</v>
      </c>
      <c r="L21" s="67" t="s">
        <v>52</v>
      </c>
      <c r="M21" s="67" t="s">
        <v>52</v>
      </c>
      <c r="N21" s="67" t="s">
        <v>52</v>
      </c>
      <c r="O21" s="67" t="s">
        <v>52</v>
      </c>
      <c r="P21" s="67" t="s">
        <v>52</v>
      </c>
      <c r="Q21" s="200" t="s">
        <v>6</v>
      </c>
      <c r="R21" s="200" t="s">
        <v>6</v>
      </c>
      <c r="S21" s="176" t="s">
        <v>54</v>
      </c>
      <c r="T21" s="176" t="s">
        <v>54</v>
      </c>
      <c r="U21" s="176" t="s">
        <v>54</v>
      </c>
      <c r="V21" s="176" t="s">
        <v>54</v>
      </c>
      <c r="W21" s="176" t="s">
        <v>54</v>
      </c>
      <c r="X21" s="200" t="s">
        <v>6</v>
      </c>
      <c r="Y21" s="171" t="s">
        <v>302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67" t="s">
        <v>52</v>
      </c>
      <c r="AE21" s="200" t="s">
        <v>6</v>
      </c>
      <c r="AF21" s="200" t="s">
        <v>6</v>
      </c>
      <c r="AG21" s="67" t="s">
        <v>52</v>
      </c>
      <c r="AH21" s="67" t="s">
        <v>52</v>
      </c>
      <c r="AI21" s="3">
        <f t="shared" si="0"/>
        <v>0</v>
      </c>
      <c r="AJ21" s="3">
        <f t="shared" si="1"/>
        <v>19</v>
      </c>
    </row>
    <row r="22" spans="1:36" x14ac:dyDescent="0.25">
      <c r="AI22" s="3">
        <f>SUM(AI3:AI21)</f>
        <v>14</v>
      </c>
      <c r="AJ22" s="3"/>
    </row>
  </sheetData>
  <mergeCells count="9">
    <mergeCell ref="A17:A21"/>
    <mergeCell ref="E1:F1"/>
    <mergeCell ref="L1:M1"/>
    <mergeCell ref="S1:T1"/>
    <mergeCell ref="Z1:AA1"/>
    <mergeCell ref="A3:A6"/>
    <mergeCell ref="A7:A9"/>
    <mergeCell ref="A10:A13"/>
    <mergeCell ref="A14:A16"/>
  </mergeCells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AJ22"/>
  <sheetViews>
    <sheetView zoomScaleNormal="100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5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4" width="11.42578125" customWidth="1"/>
    <col min="36" max="36" width="10.28515625" bestFit="1" customWidth="1"/>
  </cols>
  <sheetData>
    <row r="1" spans="1:36" ht="15" customHeight="1" x14ac:dyDescent="0.25">
      <c r="G1" s="481" t="s">
        <v>235</v>
      </c>
      <c r="H1" s="481"/>
      <c r="N1" s="481" t="s">
        <v>235</v>
      </c>
      <c r="O1" s="481"/>
      <c r="U1" s="481" t="s">
        <v>235</v>
      </c>
      <c r="V1" s="481"/>
      <c r="AB1" s="481" t="s">
        <v>235</v>
      </c>
      <c r="AC1" s="481"/>
      <c r="AI1" s="385" t="s">
        <v>248</v>
      </c>
      <c r="AJ1" s="385" t="s">
        <v>285</v>
      </c>
    </row>
    <row r="2" spans="1:36" x14ac:dyDescent="0.25">
      <c r="A2" s="158" t="s">
        <v>268</v>
      </c>
      <c r="B2" s="158" t="s">
        <v>128</v>
      </c>
      <c r="C2" s="158" t="s">
        <v>2</v>
      </c>
      <c r="D2" s="243">
        <v>43313</v>
      </c>
      <c r="E2" s="243">
        <v>43314</v>
      </c>
      <c r="F2" s="243">
        <v>43315</v>
      </c>
      <c r="G2" s="243">
        <v>43316</v>
      </c>
      <c r="H2" s="243">
        <v>43317</v>
      </c>
      <c r="I2" s="243">
        <v>43318</v>
      </c>
      <c r="J2" s="243">
        <v>43319</v>
      </c>
      <c r="K2" s="243">
        <v>43320</v>
      </c>
      <c r="L2" s="243">
        <v>43321</v>
      </c>
      <c r="M2" s="243">
        <v>43322</v>
      </c>
      <c r="N2" s="243">
        <v>43323</v>
      </c>
      <c r="O2" s="243">
        <v>43324</v>
      </c>
      <c r="P2" s="243">
        <v>43325</v>
      </c>
      <c r="Q2" s="243">
        <v>43326</v>
      </c>
      <c r="R2" s="243">
        <v>43327</v>
      </c>
      <c r="S2" s="243">
        <v>43328</v>
      </c>
      <c r="T2" s="243">
        <v>43329</v>
      </c>
      <c r="U2" s="243">
        <v>43330</v>
      </c>
      <c r="V2" s="243">
        <v>43331</v>
      </c>
      <c r="W2" s="243">
        <v>43332</v>
      </c>
      <c r="X2" s="243">
        <v>43333</v>
      </c>
      <c r="Y2" s="243">
        <v>43334</v>
      </c>
      <c r="Z2" s="243">
        <v>43335</v>
      </c>
      <c r="AA2" s="243">
        <v>43336</v>
      </c>
      <c r="AB2" s="243">
        <v>43337</v>
      </c>
      <c r="AC2" s="243">
        <v>43338</v>
      </c>
      <c r="AD2" s="243">
        <v>43339</v>
      </c>
      <c r="AE2" s="243">
        <v>43340</v>
      </c>
      <c r="AF2" s="243">
        <v>43341</v>
      </c>
      <c r="AG2" s="243">
        <v>43342</v>
      </c>
      <c r="AH2" s="243">
        <v>43343</v>
      </c>
      <c r="AI2" s="243"/>
      <c r="AJ2" s="3"/>
    </row>
    <row r="3" spans="1:36" x14ac:dyDescent="0.25">
      <c r="A3" s="501" t="s">
        <v>263</v>
      </c>
      <c r="B3" s="79">
        <v>125480</v>
      </c>
      <c r="C3" s="159" t="s">
        <v>242</v>
      </c>
      <c r="D3" s="67" t="s">
        <v>52</v>
      </c>
      <c r="E3" s="67" t="s">
        <v>52</v>
      </c>
      <c r="F3" s="67" t="s">
        <v>52</v>
      </c>
      <c r="G3" s="200" t="s">
        <v>6</v>
      </c>
      <c r="H3" s="171" t="s">
        <v>302</v>
      </c>
      <c r="I3" s="200" t="s">
        <v>6</v>
      </c>
      <c r="J3" s="176" t="s">
        <v>54</v>
      </c>
      <c r="K3" s="176" t="s">
        <v>54</v>
      </c>
      <c r="L3" s="176" t="s">
        <v>54</v>
      </c>
      <c r="M3" s="176" t="s">
        <v>54</v>
      </c>
      <c r="N3" s="171" t="s">
        <v>301</v>
      </c>
      <c r="O3" s="200" t="s">
        <v>6</v>
      </c>
      <c r="P3" s="67" t="s">
        <v>52</v>
      </c>
      <c r="Q3" s="67" t="s">
        <v>52</v>
      </c>
      <c r="R3" s="67" t="s">
        <v>52</v>
      </c>
      <c r="S3" s="67" t="s">
        <v>52</v>
      </c>
      <c r="T3" s="67" t="s">
        <v>52</v>
      </c>
      <c r="U3" s="200" t="s">
        <v>6</v>
      </c>
      <c r="V3" s="200" t="s">
        <v>6</v>
      </c>
      <c r="W3" s="176" t="s">
        <v>54</v>
      </c>
      <c r="X3" s="176" t="s">
        <v>54</v>
      </c>
      <c r="Y3" s="176" t="s">
        <v>54</v>
      </c>
      <c r="Z3" s="176" t="s">
        <v>54</v>
      </c>
      <c r="AA3" s="176" t="s">
        <v>54</v>
      </c>
      <c r="AB3" s="171" t="s">
        <v>302</v>
      </c>
      <c r="AC3" s="200" t="s">
        <v>6</v>
      </c>
      <c r="AD3" s="67" t="s">
        <v>52</v>
      </c>
      <c r="AE3" s="67" t="s">
        <v>52</v>
      </c>
      <c r="AF3" s="67" t="s">
        <v>52</v>
      </c>
      <c r="AG3" s="67" t="s">
        <v>52</v>
      </c>
      <c r="AH3" s="67" t="s">
        <v>52</v>
      </c>
      <c r="AI3" s="3">
        <f t="shared" ref="AI3:AI21" si="0">COUNTIF(G3:AG3,"Leave")</f>
        <v>0</v>
      </c>
      <c r="AJ3" s="3">
        <f>COUNTIF(E3:AF3,"US NS")+COUNTIF(E3:AF3,"US DS")+COUNTIF(E3:AF3,"US EM")+COUNTIF(E3:AF3,"US NS-WE")</f>
        <v>20</v>
      </c>
    </row>
    <row r="4" spans="1:36" x14ac:dyDescent="0.25">
      <c r="A4" s="502"/>
      <c r="B4" s="405">
        <v>245894</v>
      </c>
      <c r="C4" s="57" t="s">
        <v>104</v>
      </c>
      <c r="D4" s="176" t="s">
        <v>54</v>
      </c>
      <c r="E4" s="176" t="s">
        <v>54</v>
      </c>
      <c r="F4" s="176" t="s">
        <v>54</v>
      </c>
      <c r="G4" s="171" t="s">
        <v>302</v>
      </c>
      <c r="H4" s="200" t="s">
        <v>6</v>
      </c>
      <c r="I4" s="67" t="s">
        <v>52</v>
      </c>
      <c r="J4" s="67" t="s">
        <v>52</v>
      </c>
      <c r="K4" s="67" t="s">
        <v>52</v>
      </c>
      <c r="L4" s="67" t="s">
        <v>52</v>
      </c>
      <c r="M4" s="67" t="s">
        <v>52</v>
      </c>
      <c r="N4" s="200" t="s">
        <v>6</v>
      </c>
      <c r="O4" s="200" t="s">
        <v>6</v>
      </c>
      <c r="P4" s="176" t="s">
        <v>54</v>
      </c>
      <c r="Q4" s="176" t="s">
        <v>54</v>
      </c>
      <c r="R4" s="176" t="s">
        <v>54</v>
      </c>
      <c r="S4" s="176" t="s">
        <v>54</v>
      </c>
      <c r="T4" s="176" t="s">
        <v>54</v>
      </c>
      <c r="U4" s="171" t="s">
        <v>302</v>
      </c>
      <c r="V4" s="200" t="s">
        <v>6</v>
      </c>
      <c r="W4" s="67" t="s">
        <v>52</v>
      </c>
      <c r="X4" s="67" t="s">
        <v>52</v>
      </c>
      <c r="Y4" s="67" t="s">
        <v>52</v>
      </c>
      <c r="Z4" s="67" t="s">
        <v>52</v>
      </c>
      <c r="AA4" s="67" t="s">
        <v>52</v>
      </c>
      <c r="AB4" s="200" t="s">
        <v>6</v>
      </c>
      <c r="AC4" s="200" t="s">
        <v>6</v>
      </c>
      <c r="AD4" s="176" t="s">
        <v>54</v>
      </c>
      <c r="AE4" s="176" t="s">
        <v>54</v>
      </c>
      <c r="AF4" s="176" t="s">
        <v>54</v>
      </c>
      <c r="AG4" s="176" t="s">
        <v>54</v>
      </c>
      <c r="AH4" s="176" t="s">
        <v>54</v>
      </c>
      <c r="AI4" s="3">
        <f t="shared" si="0"/>
        <v>0</v>
      </c>
      <c r="AJ4" s="3">
        <f t="shared" ref="AJ4:AJ21" si="1">COUNTIF(E4:AF4,"US NS")+COUNTIF(E4:AF4,"US DS")+COUNTIF(E4:AF4,"US EM")+COUNTIF(E4:AF4,"US NS-WE")</f>
        <v>20</v>
      </c>
    </row>
    <row r="5" spans="1:36" x14ac:dyDescent="0.25">
      <c r="A5" s="502"/>
      <c r="B5" s="405">
        <v>483234</v>
      </c>
      <c r="C5" s="159" t="s">
        <v>241</v>
      </c>
      <c r="D5" s="176" t="s">
        <v>54</v>
      </c>
      <c r="E5" s="176" t="s">
        <v>54</v>
      </c>
      <c r="F5" s="176" t="s">
        <v>54</v>
      </c>
      <c r="G5" s="171" t="s">
        <v>302</v>
      </c>
      <c r="H5" s="200" t="s">
        <v>6</v>
      </c>
      <c r="I5" s="67" t="s">
        <v>52</v>
      </c>
      <c r="J5" s="67" t="s">
        <v>52</v>
      </c>
      <c r="K5" s="67" t="s">
        <v>52</v>
      </c>
      <c r="L5" s="67" t="s">
        <v>52</v>
      </c>
      <c r="M5" s="67" t="s">
        <v>52</v>
      </c>
      <c r="N5" s="200" t="s">
        <v>6</v>
      </c>
      <c r="O5" s="200" t="s">
        <v>6</v>
      </c>
      <c r="P5" s="200" t="s">
        <v>6</v>
      </c>
      <c r="Q5" s="176" t="s">
        <v>54</v>
      </c>
      <c r="R5" s="176" t="s">
        <v>54</v>
      </c>
      <c r="S5" s="176" t="s">
        <v>54</v>
      </c>
      <c r="T5" s="176" t="s">
        <v>54</v>
      </c>
      <c r="U5" s="171" t="s">
        <v>301</v>
      </c>
      <c r="V5" s="200" t="s">
        <v>6</v>
      </c>
      <c r="W5" s="67" t="s">
        <v>52</v>
      </c>
      <c r="X5" s="67" t="s">
        <v>52</v>
      </c>
      <c r="Y5" s="67" t="s">
        <v>52</v>
      </c>
      <c r="Z5" s="67" t="s">
        <v>52</v>
      </c>
      <c r="AA5" s="67" t="s">
        <v>52</v>
      </c>
      <c r="AB5" s="200" t="s">
        <v>6</v>
      </c>
      <c r="AC5" s="200" t="s">
        <v>6</v>
      </c>
      <c r="AD5" s="176" t="s">
        <v>54</v>
      </c>
      <c r="AE5" s="176" t="s">
        <v>54</v>
      </c>
      <c r="AF5" s="176" t="s">
        <v>54</v>
      </c>
      <c r="AG5" s="176" t="s">
        <v>54</v>
      </c>
      <c r="AH5" s="176" t="s">
        <v>54</v>
      </c>
      <c r="AI5" s="3">
        <f t="shared" si="0"/>
        <v>0</v>
      </c>
      <c r="AJ5" s="3">
        <f t="shared" si="1"/>
        <v>20</v>
      </c>
    </row>
    <row r="6" spans="1:36" x14ac:dyDescent="0.25">
      <c r="A6" s="503"/>
      <c r="B6" s="318">
        <v>435786</v>
      </c>
      <c r="C6" s="297" t="s">
        <v>255</v>
      </c>
      <c r="D6" s="67" t="s">
        <v>52</v>
      </c>
      <c r="E6" s="67" t="s">
        <v>52</v>
      </c>
      <c r="F6" s="67" t="s">
        <v>52</v>
      </c>
      <c r="G6" s="200" t="s">
        <v>6</v>
      </c>
      <c r="H6" s="200" t="s">
        <v>6</v>
      </c>
      <c r="I6" s="200" t="s">
        <v>6</v>
      </c>
      <c r="J6" s="176" t="s">
        <v>54</v>
      </c>
      <c r="K6" s="176" t="s">
        <v>54</v>
      </c>
      <c r="L6" s="176" t="s">
        <v>54</v>
      </c>
      <c r="M6" s="176" t="s">
        <v>54</v>
      </c>
      <c r="N6" s="171" t="s">
        <v>301</v>
      </c>
      <c r="O6" s="200" t="s">
        <v>6</v>
      </c>
      <c r="P6" s="67" t="s">
        <v>52</v>
      </c>
      <c r="Q6" s="67" t="s">
        <v>52</v>
      </c>
      <c r="R6" s="67" t="s">
        <v>52</v>
      </c>
      <c r="S6" s="67" t="s">
        <v>52</v>
      </c>
      <c r="T6" s="67" t="s">
        <v>52</v>
      </c>
      <c r="U6" s="200" t="s">
        <v>6</v>
      </c>
      <c r="V6" s="200" t="s">
        <v>6</v>
      </c>
      <c r="W6" s="176" t="s">
        <v>54</v>
      </c>
      <c r="X6" s="176" t="s">
        <v>54</v>
      </c>
      <c r="Y6" s="176" t="s">
        <v>54</v>
      </c>
      <c r="Z6" s="176" t="s">
        <v>54</v>
      </c>
      <c r="AA6" s="176" t="s">
        <v>54</v>
      </c>
      <c r="AB6" s="200" t="s">
        <v>6</v>
      </c>
      <c r="AC6" s="200" t="s">
        <v>6</v>
      </c>
      <c r="AD6" s="67" t="s">
        <v>52</v>
      </c>
      <c r="AE6" s="67" t="s">
        <v>52</v>
      </c>
      <c r="AF6" s="67" t="s">
        <v>52</v>
      </c>
      <c r="AG6" s="67" t="s">
        <v>52</v>
      </c>
      <c r="AH6" s="67" t="s">
        <v>52</v>
      </c>
      <c r="AI6" s="3">
        <f t="shared" si="0"/>
        <v>0</v>
      </c>
      <c r="AJ6" s="3">
        <f t="shared" si="1"/>
        <v>20</v>
      </c>
    </row>
    <row r="7" spans="1:36" x14ac:dyDescent="0.25">
      <c r="A7" s="504" t="s">
        <v>264</v>
      </c>
      <c r="B7" s="57">
        <v>497998</v>
      </c>
      <c r="C7" s="159" t="s">
        <v>165</v>
      </c>
      <c r="D7" s="176" t="s">
        <v>54</v>
      </c>
      <c r="E7" s="176" t="s">
        <v>54</v>
      </c>
      <c r="F7" s="176" t="s">
        <v>54</v>
      </c>
      <c r="G7" s="200" t="s">
        <v>6</v>
      </c>
      <c r="H7" s="200" t="s">
        <v>6</v>
      </c>
      <c r="I7" s="67" t="s">
        <v>52</v>
      </c>
      <c r="J7" s="67" t="s">
        <v>52</v>
      </c>
      <c r="K7" s="67" t="s">
        <v>52</v>
      </c>
      <c r="L7" s="67" t="s">
        <v>52</v>
      </c>
      <c r="M7" s="67" t="s">
        <v>52</v>
      </c>
      <c r="N7" s="200" t="s">
        <v>6</v>
      </c>
      <c r="O7" s="200" t="s">
        <v>6</v>
      </c>
      <c r="P7" s="176" t="s">
        <v>54</v>
      </c>
      <c r="Q7" s="176" t="s">
        <v>54</v>
      </c>
      <c r="R7" s="176" t="s">
        <v>54</v>
      </c>
      <c r="S7" s="176" t="s">
        <v>54</v>
      </c>
      <c r="T7" s="176" t="s">
        <v>54</v>
      </c>
      <c r="U7" s="171" t="s">
        <v>302</v>
      </c>
      <c r="V7" s="200" t="s">
        <v>6</v>
      </c>
      <c r="W7" s="67" t="s">
        <v>52</v>
      </c>
      <c r="X7" s="67" t="s">
        <v>52</v>
      </c>
      <c r="Y7" s="67" t="s">
        <v>52</v>
      </c>
      <c r="Z7" s="67" t="s">
        <v>52</v>
      </c>
      <c r="AA7" s="67" t="s">
        <v>52</v>
      </c>
      <c r="AB7" s="200" t="s">
        <v>6</v>
      </c>
      <c r="AC7" s="200" t="s">
        <v>6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176" t="s">
        <v>54</v>
      </c>
      <c r="AI7" s="3">
        <f t="shared" si="0"/>
        <v>0</v>
      </c>
      <c r="AJ7" s="3">
        <f t="shared" si="1"/>
        <v>20</v>
      </c>
    </row>
    <row r="8" spans="1:36" x14ac:dyDescent="0.25">
      <c r="A8" s="505"/>
      <c r="B8" s="405">
        <v>166058</v>
      </c>
      <c r="C8" s="57" t="s">
        <v>8</v>
      </c>
      <c r="D8" s="69" t="s">
        <v>51</v>
      </c>
      <c r="E8" s="69" t="s">
        <v>51</v>
      </c>
      <c r="F8" s="69" t="s">
        <v>51</v>
      </c>
      <c r="G8" s="200" t="s">
        <v>6</v>
      </c>
      <c r="H8" s="200" t="s">
        <v>6</v>
      </c>
      <c r="I8" s="69" t="s">
        <v>51</v>
      </c>
      <c r="J8" s="69" t="s">
        <v>51</v>
      </c>
      <c r="K8" s="69" t="s">
        <v>51</v>
      </c>
      <c r="L8" s="69" t="s">
        <v>51</v>
      </c>
      <c r="M8" s="69" t="s">
        <v>51</v>
      </c>
      <c r="N8" s="200" t="s">
        <v>6</v>
      </c>
      <c r="O8" s="200" t="s">
        <v>6</v>
      </c>
      <c r="P8" s="69" t="s">
        <v>51</v>
      </c>
      <c r="Q8" s="69" t="s">
        <v>51</v>
      </c>
      <c r="R8" s="69" t="s">
        <v>51</v>
      </c>
      <c r="S8" s="69" t="s">
        <v>51</v>
      </c>
      <c r="T8" s="69" t="s">
        <v>51</v>
      </c>
      <c r="U8" s="200" t="s">
        <v>6</v>
      </c>
      <c r="V8" s="200" t="s">
        <v>6</v>
      </c>
      <c r="W8" s="69" t="s">
        <v>51</v>
      </c>
      <c r="X8" s="69" t="s">
        <v>51</v>
      </c>
      <c r="Y8" s="69" t="s">
        <v>51</v>
      </c>
      <c r="Z8" s="69" t="s">
        <v>51</v>
      </c>
      <c r="AA8" s="69" t="s">
        <v>51</v>
      </c>
      <c r="AB8" s="200" t="s">
        <v>6</v>
      </c>
      <c r="AC8" s="200" t="s">
        <v>6</v>
      </c>
      <c r="AD8" s="69" t="s">
        <v>51</v>
      </c>
      <c r="AE8" s="69" t="s">
        <v>51</v>
      </c>
      <c r="AF8" s="69" t="s">
        <v>51</v>
      </c>
      <c r="AG8" s="69" t="s">
        <v>51</v>
      </c>
      <c r="AH8" s="69" t="s">
        <v>51</v>
      </c>
      <c r="AI8" s="3">
        <f t="shared" si="0"/>
        <v>0</v>
      </c>
      <c r="AJ8" s="3">
        <f t="shared" si="1"/>
        <v>20</v>
      </c>
    </row>
    <row r="9" spans="1:36" x14ac:dyDescent="0.25">
      <c r="A9" s="505"/>
      <c r="B9" s="411">
        <v>498904</v>
      </c>
      <c r="C9" s="57" t="s">
        <v>320</v>
      </c>
      <c r="D9" s="176" t="s">
        <v>54</v>
      </c>
      <c r="E9" s="176" t="s">
        <v>54</v>
      </c>
      <c r="F9" s="176" t="s">
        <v>54</v>
      </c>
      <c r="G9" s="200" t="s">
        <v>6</v>
      </c>
      <c r="H9" s="200" t="s">
        <v>6</v>
      </c>
      <c r="I9" s="67" t="s">
        <v>52</v>
      </c>
      <c r="J9" s="67" t="s">
        <v>52</v>
      </c>
      <c r="K9" s="67" t="s">
        <v>52</v>
      </c>
      <c r="L9" s="67" t="s">
        <v>52</v>
      </c>
      <c r="M9" s="67" t="s">
        <v>52</v>
      </c>
      <c r="N9" s="200" t="s">
        <v>6</v>
      </c>
      <c r="O9" s="200" t="s">
        <v>6</v>
      </c>
      <c r="P9" s="67" t="s">
        <v>52</v>
      </c>
      <c r="Q9" s="67" t="s">
        <v>52</v>
      </c>
      <c r="R9" s="67" t="s">
        <v>52</v>
      </c>
      <c r="S9" s="67" t="s">
        <v>52</v>
      </c>
      <c r="T9" s="67" t="s">
        <v>52</v>
      </c>
      <c r="U9" s="200" t="s">
        <v>6</v>
      </c>
      <c r="V9" s="200" t="s">
        <v>6</v>
      </c>
      <c r="W9" s="176" t="s">
        <v>54</v>
      </c>
      <c r="X9" s="176" t="s">
        <v>54</v>
      </c>
      <c r="Y9" s="176" t="s">
        <v>54</v>
      </c>
      <c r="Z9" s="176" t="s">
        <v>54</v>
      </c>
      <c r="AA9" s="176" t="s">
        <v>54</v>
      </c>
      <c r="AB9" s="200" t="s">
        <v>6</v>
      </c>
      <c r="AC9" s="200" t="s">
        <v>6</v>
      </c>
      <c r="AD9" s="176" t="s">
        <v>54</v>
      </c>
      <c r="AE9" s="176" t="s">
        <v>54</v>
      </c>
      <c r="AF9" s="176" t="s">
        <v>54</v>
      </c>
      <c r="AG9" s="176" t="s">
        <v>54</v>
      </c>
      <c r="AH9" s="176" t="s">
        <v>54</v>
      </c>
      <c r="AI9" s="3">
        <f t="shared" si="0"/>
        <v>0</v>
      </c>
      <c r="AJ9" s="3">
        <f t="shared" si="1"/>
        <v>20</v>
      </c>
    </row>
    <row r="10" spans="1:36" x14ac:dyDescent="0.25">
      <c r="A10" s="507" t="s">
        <v>265</v>
      </c>
      <c r="B10" s="405">
        <v>509724</v>
      </c>
      <c r="C10" s="57" t="s">
        <v>21</v>
      </c>
      <c r="D10" s="176" t="s">
        <v>54</v>
      </c>
      <c r="E10" s="176" t="s">
        <v>54</v>
      </c>
      <c r="F10" s="176" t="s">
        <v>54</v>
      </c>
      <c r="G10" s="200" t="s">
        <v>6</v>
      </c>
      <c r="H10" s="200" t="s">
        <v>6</v>
      </c>
      <c r="I10" s="67" t="s">
        <v>52</v>
      </c>
      <c r="J10" s="67" t="s">
        <v>52</v>
      </c>
      <c r="K10" s="67" t="s">
        <v>52</v>
      </c>
      <c r="L10" s="67" t="s">
        <v>52</v>
      </c>
      <c r="M10" s="67" t="s">
        <v>52</v>
      </c>
      <c r="N10" s="200" t="s">
        <v>6</v>
      </c>
      <c r="O10" s="200" t="s">
        <v>6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176" t="s">
        <v>54</v>
      </c>
      <c r="U10" s="200" t="s">
        <v>6</v>
      </c>
      <c r="V10" s="200" t="s">
        <v>6</v>
      </c>
      <c r="W10" s="67" t="s">
        <v>52</v>
      </c>
      <c r="X10" s="67" t="s">
        <v>52</v>
      </c>
      <c r="Y10" s="67" t="s">
        <v>52</v>
      </c>
      <c r="Z10" s="67" t="s">
        <v>52</v>
      </c>
      <c r="AA10" s="67" t="s">
        <v>52</v>
      </c>
      <c r="AB10" s="200" t="s">
        <v>6</v>
      </c>
      <c r="AC10" s="200" t="s">
        <v>6</v>
      </c>
      <c r="AD10" s="176" t="s">
        <v>54</v>
      </c>
      <c r="AE10" s="176" t="s">
        <v>54</v>
      </c>
      <c r="AF10" s="176" t="s">
        <v>54</v>
      </c>
      <c r="AG10" s="176" t="s">
        <v>54</v>
      </c>
      <c r="AH10" s="176" t="s">
        <v>54</v>
      </c>
      <c r="AI10" s="3">
        <f t="shared" si="0"/>
        <v>0</v>
      </c>
      <c r="AJ10" s="3">
        <f t="shared" si="1"/>
        <v>20</v>
      </c>
    </row>
    <row r="11" spans="1:36" x14ac:dyDescent="0.25">
      <c r="A11" s="508"/>
      <c r="B11" s="405">
        <v>260250</v>
      </c>
      <c r="C11" s="57" t="s">
        <v>223</v>
      </c>
      <c r="D11" s="67" t="s">
        <v>52</v>
      </c>
      <c r="E11" s="67" t="s">
        <v>52</v>
      </c>
      <c r="F11" s="67" t="s">
        <v>52</v>
      </c>
      <c r="G11" s="200" t="s">
        <v>6</v>
      </c>
      <c r="H11" s="200" t="s">
        <v>6</v>
      </c>
      <c r="I11" s="176" t="s">
        <v>54</v>
      </c>
      <c r="J11" s="176" t="s">
        <v>54</v>
      </c>
      <c r="K11" s="176" t="s">
        <v>54</v>
      </c>
      <c r="L11" s="176" t="s">
        <v>54</v>
      </c>
      <c r="M11" s="176" t="s">
        <v>54</v>
      </c>
      <c r="N11" s="200" t="s">
        <v>6</v>
      </c>
      <c r="O11" s="200" t="s">
        <v>6</v>
      </c>
      <c r="P11" s="67" t="s">
        <v>52</v>
      </c>
      <c r="Q11" s="67" t="s">
        <v>52</v>
      </c>
      <c r="R11" s="67" t="s">
        <v>52</v>
      </c>
      <c r="S11" s="67" t="s">
        <v>52</v>
      </c>
      <c r="T11" s="67" t="s">
        <v>52</v>
      </c>
      <c r="U11" s="200" t="s">
        <v>6</v>
      </c>
      <c r="V11" s="200" t="s">
        <v>6</v>
      </c>
      <c r="W11" s="200" t="s">
        <v>6</v>
      </c>
      <c r="X11" s="176" t="s">
        <v>54</v>
      </c>
      <c r="Y11" s="176" t="s">
        <v>54</v>
      </c>
      <c r="Z11" s="176" t="s">
        <v>54</v>
      </c>
      <c r="AA11" s="176" t="s">
        <v>54</v>
      </c>
      <c r="AB11" s="171" t="s">
        <v>301</v>
      </c>
      <c r="AC11" s="200" t="s">
        <v>6</v>
      </c>
      <c r="AD11" s="67" t="s">
        <v>52</v>
      </c>
      <c r="AE11" s="67" t="s">
        <v>52</v>
      </c>
      <c r="AF11" s="67" t="s">
        <v>52</v>
      </c>
      <c r="AG11" s="67" t="s">
        <v>52</v>
      </c>
      <c r="AH11" s="67" t="s">
        <v>52</v>
      </c>
      <c r="AI11" s="3">
        <f t="shared" si="0"/>
        <v>0</v>
      </c>
      <c r="AJ11" s="3">
        <f t="shared" si="1"/>
        <v>20</v>
      </c>
    </row>
    <row r="12" spans="1:36" x14ac:dyDescent="0.25">
      <c r="A12" s="508"/>
      <c r="B12" s="57">
        <v>484327</v>
      </c>
      <c r="C12" s="159" t="s">
        <v>171</v>
      </c>
      <c r="D12" s="176" t="s">
        <v>54</v>
      </c>
      <c r="E12" s="176" t="s">
        <v>54</v>
      </c>
      <c r="F12" s="176" t="s">
        <v>54</v>
      </c>
      <c r="G12" s="171" t="s">
        <v>301</v>
      </c>
      <c r="H12" s="200" t="s">
        <v>6</v>
      </c>
      <c r="I12" s="176" t="s">
        <v>54</v>
      </c>
      <c r="J12" s="176" t="s">
        <v>54</v>
      </c>
      <c r="K12" s="176" t="s">
        <v>54</v>
      </c>
      <c r="L12" s="176" t="s">
        <v>54</v>
      </c>
      <c r="M12" s="176" t="s">
        <v>54</v>
      </c>
      <c r="N12" s="200" t="s">
        <v>6</v>
      </c>
      <c r="O12" s="200" t="s">
        <v>6</v>
      </c>
      <c r="P12" s="67" t="s">
        <v>52</v>
      </c>
      <c r="Q12" s="67" t="s">
        <v>52</v>
      </c>
      <c r="R12" s="67" t="s">
        <v>52</v>
      </c>
      <c r="S12" s="67" t="s">
        <v>52</v>
      </c>
      <c r="T12" s="67" t="s">
        <v>52</v>
      </c>
      <c r="U12" s="200" t="s">
        <v>6</v>
      </c>
      <c r="V12" s="200" t="s">
        <v>6</v>
      </c>
      <c r="W12" s="67" t="s">
        <v>52</v>
      </c>
      <c r="X12" s="67" t="s">
        <v>52</v>
      </c>
      <c r="Y12" s="67" t="s">
        <v>52</v>
      </c>
      <c r="Z12" s="67" t="s">
        <v>52</v>
      </c>
      <c r="AA12" s="67" t="s">
        <v>52</v>
      </c>
      <c r="AB12" s="200" t="s">
        <v>6</v>
      </c>
      <c r="AC12" s="200" t="s">
        <v>6</v>
      </c>
      <c r="AD12" s="176" t="s">
        <v>54</v>
      </c>
      <c r="AE12" s="176" t="s">
        <v>54</v>
      </c>
      <c r="AF12" s="176" t="s">
        <v>54</v>
      </c>
      <c r="AG12" s="176" t="s">
        <v>54</v>
      </c>
      <c r="AH12" s="176" t="s">
        <v>54</v>
      </c>
      <c r="AI12" s="3">
        <f t="shared" si="0"/>
        <v>0</v>
      </c>
      <c r="AJ12" s="3">
        <f t="shared" si="1"/>
        <v>21</v>
      </c>
    </row>
    <row r="13" spans="1:36" x14ac:dyDescent="0.25">
      <c r="A13" s="509"/>
      <c r="B13" s="405">
        <v>612719</v>
      </c>
      <c r="C13" s="159" t="s">
        <v>227</v>
      </c>
      <c r="D13" s="67" t="s">
        <v>52</v>
      </c>
      <c r="E13" s="67" t="s">
        <v>52</v>
      </c>
      <c r="F13" s="67" t="s">
        <v>52</v>
      </c>
      <c r="G13" s="200" t="s">
        <v>6</v>
      </c>
      <c r="H13" s="200" t="s">
        <v>6</v>
      </c>
      <c r="I13" s="67" t="s">
        <v>52</v>
      </c>
      <c r="J13" s="67" t="s">
        <v>52</v>
      </c>
      <c r="K13" s="67" t="s">
        <v>52</v>
      </c>
      <c r="L13" s="67" t="s">
        <v>52</v>
      </c>
      <c r="M13" s="67" t="s">
        <v>52</v>
      </c>
      <c r="N13" s="200" t="s">
        <v>6</v>
      </c>
      <c r="O13" s="200" t="s">
        <v>6</v>
      </c>
      <c r="P13" s="176" t="s">
        <v>54</v>
      </c>
      <c r="Q13" s="176" t="s">
        <v>54</v>
      </c>
      <c r="R13" s="176" t="s">
        <v>54</v>
      </c>
      <c r="S13" s="176" t="s">
        <v>54</v>
      </c>
      <c r="T13" s="176" t="s">
        <v>54</v>
      </c>
      <c r="U13" s="200" t="s">
        <v>6</v>
      </c>
      <c r="V13" s="171" t="s">
        <v>301</v>
      </c>
      <c r="W13" s="200" t="s">
        <v>6</v>
      </c>
      <c r="X13" s="176" t="s">
        <v>54</v>
      </c>
      <c r="Y13" s="176" t="s">
        <v>54</v>
      </c>
      <c r="Z13" s="176" t="s">
        <v>54</v>
      </c>
      <c r="AA13" s="176" t="s">
        <v>54</v>
      </c>
      <c r="AB13" s="200" t="s">
        <v>6</v>
      </c>
      <c r="AC13" s="200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67" t="s">
        <v>52</v>
      </c>
      <c r="AI13" s="3">
        <f t="shared" si="0"/>
        <v>0</v>
      </c>
      <c r="AJ13" s="3">
        <f t="shared" si="1"/>
        <v>20</v>
      </c>
    </row>
    <row r="14" spans="1:36" x14ac:dyDescent="0.25">
      <c r="A14" s="510" t="s">
        <v>266</v>
      </c>
      <c r="B14" s="57">
        <v>552406</v>
      </c>
      <c r="C14" s="159" t="s">
        <v>164</v>
      </c>
      <c r="D14" s="67" t="s">
        <v>52</v>
      </c>
      <c r="E14" s="67" t="s">
        <v>52</v>
      </c>
      <c r="F14" s="67" t="s">
        <v>52</v>
      </c>
      <c r="G14" s="200" t="s">
        <v>6</v>
      </c>
      <c r="H14" s="200" t="s">
        <v>6</v>
      </c>
      <c r="I14" s="67" t="s">
        <v>52</v>
      </c>
      <c r="J14" s="67" t="s">
        <v>52</v>
      </c>
      <c r="K14" s="67" t="s">
        <v>52</v>
      </c>
      <c r="L14" s="67" t="s">
        <v>52</v>
      </c>
      <c r="M14" s="67" t="s">
        <v>52</v>
      </c>
      <c r="N14" s="200" t="s">
        <v>6</v>
      </c>
      <c r="O14" s="171" t="s">
        <v>301</v>
      </c>
      <c r="P14" s="200" t="s">
        <v>6</v>
      </c>
      <c r="Q14" s="176" t="s">
        <v>54</v>
      </c>
      <c r="R14" s="176" t="s">
        <v>54</v>
      </c>
      <c r="S14" s="176" t="s">
        <v>54</v>
      </c>
      <c r="T14" s="176" t="s">
        <v>54</v>
      </c>
      <c r="U14" s="200" t="s">
        <v>6</v>
      </c>
      <c r="V14" s="200" t="s">
        <v>6</v>
      </c>
      <c r="W14" s="176" t="s">
        <v>54</v>
      </c>
      <c r="X14" s="176" t="s">
        <v>54</v>
      </c>
      <c r="Y14" s="176" t="s">
        <v>54</v>
      </c>
      <c r="Z14" s="176" t="s">
        <v>54</v>
      </c>
      <c r="AA14" s="176" t="s">
        <v>54</v>
      </c>
      <c r="AB14" s="200" t="s">
        <v>6</v>
      </c>
      <c r="AC14" s="171" t="s">
        <v>302</v>
      </c>
      <c r="AD14" s="67" t="s">
        <v>52</v>
      </c>
      <c r="AE14" s="67" t="s">
        <v>52</v>
      </c>
      <c r="AF14" s="67" t="s">
        <v>52</v>
      </c>
      <c r="AG14" s="67" t="s">
        <v>52</v>
      </c>
      <c r="AH14" s="67" t="s">
        <v>52</v>
      </c>
      <c r="AI14" s="3">
        <f t="shared" si="0"/>
        <v>0</v>
      </c>
      <c r="AJ14" s="3">
        <f t="shared" si="1"/>
        <v>20</v>
      </c>
    </row>
    <row r="15" spans="1:36" x14ac:dyDescent="0.25">
      <c r="A15" s="511"/>
      <c r="B15" s="405">
        <v>302172</v>
      </c>
      <c r="C15" s="57" t="s">
        <v>157</v>
      </c>
      <c r="D15" s="176" t="s">
        <v>54</v>
      </c>
      <c r="E15" s="176" t="s">
        <v>54</v>
      </c>
      <c r="F15" s="305" t="s">
        <v>31</v>
      </c>
      <c r="G15" s="200" t="s">
        <v>6</v>
      </c>
      <c r="H15" s="200" t="s">
        <v>6</v>
      </c>
      <c r="I15" s="305" t="s">
        <v>31</v>
      </c>
      <c r="J15" s="67" t="s">
        <v>52</v>
      </c>
      <c r="K15" s="67" t="s">
        <v>52</v>
      </c>
      <c r="L15" s="67" t="s">
        <v>52</v>
      </c>
      <c r="M15" s="67" t="s">
        <v>52</v>
      </c>
      <c r="N15" s="200" t="s">
        <v>6</v>
      </c>
      <c r="O15" s="200" t="s">
        <v>6</v>
      </c>
      <c r="P15" s="67" t="s">
        <v>52</v>
      </c>
      <c r="Q15" s="67" t="s">
        <v>52</v>
      </c>
      <c r="R15" s="67" t="s">
        <v>52</v>
      </c>
      <c r="S15" s="67" t="s">
        <v>52</v>
      </c>
      <c r="T15" s="67" t="s">
        <v>52</v>
      </c>
      <c r="U15" s="200" t="s">
        <v>6</v>
      </c>
      <c r="V15" s="200" t="s">
        <v>6</v>
      </c>
      <c r="W15" s="200" t="s">
        <v>6</v>
      </c>
      <c r="X15" s="176" t="s">
        <v>54</v>
      </c>
      <c r="Y15" s="176" t="s">
        <v>54</v>
      </c>
      <c r="Z15" s="176" t="s">
        <v>54</v>
      </c>
      <c r="AA15" s="176" t="s">
        <v>54</v>
      </c>
      <c r="AB15" s="200" t="s">
        <v>6</v>
      </c>
      <c r="AC15" s="171" t="s">
        <v>301</v>
      </c>
      <c r="AD15" s="67" t="s">
        <v>52</v>
      </c>
      <c r="AE15" s="67" t="s">
        <v>52</v>
      </c>
      <c r="AF15" s="67" t="s">
        <v>52</v>
      </c>
      <c r="AG15" s="67" t="s">
        <v>52</v>
      </c>
      <c r="AH15" s="67" t="s">
        <v>52</v>
      </c>
      <c r="AI15" s="3">
        <f t="shared" si="0"/>
        <v>1</v>
      </c>
      <c r="AJ15" s="3">
        <f t="shared" si="1"/>
        <v>18</v>
      </c>
    </row>
    <row r="16" spans="1:36" x14ac:dyDescent="0.25">
      <c r="A16" s="512"/>
      <c r="B16" s="57">
        <v>379070</v>
      </c>
      <c r="C16" s="159" t="s">
        <v>123</v>
      </c>
      <c r="D16" s="176" t="s">
        <v>54</v>
      </c>
      <c r="E16" s="176" t="s">
        <v>54</v>
      </c>
      <c r="F16" s="176" t="s">
        <v>54</v>
      </c>
      <c r="G16" s="200" t="s">
        <v>6</v>
      </c>
      <c r="H16" s="171" t="s">
        <v>301</v>
      </c>
      <c r="I16" s="200" t="s">
        <v>6</v>
      </c>
      <c r="J16" s="176" t="s">
        <v>54</v>
      </c>
      <c r="K16" s="176" t="s">
        <v>54</v>
      </c>
      <c r="L16" s="176" t="s">
        <v>54</v>
      </c>
      <c r="M16" s="176" t="s">
        <v>54</v>
      </c>
      <c r="N16" s="200" t="s">
        <v>6</v>
      </c>
      <c r="O16" s="200" t="s">
        <v>6</v>
      </c>
      <c r="P16" s="67" t="s">
        <v>52</v>
      </c>
      <c r="Q16" s="67" t="s">
        <v>52</v>
      </c>
      <c r="R16" s="67" t="s">
        <v>52</v>
      </c>
      <c r="S16" s="67" t="s">
        <v>52</v>
      </c>
      <c r="T16" s="67" t="s">
        <v>52</v>
      </c>
      <c r="U16" s="200" t="s">
        <v>6</v>
      </c>
      <c r="V16" s="200" t="s">
        <v>6</v>
      </c>
      <c r="W16" s="67" t="s">
        <v>52</v>
      </c>
      <c r="X16" s="67" t="s">
        <v>52</v>
      </c>
      <c r="Y16" s="67" t="s">
        <v>52</v>
      </c>
      <c r="Z16" s="67" t="s">
        <v>52</v>
      </c>
      <c r="AA16" s="67" t="s">
        <v>52</v>
      </c>
      <c r="AB16" s="200" t="s">
        <v>6</v>
      </c>
      <c r="AC16" s="200" t="s">
        <v>6</v>
      </c>
      <c r="AD16" s="176" t="s">
        <v>54</v>
      </c>
      <c r="AE16" s="176" t="s">
        <v>54</v>
      </c>
      <c r="AF16" s="176" t="s">
        <v>54</v>
      </c>
      <c r="AG16" s="176" t="s">
        <v>54</v>
      </c>
      <c r="AH16" s="176" t="s">
        <v>54</v>
      </c>
      <c r="AI16" s="3">
        <f t="shared" si="0"/>
        <v>0</v>
      </c>
      <c r="AJ16" s="3">
        <f t="shared" si="1"/>
        <v>20</v>
      </c>
    </row>
    <row r="17" spans="1:36" x14ac:dyDescent="0.25">
      <c r="A17" s="498" t="s">
        <v>319</v>
      </c>
      <c r="B17" s="405">
        <v>451719</v>
      </c>
      <c r="C17" s="57" t="s">
        <v>240</v>
      </c>
      <c r="D17" s="67" t="s">
        <v>52</v>
      </c>
      <c r="E17" s="67" t="s">
        <v>52</v>
      </c>
      <c r="F17" s="67" t="s">
        <v>52</v>
      </c>
      <c r="G17" s="200" t="s">
        <v>6</v>
      </c>
      <c r="H17" s="200" t="s">
        <v>6</v>
      </c>
      <c r="I17" s="67" t="s">
        <v>52</v>
      </c>
      <c r="J17" s="67" t="s">
        <v>52</v>
      </c>
      <c r="K17" s="67" t="s">
        <v>52</v>
      </c>
      <c r="L17" s="67" t="s">
        <v>52</v>
      </c>
      <c r="M17" s="67" t="s">
        <v>52</v>
      </c>
      <c r="N17" s="200" t="s">
        <v>6</v>
      </c>
      <c r="O17" s="200" t="s">
        <v>6</v>
      </c>
      <c r="P17" s="67" t="s">
        <v>52</v>
      </c>
      <c r="Q17" s="67" t="s">
        <v>52</v>
      </c>
      <c r="R17" s="67" t="s">
        <v>52</v>
      </c>
      <c r="S17" s="67" t="s">
        <v>52</v>
      </c>
      <c r="T17" s="67" t="s">
        <v>52</v>
      </c>
      <c r="U17" s="200" t="s">
        <v>6</v>
      </c>
      <c r="V17" s="200" t="s">
        <v>6</v>
      </c>
      <c r="W17" s="67" t="s">
        <v>52</v>
      </c>
      <c r="X17" s="67" t="s">
        <v>52</v>
      </c>
      <c r="Y17" s="67" t="s">
        <v>52</v>
      </c>
      <c r="Z17" s="67" t="s">
        <v>52</v>
      </c>
      <c r="AA17" s="67" t="s">
        <v>52</v>
      </c>
      <c r="AB17" s="200" t="s">
        <v>6</v>
      </c>
      <c r="AC17" s="171" t="s">
        <v>301</v>
      </c>
      <c r="AD17" s="200" t="s">
        <v>6</v>
      </c>
      <c r="AE17" s="176" t="s">
        <v>54</v>
      </c>
      <c r="AF17" s="176" t="s">
        <v>54</v>
      </c>
      <c r="AG17" s="176" t="s">
        <v>54</v>
      </c>
      <c r="AH17" s="176" t="s">
        <v>54</v>
      </c>
      <c r="AI17" s="3"/>
      <c r="AJ17" s="3"/>
    </row>
    <row r="18" spans="1:36" x14ac:dyDescent="0.25">
      <c r="A18" s="499"/>
      <c r="B18" s="405">
        <v>348238</v>
      </c>
      <c r="C18" s="159" t="s">
        <v>246</v>
      </c>
      <c r="D18" s="67" t="s">
        <v>52</v>
      </c>
      <c r="E18" s="67" t="s">
        <v>52</v>
      </c>
      <c r="F18" s="305" t="s">
        <v>31</v>
      </c>
      <c r="G18" s="200" t="s">
        <v>6</v>
      </c>
      <c r="H18" s="200" t="s">
        <v>6</v>
      </c>
      <c r="I18" s="200" t="s">
        <v>6</v>
      </c>
      <c r="J18" s="176" t="s">
        <v>54</v>
      </c>
      <c r="K18" s="176" t="s">
        <v>54</v>
      </c>
      <c r="L18" s="176" t="s">
        <v>54</v>
      </c>
      <c r="M18" s="176" t="s">
        <v>54</v>
      </c>
      <c r="N18" s="171" t="s">
        <v>301</v>
      </c>
      <c r="O18" s="171" t="s">
        <v>302</v>
      </c>
      <c r="P18" s="176" t="s">
        <v>54</v>
      </c>
      <c r="Q18" s="176" t="s">
        <v>54</v>
      </c>
      <c r="R18" s="176" t="s">
        <v>54</v>
      </c>
      <c r="S18" s="176" t="s">
        <v>54</v>
      </c>
      <c r="T18" s="176" t="s">
        <v>54</v>
      </c>
      <c r="U18" s="200" t="s">
        <v>6</v>
      </c>
      <c r="V18" s="171" t="s">
        <v>302</v>
      </c>
      <c r="W18" s="67" t="s">
        <v>52</v>
      </c>
      <c r="X18" s="67" t="s">
        <v>52</v>
      </c>
      <c r="Y18" s="67" t="s">
        <v>52</v>
      </c>
      <c r="Z18" s="67" t="s">
        <v>52</v>
      </c>
      <c r="AA18" s="67" t="s">
        <v>52</v>
      </c>
      <c r="AB18" s="200" t="s">
        <v>6</v>
      </c>
      <c r="AC18" s="200" t="s">
        <v>6</v>
      </c>
      <c r="AD18" s="67" t="s">
        <v>52</v>
      </c>
      <c r="AE18" s="67" t="s">
        <v>52</v>
      </c>
      <c r="AF18" s="67" t="s">
        <v>52</v>
      </c>
      <c r="AG18" s="67" t="s">
        <v>52</v>
      </c>
      <c r="AH18" s="67" t="s">
        <v>52</v>
      </c>
      <c r="AI18" s="3">
        <f t="shared" si="0"/>
        <v>0</v>
      </c>
      <c r="AJ18" s="3">
        <f t="shared" si="1"/>
        <v>19</v>
      </c>
    </row>
    <row r="19" spans="1:36" x14ac:dyDescent="0.25">
      <c r="A19" s="499"/>
      <c r="B19" s="405">
        <v>491040</v>
      </c>
      <c r="C19" s="159" t="s">
        <v>169</v>
      </c>
      <c r="D19" s="176" t="s">
        <v>54</v>
      </c>
      <c r="E19" s="176" t="s">
        <v>54</v>
      </c>
      <c r="F19" s="176" t="s">
        <v>54</v>
      </c>
      <c r="G19" s="200" t="s">
        <v>6</v>
      </c>
      <c r="H19" s="200" t="s">
        <v>6</v>
      </c>
      <c r="I19" s="67" t="s">
        <v>52</v>
      </c>
      <c r="J19" s="67" t="s">
        <v>52</v>
      </c>
      <c r="K19" s="67" t="s">
        <v>52</v>
      </c>
      <c r="L19" s="67" t="s">
        <v>52</v>
      </c>
      <c r="M19" s="67" t="s">
        <v>52</v>
      </c>
      <c r="N19" s="200" t="s">
        <v>6</v>
      </c>
      <c r="O19" s="200" t="s">
        <v>6</v>
      </c>
      <c r="P19" s="67" t="s">
        <v>52</v>
      </c>
      <c r="Q19" s="67" t="s">
        <v>52</v>
      </c>
      <c r="R19" s="67" t="s">
        <v>52</v>
      </c>
      <c r="S19" s="67" t="s">
        <v>52</v>
      </c>
      <c r="T19" s="67" t="s">
        <v>52</v>
      </c>
      <c r="U19" s="200" t="s">
        <v>6</v>
      </c>
      <c r="V19" s="200" t="s">
        <v>6</v>
      </c>
      <c r="W19" s="176" t="s">
        <v>54</v>
      </c>
      <c r="X19" s="176" t="s">
        <v>54</v>
      </c>
      <c r="Y19" s="176" t="s">
        <v>54</v>
      </c>
      <c r="Z19" s="176" t="s">
        <v>54</v>
      </c>
      <c r="AA19" s="176" t="s">
        <v>54</v>
      </c>
      <c r="AB19" s="171" t="s">
        <v>302</v>
      </c>
      <c r="AC19" s="200" t="s">
        <v>6</v>
      </c>
      <c r="AD19" s="176" t="s">
        <v>54</v>
      </c>
      <c r="AE19" s="176" t="s">
        <v>54</v>
      </c>
      <c r="AF19" s="176" t="s">
        <v>54</v>
      </c>
      <c r="AG19" s="176" t="s">
        <v>54</v>
      </c>
      <c r="AH19" s="176" t="s">
        <v>54</v>
      </c>
      <c r="AI19" s="3">
        <f t="shared" si="0"/>
        <v>0</v>
      </c>
      <c r="AJ19" s="3">
        <f t="shared" si="1"/>
        <v>20</v>
      </c>
    </row>
    <row r="20" spans="1:36" x14ac:dyDescent="0.25">
      <c r="A20" s="499"/>
      <c r="B20" s="57">
        <v>461154</v>
      </c>
      <c r="C20" s="297" t="s">
        <v>252</v>
      </c>
      <c r="D20" s="176" t="s">
        <v>54</v>
      </c>
      <c r="E20" s="176" t="s">
        <v>54</v>
      </c>
      <c r="F20" s="176" t="s">
        <v>54</v>
      </c>
      <c r="G20" s="200" t="s">
        <v>6</v>
      </c>
      <c r="H20" s="200" t="s">
        <v>6</v>
      </c>
      <c r="I20" s="67" t="s">
        <v>52</v>
      </c>
      <c r="J20" s="67" t="s">
        <v>52</v>
      </c>
      <c r="K20" s="67" t="s">
        <v>52</v>
      </c>
      <c r="L20" s="67" t="s">
        <v>52</v>
      </c>
      <c r="M20" s="67" t="s">
        <v>52</v>
      </c>
      <c r="N20" s="200" t="s">
        <v>6</v>
      </c>
      <c r="O20" s="200" t="s">
        <v>6</v>
      </c>
      <c r="P20" s="67" t="s">
        <v>52</v>
      </c>
      <c r="Q20" s="67" t="s">
        <v>52</v>
      </c>
      <c r="R20" s="67" t="s">
        <v>52</v>
      </c>
      <c r="S20" s="67" t="s">
        <v>52</v>
      </c>
      <c r="T20" s="67" t="s">
        <v>52</v>
      </c>
      <c r="U20" s="200" t="s">
        <v>6</v>
      </c>
      <c r="V20" s="200" t="s">
        <v>6</v>
      </c>
      <c r="W20" s="176" t="s">
        <v>54</v>
      </c>
      <c r="X20" s="176" t="s">
        <v>54</v>
      </c>
      <c r="Y20" s="176" t="s">
        <v>54</v>
      </c>
      <c r="Z20" s="176" t="s">
        <v>54</v>
      </c>
      <c r="AA20" s="176" t="s">
        <v>54</v>
      </c>
      <c r="AB20" s="171" t="s">
        <v>301</v>
      </c>
      <c r="AC20" s="200" t="s">
        <v>6</v>
      </c>
      <c r="AD20" s="67" t="s">
        <v>52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3">
        <f t="shared" si="0"/>
        <v>0</v>
      </c>
      <c r="AJ20" s="3">
        <f t="shared" si="1"/>
        <v>21</v>
      </c>
    </row>
    <row r="21" spans="1:36" x14ac:dyDescent="0.25">
      <c r="A21" s="500"/>
      <c r="B21" s="318">
        <v>550857</v>
      </c>
      <c r="C21" s="297" t="s">
        <v>256</v>
      </c>
      <c r="D21" s="67" t="s">
        <v>52</v>
      </c>
      <c r="E21" s="67" t="s">
        <v>52</v>
      </c>
      <c r="F21" s="67" t="s">
        <v>52</v>
      </c>
      <c r="G21" s="200" t="s">
        <v>6</v>
      </c>
      <c r="H21" s="200" t="s">
        <v>6</v>
      </c>
      <c r="I21" s="176" t="s">
        <v>54</v>
      </c>
      <c r="J21" s="176" t="s">
        <v>54</v>
      </c>
      <c r="K21" s="176" t="s">
        <v>54</v>
      </c>
      <c r="L21" s="176" t="s">
        <v>54</v>
      </c>
      <c r="M21" s="176" t="s">
        <v>54</v>
      </c>
      <c r="N21" s="171" t="s">
        <v>302</v>
      </c>
      <c r="O21" s="200" t="s">
        <v>6</v>
      </c>
      <c r="P21" s="176" t="s">
        <v>54</v>
      </c>
      <c r="Q21" s="176" t="s">
        <v>54</v>
      </c>
      <c r="R21" s="176" t="s">
        <v>54</v>
      </c>
      <c r="S21" s="176" t="s">
        <v>54</v>
      </c>
      <c r="T21" s="176" t="s">
        <v>54</v>
      </c>
      <c r="U21" s="171" t="s">
        <v>301</v>
      </c>
      <c r="V21" s="200" t="s">
        <v>6</v>
      </c>
      <c r="W21" s="67" t="s">
        <v>52</v>
      </c>
      <c r="X21" s="67" t="s">
        <v>52</v>
      </c>
      <c r="Y21" s="67" t="s">
        <v>52</v>
      </c>
      <c r="Z21" s="67" t="s">
        <v>52</v>
      </c>
      <c r="AA21" s="67" t="s">
        <v>52</v>
      </c>
      <c r="AB21" s="200" t="s">
        <v>6</v>
      </c>
      <c r="AC21" s="200" t="s">
        <v>6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67" t="s">
        <v>52</v>
      </c>
      <c r="AI21" s="3">
        <f t="shared" si="0"/>
        <v>0</v>
      </c>
      <c r="AJ21" s="3">
        <f t="shared" si="1"/>
        <v>21</v>
      </c>
    </row>
    <row r="22" spans="1:36" x14ac:dyDescent="0.25">
      <c r="AI22" s="3">
        <f>SUM(AI3:AI21)</f>
        <v>1</v>
      </c>
      <c r="AJ22" s="3"/>
    </row>
  </sheetData>
  <mergeCells count="9">
    <mergeCell ref="A17:A21"/>
    <mergeCell ref="G1:H1"/>
    <mergeCell ref="N1:O1"/>
    <mergeCell ref="U1:V1"/>
    <mergeCell ref="AB1:AC1"/>
    <mergeCell ref="A3:A6"/>
    <mergeCell ref="A7:A9"/>
    <mergeCell ref="A10:A13"/>
    <mergeCell ref="A14:A1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27"/>
  <sheetViews>
    <sheetView workbookViewId="0">
      <selection activeCell="C9" sqref="C9"/>
    </sheetView>
  </sheetViews>
  <sheetFormatPr defaultRowHeight="15" x14ac:dyDescent="0.25"/>
  <cols>
    <col min="2" max="2" width="9.7109375" bestFit="1" customWidth="1"/>
    <col min="3" max="3" width="26.42578125" bestFit="1" customWidth="1"/>
  </cols>
  <sheetData>
    <row r="1" spans="1:22" x14ac:dyDescent="0.25">
      <c r="C1" s="450" t="s">
        <v>30</v>
      </c>
      <c r="D1" s="450"/>
      <c r="E1" s="450"/>
      <c r="F1" s="450"/>
      <c r="G1" s="450"/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</row>
    <row r="3" spans="1:22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24</v>
      </c>
      <c r="F3" s="22">
        <v>42261</v>
      </c>
      <c r="G3" s="22">
        <v>42262</v>
      </c>
      <c r="H3" s="22">
        <v>42263</v>
      </c>
      <c r="I3" s="22">
        <v>42264</v>
      </c>
      <c r="J3" s="22">
        <v>42265</v>
      </c>
      <c r="K3" s="22">
        <v>42266</v>
      </c>
      <c r="L3" s="22">
        <v>42267</v>
      </c>
      <c r="M3" s="6">
        <v>42268</v>
      </c>
      <c r="N3" s="6">
        <v>42269</v>
      </c>
      <c r="O3" s="6">
        <v>42270</v>
      </c>
      <c r="P3" s="6">
        <v>42271</v>
      </c>
      <c r="Q3" s="6">
        <v>42272</v>
      </c>
      <c r="R3" s="6">
        <v>42273</v>
      </c>
      <c r="S3" s="6">
        <v>42274</v>
      </c>
      <c r="T3" s="22">
        <v>42275</v>
      </c>
      <c r="U3" s="22">
        <v>42276</v>
      </c>
      <c r="V3" s="22">
        <v>42277</v>
      </c>
    </row>
    <row r="4" spans="1:22" x14ac:dyDescent="0.25">
      <c r="A4" s="7">
        <v>1</v>
      </c>
      <c r="B4" s="1">
        <v>166058</v>
      </c>
      <c r="C4" s="3" t="s">
        <v>8</v>
      </c>
      <c r="D4" s="11" t="s">
        <v>4</v>
      </c>
      <c r="E4" s="11" t="s">
        <v>25</v>
      </c>
      <c r="F4" s="25" t="s">
        <v>7</v>
      </c>
      <c r="G4" s="25" t="s">
        <v>7</v>
      </c>
      <c r="H4" s="25" t="s">
        <v>7</v>
      </c>
      <c r="I4" s="25" t="s">
        <v>7</v>
      </c>
      <c r="J4" s="25" t="s">
        <v>7</v>
      </c>
      <c r="K4" s="24" t="s">
        <v>6</v>
      </c>
      <c r="L4" s="24" t="s">
        <v>6</v>
      </c>
      <c r="M4" s="10" t="s">
        <v>7</v>
      </c>
      <c r="N4" s="10" t="s">
        <v>7</v>
      </c>
      <c r="O4" s="23" t="s">
        <v>5</v>
      </c>
      <c r="P4" s="23" t="s">
        <v>5</v>
      </c>
      <c r="Q4" s="23" t="s">
        <v>5</v>
      </c>
      <c r="R4" s="9" t="s">
        <v>6</v>
      </c>
      <c r="S4" s="9" t="s">
        <v>6</v>
      </c>
      <c r="T4" s="23" t="s">
        <v>5</v>
      </c>
      <c r="U4" s="23" t="s">
        <v>5</v>
      </c>
      <c r="V4" s="31" t="s">
        <v>5</v>
      </c>
    </row>
    <row r="5" spans="1:22" x14ac:dyDescent="0.25">
      <c r="A5" s="7">
        <v>2</v>
      </c>
      <c r="B5" s="1">
        <v>369628</v>
      </c>
      <c r="C5" s="2" t="s">
        <v>15</v>
      </c>
      <c r="D5" s="11" t="s">
        <v>4</v>
      </c>
      <c r="E5" s="11" t="s">
        <v>25</v>
      </c>
      <c r="F5" s="25" t="s">
        <v>7</v>
      </c>
      <c r="G5" s="25" t="s">
        <v>7</v>
      </c>
      <c r="H5" s="25" t="s">
        <v>7</v>
      </c>
      <c r="I5" s="25" t="s">
        <v>7</v>
      </c>
      <c r="J5" s="25" t="s">
        <v>7</v>
      </c>
      <c r="K5" s="24" t="s">
        <v>6</v>
      </c>
      <c r="L5" s="24" t="s">
        <v>6</v>
      </c>
      <c r="M5" s="8" t="s">
        <v>5</v>
      </c>
      <c r="N5" s="8" t="s">
        <v>5</v>
      </c>
      <c r="O5" s="23" t="s">
        <v>5</v>
      </c>
      <c r="P5" s="10" t="s">
        <v>7</v>
      </c>
      <c r="Q5" s="10" t="s">
        <v>7</v>
      </c>
      <c r="R5" s="9" t="s">
        <v>6</v>
      </c>
      <c r="S5" s="9" t="s">
        <v>6</v>
      </c>
      <c r="T5" s="25" t="s">
        <v>7</v>
      </c>
      <c r="U5" s="25" t="s">
        <v>7</v>
      </c>
      <c r="V5" s="24" t="s">
        <v>31</v>
      </c>
    </row>
    <row r="6" spans="1:22" x14ac:dyDescent="0.25">
      <c r="A6" s="7">
        <v>3</v>
      </c>
      <c r="B6" s="1">
        <v>337784</v>
      </c>
      <c r="C6" s="3" t="s">
        <v>17</v>
      </c>
      <c r="D6" s="11" t="s">
        <v>4</v>
      </c>
      <c r="E6" s="11" t="s">
        <v>25</v>
      </c>
      <c r="F6" s="25" t="s">
        <v>7</v>
      </c>
      <c r="G6" s="25" t="s">
        <v>7</v>
      </c>
      <c r="H6" s="25" t="s">
        <v>7</v>
      </c>
      <c r="I6" s="24" t="s">
        <v>31</v>
      </c>
      <c r="J6" s="24" t="s">
        <v>31</v>
      </c>
      <c r="K6" s="24" t="s">
        <v>6</v>
      </c>
      <c r="L6" s="24" t="s">
        <v>6</v>
      </c>
      <c r="M6" s="10" t="s">
        <v>7</v>
      </c>
      <c r="N6" s="10" t="s">
        <v>7</v>
      </c>
      <c r="O6" s="10" t="s">
        <v>7</v>
      </c>
      <c r="P6" s="10" t="s">
        <v>7</v>
      </c>
      <c r="Q6" s="8" t="s">
        <v>5</v>
      </c>
      <c r="R6" s="9" t="s">
        <v>6</v>
      </c>
      <c r="S6" s="9" t="s">
        <v>6</v>
      </c>
      <c r="T6" s="24" t="s">
        <v>31</v>
      </c>
      <c r="U6" s="23" t="s">
        <v>5</v>
      </c>
      <c r="V6" s="23" t="s">
        <v>5</v>
      </c>
    </row>
    <row r="7" spans="1:22" x14ac:dyDescent="0.25">
      <c r="A7" s="7">
        <v>4</v>
      </c>
      <c r="B7" s="1">
        <v>490076</v>
      </c>
      <c r="C7" s="2" t="s">
        <v>16</v>
      </c>
      <c r="D7" s="11" t="s">
        <v>4</v>
      </c>
      <c r="E7" s="11" t="s">
        <v>25</v>
      </c>
      <c r="F7" s="23" t="s">
        <v>5</v>
      </c>
      <c r="G7" s="23" t="s">
        <v>5</v>
      </c>
      <c r="H7" s="23" t="s">
        <v>5</v>
      </c>
      <c r="I7" s="23" t="s">
        <v>5</v>
      </c>
      <c r="J7" s="23" t="s">
        <v>5</v>
      </c>
      <c r="K7" s="24" t="s">
        <v>6</v>
      </c>
      <c r="L7" s="24" t="s">
        <v>6</v>
      </c>
      <c r="M7" s="10" t="s">
        <v>7</v>
      </c>
      <c r="N7" s="10" t="s">
        <v>7</v>
      </c>
      <c r="O7" s="25" t="s">
        <v>7</v>
      </c>
      <c r="P7" s="8" t="s">
        <v>5</v>
      </c>
      <c r="Q7" s="24" t="s">
        <v>31</v>
      </c>
      <c r="R7" s="9" t="s">
        <v>6</v>
      </c>
      <c r="S7" s="9" t="s">
        <v>6</v>
      </c>
      <c r="T7" s="23" t="s">
        <v>5</v>
      </c>
      <c r="U7" s="23" t="s">
        <v>5</v>
      </c>
      <c r="V7" s="23" t="s">
        <v>5</v>
      </c>
    </row>
    <row r="8" spans="1:22" x14ac:dyDescent="0.25">
      <c r="A8" s="7">
        <v>5</v>
      </c>
      <c r="B8" s="1">
        <v>490718</v>
      </c>
      <c r="C8" s="2" t="s">
        <v>9</v>
      </c>
      <c r="D8" s="11" t="s">
        <v>4</v>
      </c>
      <c r="E8" s="11" t="s">
        <v>25</v>
      </c>
      <c r="F8" s="24" t="s">
        <v>31</v>
      </c>
      <c r="G8" s="24" t="s">
        <v>31</v>
      </c>
      <c r="H8" s="23" t="s">
        <v>5</v>
      </c>
      <c r="I8" s="23" t="s">
        <v>5</v>
      </c>
      <c r="J8" s="23" t="s">
        <v>5</v>
      </c>
      <c r="K8" s="24" t="s">
        <v>6</v>
      </c>
      <c r="L8" s="24" t="s">
        <v>6</v>
      </c>
      <c r="M8" s="8" t="s">
        <v>5</v>
      </c>
      <c r="N8" s="24" t="s">
        <v>31</v>
      </c>
      <c r="O8" s="10" t="s">
        <v>7</v>
      </c>
      <c r="P8" s="10" t="s">
        <v>7</v>
      </c>
      <c r="Q8" s="24" t="s">
        <v>31</v>
      </c>
      <c r="R8" s="9" t="s">
        <v>6</v>
      </c>
      <c r="S8" s="9" t="s">
        <v>6</v>
      </c>
      <c r="T8" s="24" t="s">
        <v>31</v>
      </c>
      <c r="U8" s="24" t="s">
        <v>31</v>
      </c>
      <c r="V8" s="25" t="s">
        <v>7</v>
      </c>
    </row>
    <row r="9" spans="1:22" x14ac:dyDescent="0.25">
      <c r="A9" s="7">
        <v>6</v>
      </c>
      <c r="B9" s="1">
        <v>489172</v>
      </c>
      <c r="C9" s="2" t="s">
        <v>13</v>
      </c>
      <c r="D9" s="11" t="s">
        <v>4</v>
      </c>
      <c r="E9" s="11" t="s">
        <v>25</v>
      </c>
      <c r="F9" s="23" t="s">
        <v>5</v>
      </c>
      <c r="G9" s="23" t="s">
        <v>5</v>
      </c>
      <c r="H9" s="23" t="s">
        <v>5</v>
      </c>
      <c r="I9" s="23" t="s">
        <v>5</v>
      </c>
      <c r="J9" s="23" t="s">
        <v>5</v>
      </c>
      <c r="K9" s="24" t="s">
        <v>6</v>
      </c>
      <c r="L9" s="24" t="s">
        <v>6</v>
      </c>
      <c r="M9" s="10" t="s">
        <v>7</v>
      </c>
      <c r="N9" s="10" t="s">
        <v>7</v>
      </c>
      <c r="O9" s="23" t="s">
        <v>5</v>
      </c>
      <c r="P9" s="8" t="s">
        <v>5</v>
      </c>
      <c r="Q9" s="25" t="s">
        <v>7</v>
      </c>
      <c r="R9" s="9" t="s">
        <v>6</v>
      </c>
      <c r="S9" s="9" t="s">
        <v>6</v>
      </c>
      <c r="T9" s="25" t="s">
        <v>7</v>
      </c>
      <c r="U9" s="25" t="s">
        <v>7</v>
      </c>
      <c r="V9" s="25" t="s">
        <v>7</v>
      </c>
    </row>
    <row r="10" spans="1:22" x14ac:dyDescent="0.25">
      <c r="A10" s="7">
        <v>7</v>
      </c>
      <c r="B10" s="1">
        <v>384393</v>
      </c>
      <c r="C10" s="4" t="s">
        <v>14</v>
      </c>
      <c r="D10" s="11" t="s">
        <v>4</v>
      </c>
      <c r="E10" s="11" t="s">
        <v>26</v>
      </c>
      <c r="F10" s="25" t="s">
        <v>7</v>
      </c>
      <c r="G10" s="25" t="s">
        <v>7</v>
      </c>
      <c r="H10" s="25" t="s">
        <v>7</v>
      </c>
      <c r="I10" s="25" t="s">
        <v>7</v>
      </c>
      <c r="J10" s="25" t="s">
        <v>7</v>
      </c>
      <c r="K10" s="24" t="s">
        <v>6</v>
      </c>
      <c r="L10" s="24" t="s">
        <v>6</v>
      </c>
      <c r="M10" s="8" t="s">
        <v>5</v>
      </c>
      <c r="N10" s="8" t="s">
        <v>5</v>
      </c>
      <c r="O10" s="8" t="s">
        <v>5</v>
      </c>
      <c r="P10" s="8" t="s">
        <v>5</v>
      </c>
      <c r="Q10" s="23" t="s">
        <v>5</v>
      </c>
      <c r="R10" s="9" t="s">
        <v>6</v>
      </c>
      <c r="S10" s="9" t="s">
        <v>6</v>
      </c>
      <c r="T10" s="23" t="s">
        <v>5</v>
      </c>
      <c r="U10" s="23" t="s">
        <v>5</v>
      </c>
      <c r="V10" s="24" t="s">
        <v>31</v>
      </c>
    </row>
    <row r="11" spans="1:22" x14ac:dyDescent="0.25">
      <c r="A11" s="7">
        <v>8</v>
      </c>
      <c r="B11" s="1">
        <v>371854</v>
      </c>
      <c r="C11" s="2" t="s">
        <v>10</v>
      </c>
      <c r="D11" s="11" t="s">
        <v>4</v>
      </c>
      <c r="E11" s="11" t="s">
        <v>26</v>
      </c>
      <c r="F11" s="25" t="s">
        <v>7</v>
      </c>
      <c r="G11" s="25" t="s">
        <v>7</v>
      </c>
      <c r="H11" s="25" t="s">
        <v>7</v>
      </c>
      <c r="I11" s="25" t="s">
        <v>7</v>
      </c>
      <c r="J11" s="24" t="s">
        <v>31</v>
      </c>
      <c r="K11" s="24" t="s">
        <v>6</v>
      </c>
      <c r="L11" s="24" t="s">
        <v>6</v>
      </c>
      <c r="M11" s="24" t="s">
        <v>31</v>
      </c>
      <c r="N11" s="8" t="s">
        <v>5</v>
      </c>
      <c r="O11" s="8" t="s">
        <v>5</v>
      </c>
      <c r="P11" s="8" t="s">
        <v>5</v>
      </c>
      <c r="Q11" s="8" t="s">
        <v>5</v>
      </c>
      <c r="R11" s="9" t="s">
        <v>6</v>
      </c>
      <c r="S11" s="9" t="s">
        <v>6</v>
      </c>
      <c r="T11" s="23" t="s">
        <v>5</v>
      </c>
      <c r="U11" s="23" t="s">
        <v>5</v>
      </c>
      <c r="V11" s="25" t="s">
        <v>7</v>
      </c>
    </row>
    <row r="12" spans="1:22" x14ac:dyDescent="0.25">
      <c r="A12" s="7">
        <v>9</v>
      </c>
      <c r="B12" s="1">
        <v>425677</v>
      </c>
      <c r="C12" s="3" t="s">
        <v>18</v>
      </c>
      <c r="D12" s="11" t="s">
        <v>4</v>
      </c>
      <c r="E12" s="11" t="s">
        <v>26</v>
      </c>
      <c r="F12" s="26" t="s">
        <v>28</v>
      </c>
      <c r="G12" s="26" t="s">
        <v>28</v>
      </c>
      <c r="H12" s="26" t="s">
        <v>28</v>
      </c>
      <c r="I12" s="26" t="s">
        <v>28</v>
      </c>
      <c r="J12" s="26" t="s">
        <v>28</v>
      </c>
      <c r="K12" s="24" t="s">
        <v>6</v>
      </c>
      <c r="L12" s="24" t="s">
        <v>6</v>
      </c>
      <c r="M12" s="24" t="s">
        <v>31</v>
      </c>
      <c r="N12" s="25" t="s">
        <v>7</v>
      </c>
      <c r="O12" s="23" t="s">
        <v>5</v>
      </c>
      <c r="P12" s="23" t="s">
        <v>5</v>
      </c>
      <c r="Q12" s="23" t="s">
        <v>5</v>
      </c>
      <c r="R12" s="9" t="s">
        <v>6</v>
      </c>
      <c r="S12" s="9" t="s">
        <v>6</v>
      </c>
      <c r="T12" s="24" t="s">
        <v>31</v>
      </c>
      <c r="U12" s="25" t="s">
        <v>7</v>
      </c>
      <c r="V12" s="26" t="s">
        <v>28</v>
      </c>
    </row>
    <row r="13" spans="1:22" x14ac:dyDescent="0.25">
      <c r="A13" s="7">
        <v>10</v>
      </c>
      <c r="B13" s="1">
        <v>484909</v>
      </c>
      <c r="C13" s="2" t="s">
        <v>11</v>
      </c>
      <c r="D13" s="11" t="s">
        <v>4</v>
      </c>
      <c r="E13" s="11" t="s">
        <v>26</v>
      </c>
      <c r="F13" s="26" t="s">
        <v>28</v>
      </c>
      <c r="G13" s="26" t="s">
        <v>28</v>
      </c>
      <c r="H13" s="26" t="s">
        <v>28</v>
      </c>
      <c r="I13" s="26" t="s">
        <v>28</v>
      </c>
      <c r="J13" s="26" t="s">
        <v>28</v>
      </c>
      <c r="K13" s="24" t="s">
        <v>6</v>
      </c>
      <c r="L13" s="24" t="s">
        <v>6</v>
      </c>
      <c r="M13" s="12" t="s">
        <v>28</v>
      </c>
      <c r="N13" s="25" t="s">
        <v>7</v>
      </c>
      <c r="O13" s="25" t="s">
        <v>7</v>
      </c>
      <c r="P13" s="26" t="s">
        <v>28</v>
      </c>
      <c r="Q13" s="25" t="s">
        <v>7</v>
      </c>
      <c r="R13" s="9" t="s">
        <v>6</v>
      </c>
      <c r="S13" s="9" t="s">
        <v>6</v>
      </c>
      <c r="T13" s="23" t="s">
        <v>5</v>
      </c>
      <c r="U13" s="23" t="s">
        <v>5</v>
      </c>
      <c r="V13" s="23" t="s">
        <v>5</v>
      </c>
    </row>
    <row r="14" spans="1:22" x14ac:dyDescent="0.25">
      <c r="A14" s="7">
        <v>11</v>
      </c>
      <c r="B14" s="1">
        <v>487761</v>
      </c>
      <c r="C14" s="2" t="s">
        <v>12</v>
      </c>
      <c r="D14" s="11" t="s">
        <v>4</v>
      </c>
      <c r="E14" s="11" t="s">
        <v>26</v>
      </c>
      <c r="F14" s="23" t="s">
        <v>5</v>
      </c>
      <c r="G14" s="23" t="s">
        <v>5</v>
      </c>
      <c r="H14" s="23" t="s">
        <v>5</v>
      </c>
      <c r="I14" s="23" t="s">
        <v>5</v>
      </c>
      <c r="J14" s="23" t="s">
        <v>5</v>
      </c>
      <c r="K14" s="24" t="s">
        <v>6</v>
      </c>
      <c r="L14" s="24" t="s">
        <v>6</v>
      </c>
      <c r="M14" s="10" t="s">
        <v>7</v>
      </c>
      <c r="N14" s="10" t="s">
        <v>7</v>
      </c>
      <c r="O14" s="23" t="s">
        <v>5</v>
      </c>
      <c r="P14" s="23" t="s">
        <v>5</v>
      </c>
      <c r="Q14" s="23" t="s">
        <v>5</v>
      </c>
      <c r="R14" s="9" t="s">
        <v>6</v>
      </c>
      <c r="S14" s="9" t="s">
        <v>6</v>
      </c>
      <c r="T14" s="25" t="s">
        <v>7</v>
      </c>
      <c r="U14" s="25" t="s">
        <v>7</v>
      </c>
      <c r="V14" s="25" t="s">
        <v>7</v>
      </c>
    </row>
    <row r="15" spans="1:22" x14ac:dyDescent="0.25">
      <c r="A15" s="14"/>
      <c r="B15" s="15"/>
      <c r="C15" s="16"/>
      <c r="D15" s="17"/>
      <c r="E15" s="17"/>
      <c r="F15" s="28"/>
      <c r="G15" s="28"/>
      <c r="H15" s="28"/>
      <c r="I15" s="28"/>
      <c r="J15" s="28"/>
      <c r="K15" s="28"/>
      <c r="L15" s="28"/>
      <c r="M15" s="17"/>
      <c r="N15" s="17"/>
      <c r="O15" s="17"/>
      <c r="P15" s="17"/>
      <c r="Q15" s="17"/>
      <c r="R15" s="17"/>
      <c r="S15" s="17"/>
      <c r="T15" s="30"/>
      <c r="U15" s="30"/>
    </row>
    <row r="16" spans="1:22" x14ac:dyDescent="0.25">
      <c r="A16" s="7">
        <v>12</v>
      </c>
      <c r="B16" s="1">
        <v>444567</v>
      </c>
      <c r="C16" s="3" t="s">
        <v>19</v>
      </c>
      <c r="D16" s="11" t="s">
        <v>4</v>
      </c>
      <c r="E16" s="13" t="s">
        <v>25</v>
      </c>
      <c r="F16" s="27" t="s">
        <v>7</v>
      </c>
      <c r="G16" s="27" t="s">
        <v>7</v>
      </c>
      <c r="H16" s="29" t="s">
        <v>7</v>
      </c>
      <c r="I16" s="29" t="s">
        <v>7</v>
      </c>
      <c r="J16" s="29" t="s">
        <v>7</v>
      </c>
      <c r="K16" s="24" t="s">
        <v>6</v>
      </c>
      <c r="L16" s="24" t="s">
        <v>6</v>
      </c>
      <c r="M16" s="13" t="s">
        <v>7</v>
      </c>
      <c r="N16" s="13" t="s">
        <v>7</v>
      </c>
      <c r="O16" s="21" t="s">
        <v>7</v>
      </c>
      <c r="P16" s="21" t="s">
        <v>7</v>
      </c>
      <c r="Q16" s="21" t="s">
        <v>7</v>
      </c>
      <c r="R16" s="9" t="s">
        <v>6</v>
      </c>
      <c r="S16" s="9" t="s">
        <v>6</v>
      </c>
      <c r="T16" s="23" t="s">
        <v>5</v>
      </c>
      <c r="U16" s="23" t="s">
        <v>5</v>
      </c>
      <c r="V16" s="23" t="s">
        <v>5</v>
      </c>
    </row>
    <row r="17" spans="1:22" x14ac:dyDescent="0.25">
      <c r="A17" s="7">
        <v>13</v>
      </c>
      <c r="B17" s="1">
        <v>469862</v>
      </c>
      <c r="C17" s="3" t="s">
        <v>20</v>
      </c>
      <c r="D17" s="11" t="s">
        <v>4</v>
      </c>
      <c r="E17" s="13" t="s">
        <v>26</v>
      </c>
      <c r="F17" s="27" t="s">
        <v>7</v>
      </c>
      <c r="G17" s="27" t="s">
        <v>7</v>
      </c>
      <c r="H17" s="29" t="s">
        <v>7</v>
      </c>
      <c r="I17" s="29" t="s">
        <v>7</v>
      </c>
      <c r="J17" s="29" t="s">
        <v>7</v>
      </c>
      <c r="K17" s="24" t="s">
        <v>6</v>
      </c>
      <c r="L17" s="24" t="s">
        <v>6</v>
      </c>
      <c r="M17" s="13" t="s">
        <v>7</v>
      </c>
      <c r="N17" s="13" t="s">
        <v>7</v>
      </c>
      <c r="O17" s="21" t="s">
        <v>7</v>
      </c>
      <c r="P17" s="21" t="s">
        <v>7</v>
      </c>
      <c r="Q17" s="21" t="s">
        <v>7</v>
      </c>
      <c r="R17" s="9" t="s">
        <v>6</v>
      </c>
      <c r="S17" s="9" t="s">
        <v>6</v>
      </c>
      <c r="T17" s="29" t="s">
        <v>7</v>
      </c>
      <c r="U17" s="29" t="s">
        <v>7</v>
      </c>
      <c r="V17" s="29" t="s">
        <v>7</v>
      </c>
    </row>
    <row r="18" spans="1:22" x14ac:dyDescent="0.25">
      <c r="A18" s="7">
        <v>14</v>
      </c>
      <c r="B18" s="2">
        <v>509724</v>
      </c>
      <c r="C18" s="2" t="s">
        <v>21</v>
      </c>
      <c r="D18" s="11" t="s">
        <v>4</v>
      </c>
      <c r="E18" s="13" t="s">
        <v>25</v>
      </c>
      <c r="F18" s="27" t="s">
        <v>7</v>
      </c>
      <c r="G18" s="27" t="s">
        <v>7</v>
      </c>
      <c r="H18" s="29" t="s">
        <v>7</v>
      </c>
      <c r="I18" s="29" t="s">
        <v>7</v>
      </c>
      <c r="J18" s="29" t="s">
        <v>7</v>
      </c>
      <c r="K18" s="24" t="s">
        <v>6</v>
      </c>
      <c r="L18" s="24" t="s">
        <v>6</v>
      </c>
      <c r="M18" s="13" t="s">
        <v>7</v>
      </c>
      <c r="N18" s="13" t="s">
        <v>7</v>
      </c>
      <c r="O18" s="21" t="s">
        <v>7</v>
      </c>
      <c r="P18" s="21" t="s">
        <v>7</v>
      </c>
      <c r="Q18" s="21" t="s">
        <v>7</v>
      </c>
      <c r="R18" s="9" t="s">
        <v>6</v>
      </c>
      <c r="S18" s="9" t="s">
        <v>6</v>
      </c>
      <c r="T18" s="29" t="s">
        <v>7</v>
      </c>
      <c r="U18" s="29" t="s">
        <v>7</v>
      </c>
      <c r="V18" s="29" t="s">
        <v>7</v>
      </c>
    </row>
    <row r="19" spans="1:22" x14ac:dyDescent="0.25">
      <c r="A19" s="7">
        <v>15</v>
      </c>
      <c r="B19" s="2">
        <v>314753</v>
      </c>
      <c r="C19" s="2" t="s">
        <v>22</v>
      </c>
      <c r="D19" s="11" t="s">
        <v>4</v>
      </c>
      <c r="E19" s="13" t="s">
        <v>25</v>
      </c>
      <c r="F19" s="27" t="s">
        <v>7</v>
      </c>
      <c r="G19" s="27" t="s">
        <v>7</v>
      </c>
      <c r="H19" s="29" t="s">
        <v>7</v>
      </c>
      <c r="I19" s="29" t="s">
        <v>7</v>
      </c>
      <c r="J19" s="29" t="s">
        <v>7</v>
      </c>
      <c r="K19" s="24" t="s">
        <v>6</v>
      </c>
      <c r="L19" s="24" t="s">
        <v>6</v>
      </c>
      <c r="M19" s="13" t="s">
        <v>7</v>
      </c>
      <c r="N19" s="13" t="s">
        <v>7</v>
      </c>
      <c r="O19" s="21" t="s">
        <v>7</v>
      </c>
      <c r="P19" s="21" t="s">
        <v>7</v>
      </c>
      <c r="Q19" s="21" t="s">
        <v>7</v>
      </c>
      <c r="R19" s="9" t="s">
        <v>6</v>
      </c>
      <c r="S19" s="9" t="s">
        <v>6</v>
      </c>
      <c r="T19" s="29" t="s">
        <v>7</v>
      </c>
      <c r="U19" s="29" t="s">
        <v>7</v>
      </c>
      <c r="V19" s="24" t="s">
        <v>31</v>
      </c>
    </row>
    <row r="20" spans="1:22" x14ac:dyDescent="0.25">
      <c r="A20" s="7">
        <v>16</v>
      </c>
      <c r="B20" s="2">
        <v>252816</v>
      </c>
      <c r="C20" s="2" t="s">
        <v>23</v>
      </c>
      <c r="D20" s="11" t="s">
        <v>4</v>
      </c>
      <c r="E20" s="13" t="s">
        <v>26</v>
      </c>
      <c r="F20" s="27" t="s">
        <v>7</v>
      </c>
      <c r="G20" s="27" t="s">
        <v>7</v>
      </c>
      <c r="H20" s="29" t="s">
        <v>7</v>
      </c>
      <c r="I20" s="29" t="s">
        <v>7</v>
      </c>
      <c r="J20" s="29" t="s">
        <v>7</v>
      </c>
      <c r="K20" s="24" t="s">
        <v>6</v>
      </c>
      <c r="L20" s="24" t="s">
        <v>6</v>
      </c>
      <c r="M20" s="13" t="s">
        <v>7</v>
      </c>
      <c r="N20" s="13" t="s">
        <v>7</v>
      </c>
      <c r="O20" s="21" t="s">
        <v>7</v>
      </c>
      <c r="P20" s="21" t="s">
        <v>7</v>
      </c>
      <c r="Q20" s="21" t="s">
        <v>7</v>
      </c>
      <c r="R20" s="9" t="s">
        <v>6</v>
      </c>
      <c r="S20" s="9" t="s">
        <v>6</v>
      </c>
      <c r="T20" s="29" t="s">
        <v>7</v>
      </c>
      <c r="U20" s="23" t="s">
        <v>5</v>
      </c>
      <c r="V20" s="23" t="s">
        <v>5</v>
      </c>
    </row>
    <row r="21" spans="1:22" x14ac:dyDescent="0.25">
      <c r="A21" s="7">
        <v>17</v>
      </c>
      <c r="B21" s="2">
        <v>400623</v>
      </c>
      <c r="C21" s="2" t="s">
        <v>33</v>
      </c>
      <c r="D21" s="11" t="s">
        <v>4</v>
      </c>
      <c r="E21" s="27" t="s">
        <v>26</v>
      </c>
      <c r="F21" s="27"/>
      <c r="G21" s="27"/>
      <c r="H21" s="29"/>
      <c r="I21" s="29"/>
      <c r="J21" s="29"/>
      <c r="K21" s="24"/>
      <c r="L21" s="24"/>
      <c r="M21" s="27" t="s">
        <v>7</v>
      </c>
      <c r="N21" s="27" t="s">
        <v>7</v>
      </c>
      <c r="O21" s="24" t="s">
        <v>31</v>
      </c>
      <c r="P21" s="24" t="s">
        <v>31</v>
      </c>
      <c r="Q21" s="29" t="s">
        <v>7</v>
      </c>
      <c r="R21" s="24" t="s">
        <v>6</v>
      </c>
      <c r="S21" s="24" t="s">
        <v>6</v>
      </c>
      <c r="T21" s="23" t="s">
        <v>5</v>
      </c>
      <c r="U21" s="23" t="s">
        <v>5</v>
      </c>
      <c r="V21" s="23" t="s">
        <v>5</v>
      </c>
    </row>
    <row r="22" spans="1:22" x14ac:dyDescent="0.25">
      <c r="A22" s="7">
        <v>18</v>
      </c>
      <c r="B22" s="2">
        <v>356669</v>
      </c>
      <c r="C22" s="2" t="s">
        <v>34</v>
      </c>
      <c r="D22" s="11" t="s">
        <v>4</v>
      </c>
      <c r="E22" s="27" t="s">
        <v>26</v>
      </c>
      <c r="F22" s="27"/>
      <c r="G22" s="27"/>
      <c r="H22" s="29"/>
      <c r="I22" s="29"/>
      <c r="J22" s="29"/>
      <c r="K22" s="24"/>
      <c r="L22" s="24"/>
      <c r="M22" s="27" t="s">
        <v>7</v>
      </c>
      <c r="N22" s="27" t="s">
        <v>7</v>
      </c>
      <c r="O22" s="29" t="s">
        <v>7</v>
      </c>
      <c r="P22" s="29" t="s">
        <v>7</v>
      </c>
      <c r="Q22" s="24" t="s">
        <v>31</v>
      </c>
      <c r="R22" s="24" t="s">
        <v>6</v>
      </c>
      <c r="S22" s="24" t="s">
        <v>6</v>
      </c>
      <c r="T22" s="29" t="s">
        <v>7</v>
      </c>
      <c r="U22" s="29" t="s">
        <v>7</v>
      </c>
      <c r="V22" s="29" t="s">
        <v>7</v>
      </c>
    </row>
    <row r="23" spans="1:22" x14ac:dyDescent="0.25">
      <c r="A23" s="18"/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5" spans="1:22" x14ac:dyDescent="0.25">
      <c r="B25" s="8" t="s">
        <v>5</v>
      </c>
      <c r="C25" s="8" t="s">
        <v>27</v>
      </c>
    </row>
    <row r="26" spans="1:22" x14ac:dyDescent="0.25">
      <c r="B26" s="12" t="s">
        <v>28</v>
      </c>
      <c r="C26" s="12" t="s">
        <v>29</v>
      </c>
    </row>
    <row r="27" spans="1:22" x14ac:dyDescent="0.25">
      <c r="B27" s="10" t="s">
        <v>7</v>
      </c>
      <c r="C27" s="10" t="s">
        <v>32</v>
      </c>
    </row>
  </sheetData>
  <mergeCells count="1">
    <mergeCell ref="C1:R1"/>
  </mergeCells>
  <pageMargins left="0.7" right="0.7" top="0.75" bottom="0.75" header="0.3" footer="0.3"/>
  <pageSetup orientation="portrait" horizontalDpi="4294967294" verticalDpi="0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I2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RowHeight="15" x14ac:dyDescent="0.25"/>
  <cols>
    <col min="1" max="1" width="15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5" max="35" width="10.28515625" bestFit="1" customWidth="1"/>
  </cols>
  <sheetData>
    <row r="1" spans="1:35" ht="15" customHeight="1" x14ac:dyDescent="0.25">
      <c r="E1" s="481" t="s">
        <v>235</v>
      </c>
      <c r="F1" s="481"/>
      <c r="L1" s="481" t="s">
        <v>235</v>
      </c>
      <c r="M1" s="481"/>
      <c r="S1" s="481" t="s">
        <v>235</v>
      </c>
      <c r="T1" s="481"/>
      <c r="Z1" s="481" t="s">
        <v>235</v>
      </c>
      <c r="AA1" s="481"/>
      <c r="AH1" s="385" t="s">
        <v>248</v>
      </c>
      <c r="AI1" s="385" t="s">
        <v>285</v>
      </c>
    </row>
    <row r="2" spans="1:35" x14ac:dyDescent="0.25">
      <c r="A2" s="158" t="s">
        <v>268</v>
      </c>
      <c r="B2" s="158" t="s">
        <v>128</v>
      </c>
      <c r="C2" s="158" t="s">
        <v>2</v>
      </c>
      <c r="D2" s="243">
        <v>43344</v>
      </c>
      <c r="E2" s="243">
        <v>43345</v>
      </c>
      <c r="F2" s="243">
        <v>43346</v>
      </c>
      <c r="G2" s="243">
        <v>43347</v>
      </c>
      <c r="H2" s="243">
        <v>43348</v>
      </c>
      <c r="I2" s="243">
        <v>43349</v>
      </c>
      <c r="J2" s="243">
        <v>43350</v>
      </c>
      <c r="K2" s="243">
        <v>43351</v>
      </c>
      <c r="L2" s="243">
        <v>43352</v>
      </c>
      <c r="M2" s="243">
        <v>43353</v>
      </c>
      <c r="N2" s="243">
        <v>43354</v>
      </c>
      <c r="O2" s="243">
        <v>43355</v>
      </c>
      <c r="P2" s="243">
        <v>43356</v>
      </c>
      <c r="Q2" s="243">
        <v>43357</v>
      </c>
      <c r="R2" s="243">
        <v>43358</v>
      </c>
      <c r="S2" s="243">
        <v>43359</v>
      </c>
      <c r="T2" s="243">
        <v>43360</v>
      </c>
      <c r="U2" s="243">
        <v>43361</v>
      </c>
      <c r="V2" s="243">
        <v>43362</v>
      </c>
      <c r="W2" s="243">
        <v>43363</v>
      </c>
      <c r="X2" s="243">
        <v>43364</v>
      </c>
      <c r="Y2" s="243">
        <v>43365</v>
      </c>
      <c r="Z2" s="243">
        <v>43366</v>
      </c>
      <c r="AA2" s="243">
        <v>43367</v>
      </c>
      <c r="AB2" s="243">
        <v>43368</v>
      </c>
      <c r="AC2" s="243">
        <v>43369</v>
      </c>
      <c r="AD2" s="243">
        <v>43370</v>
      </c>
      <c r="AE2" s="243">
        <v>43371</v>
      </c>
      <c r="AF2" s="243">
        <v>43372</v>
      </c>
      <c r="AG2" s="243">
        <v>43373</v>
      </c>
      <c r="AH2" s="243"/>
      <c r="AI2" s="3"/>
    </row>
    <row r="3" spans="1:35" x14ac:dyDescent="0.25">
      <c r="A3" s="501" t="s">
        <v>263</v>
      </c>
      <c r="B3" s="79">
        <v>125480</v>
      </c>
      <c r="C3" s="159" t="s">
        <v>242</v>
      </c>
      <c r="D3" s="200" t="s">
        <v>6</v>
      </c>
      <c r="E3" s="200" t="s">
        <v>6</v>
      </c>
      <c r="F3" s="173"/>
      <c r="G3" s="184"/>
      <c r="H3" s="184"/>
      <c r="I3" s="173"/>
      <c r="J3" s="184"/>
      <c r="K3" s="200" t="s">
        <v>6</v>
      </c>
      <c r="L3" s="200" t="s">
        <v>6</v>
      </c>
      <c r="M3" s="184"/>
      <c r="N3" s="184"/>
      <c r="O3" s="184"/>
      <c r="P3" s="184"/>
      <c r="Q3" s="184"/>
      <c r="R3" s="200" t="s">
        <v>6</v>
      </c>
      <c r="S3" s="200" t="s">
        <v>6</v>
      </c>
      <c r="T3" s="173"/>
      <c r="U3" s="184"/>
      <c r="V3" s="184"/>
      <c r="W3" s="173"/>
      <c r="X3" s="184"/>
      <c r="Y3" s="200" t="s">
        <v>6</v>
      </c>
      <c r="Z3" s="200" t="s">
        <v>6</v>
      </c>
      <c r="AA3" s="184"/>
      <c r="AB3" s="184"/>
      <c r="AC3" s="184"/>
      <c r="AD3" s="184"/>
      <c r="AE3" s="184"/>
      <c r="AF3" s="200" t="s">
        <v>6</v>
      </c>
      <c r="AG3" s="200" t="s">
        <v>6</v>
      </c>
      <c r="AH3" s="3">
        <f t="shared" ref="AH3:AH21" si="0">COUNTIF(G3:AG3,"Leave")</f>
        <v>0</v>
      </c>
      <c r="AI3" s="3">
        <f>COUNTIF(E3:AF3,"US NS")+COUNTIF(E3:AF3,"US DS")+COUNTIF(E3:AF3,"US EM")+COUNTIF(E3:AF3,"US NS-WE")</f>
        <v>0</v>
      </c>
    </row>
    <row r="4" spans="1:35" x14ac:dyDescent="0.25">
      <c r="A4" s="502"/>
      <c r="B4" s="405">
        <v>245894</v>
      </c>
      <c r="C4" s="57" t="s">
        <v>104</v>
      </c>
      <c r="D4" s="200" t="s">
        <v>6</v>
      </c>
      <c r="E4" s="200" t="s">
        <v>6</v>
      </c>
      <c r="F4" s="184"/>
      <c r="G4" s="184"/>
      <c r="H4" s="184"/>
      <c r="I4" s="184"/>
      <c r="J4" s="184"/>
      <c r="K4" s="200" t="s">
        <v>6</v>
      </c>
      <c r="L4" s="200" t="s">
        <v>6</v>
      </c>
      <c r="M4" s="173"/>
      <c r="N4" s="184"/>
      <c r="O4" s="184"/>
      <c r="P4" s="173"/>
      <c r="Q4" s="184"/>
      <c r="R4" s="200" t="s">
        <v>6</v>
      </c>
      <c r="S4" s="200" t="s">
        <v>6</v>
      </c>
      <c r="T4" s="184"/>
      <c r="U4" s="184"/>
      <c r="V4" s="184"/>
      <c r="W4" s="184"/>
      <c r="X4" s="184"/>
      <c r="Y4" s="200" t="s">
        <v>6</v>
      </c>
      <c r="Z4" s="200" t="s">
        <v>6</v>
      </c>
      <c r="AA4" s="173"/>
      <c r="AB4" s="184"/>
      <c r="AC4" s="184"/>
      <c r="AD4" s="173"/>
      <c r="AE4" s="184"/>
      <c r="AF4" s="200" t="s">
        <v>6</v>
      </c>
      <c r="AG4" s="200" t="s">
        <v>6</v>
      </c>
      <c r="AH4" s="3">
        <f t="shared" si="0"/>
        <v>0</v>
      </c>
      <c r="AI4" s="3">
        <f t="shared" ref="AI4:AI21" si="1">COUNTIF(E4:AF4,"US NS")+COUNTIF(E4:AF4,"US DS")+COUNTIF(E4:AF4,"US EM")+COUNTIF(E4:AF4,"US NS-WE")</f>
        <v>0</v>
      </c>
    </row>
    <row r="5" spans="1:35" x14ac:dyDescent="0.25">
      <c r="A5" s="502"/>
      <c r="B5" s="405">
        <v>483234</v>
      </c>
      <c r="C5" s="159" t="s">
        <v>241</v>
      </c>
      <c r="D5" s="200" t="s">
        <v>6</v>
      </c>
      <c r="E5" s="200" t="s">
        <v>6</v>
      </c>
      <c r="F5" s="184"/>
      <c r="G5" s="184"/>
      <c r="H5" s="184"/>
      <c r="I5" s="184"/>
      <c r="J5" s="184"/>
      <c r="K5" s="200" t="s">
        <v>6</v>
      </c>
      <c r="L5" s="200" t="s">
        <v>6</v>
      </c>
      <c r="M5" s="173"/>
      <c r="N5" s="184"/>
      <c r="O5" s="184"/>
      <c r="P5" s="173"/>
      <c r="Q5" s="184"/>
      <c r="R5" s="200" t="s">
        <v>6</v>
      </c>
      <c r="S5" s="200" t="s">
        <v>6</v>
      </c>
      <c r="T5" s="184"/>
      <c r="U5" s="184"/>
      <c r="V5" s="184"/>
      <c r="W5" s="184"/>
      <c r="X5" s="184"/>
      <c r="Y5" s="200" t="s">
        <v>6</v>
      </c>
      <c r="Z5" s="200" t="s">
        <v>6</v>
      </c>
      <c r="AA5" s="173"/>
      <c r="AB5" s="184"/>
      <c r="AC5" s="184"/>
      <c r="AD5" s="173"/>
      <c r="AE5" s="184"/>
      <c r="AF5" s="200" t="s">
        <v>6</v>
      </c>
      <c r="AG5" s="200" t="s">
        <v>6</v>
      </c>
      <c r="AH5" s="3">
        <f t="shared" si="0"/>
        <v>0</v>
      </c>
      <c r="AI5" s="3">
        <f t="shared" si="1"/>
        <v>0</v>
      </c>
    </row>
    <row r="6" spans="1:35" x14ac:dyDescent="0.25">
      <c r="A6" s="503"/>
      <c r="B6" s="318">
        <v>435786</v>
      </c>
      <c r="C6" s="297" t="s">
        <v>255</v>
      </c>
      <c r="D6" s="200" t="s">
        <v>6</v>
      </c>
      <c r="E6" s="200" t="s">
        <v>6</v>
      </c>
      <c r="F6" s="173"/>
      <c r="G6" s="184"/>
      <c r="H6" s="184"/>
      <c r="I6" s="173"/>
      <c r="J6" s="184"/>
      <c r="K6" s="200" t="s">
        <v>6</v>
      </c>
      <c r="L6" s="200" t="s">
        <v>6</v>
      </c>
      <c r="M6" s="184"/>
      <c r="N6" s="184"/>
      <c r="O6" s="184"/>
      <c r="P6" s="184"/>
      <c r="Q6" s="184"/>
      <c r="R6" s="200" t="s">
        <v>6</v>
      </c>
      <c r="S6" s="200" t="s">
        <v>6</v>
      </c>
      <c r="T6" s="173"/>
      <c r="U6" s="184"/>
      <c r="V6" s="184"/>
      <c r="W6" s="173"/>
      <c r="X6" s="184"/>
      <c r="Y6" s="200" t="s">
        <v>6</v>
      </c>
      <c r="Z6" s="200" t="s">
        <v>6</v>
      </c>
      <c r="AA6" s="184"/>
      <c r="AB6" s="184"/>
      <c r="AC6" s="184"/>
      <c r="AD6" s="184"/>
      <c r="AE6" s="184"/>
      <c r="AF6" s="200" t="s">
        <v>6</v>
      </c>
      <c r="AG6" s="200" t="s">
        <v>6</v>
      </c>
      <c r="AH6" s="3">
        <f t="shared" si="0"/>
        <v>0</v>
      </c>
      <c r="AI6" s="3">
        <f t="shared" si="1"/>
        <v>0</v>
      </c>
    </row>
    <row r="7" spans="1:35" x14ac:dyDescent="0.25">
      <c r="A7" s="504" t="s">
        <v>264</v>
      </c>
      <c r="B7" s="57">
        <v>497998</v>
      </c>
      <c r="C7" s="159" t="s">
        <v>165</v>
      </c>
      <c r="D7" s="200" t="s">
        <v>6</v>
      </c>
      <c r="E7" s="200" t="s">
        <v>6</v>
      </c>
      <c r="F7" s="173"/>
      <c r="G7" s="184"/>
      <c r="H7" s="184"/>
      <c r="I7" s="173"/>
      <c r="J7" s="184"/>
      <c r="K7" s="200" t="s">
        <v>6</v>
      </c>
      <c r="L7" s="200" t="s">
        <v>6</v>
      </c>
      <c r="M7" s="173"/>
      <c r="N7" s="184"/>
      <c r="O7" s="184"/>
      <c r="P7" s="173"/>
      <c r="Q7" s="184"/>
      <c r="R7" s="200" t="s">
        <v>6</v>
      </c>
      <c r="S7" s="200" t="s">
        <v>6</v>
      </c>
      <c r="T7" s="184"/>
      <c r="U7" s="184"/>
      <c r="V7" s="184"/>
      <c r="W7" s="184"/>
      <c r="X7" s="184"/>
      <c r="Y7" s="200" t="s">
        <v>6</v>
      </c>
      <c r="Z7" s="200" t="s">
        <v>6</v>
      </c>
      <c r="AA7" s="173"/>
      <c r="AB7" s="184"/>
      <c r="AC7" s="184"/>
      <c r="AD7" s="173"/>
      <c r="AE7" s="184"/>
      <c r="AF7" s="200" t="s">
        <v>6</v>
      </c>
      <c r="AG7" s="200" t="s">
        <v>6</v>
      </c>
      <c r="AH7" s="3">
        <f t="shared" si="0"/>
        <v>0</v>
      </c>
      <c r="AI7" s="3">
        <f t="shared" si="1"/>
        <v>0</v>
      </c>
    </row>
    <row r="8" spans="1:35" x14ac:dyDescent="0.25">
      <c r="A8" s="505"/>
      <c r="B8" s="405">
        <v>166058</v>
      </c>
      <c r="C8" s="57" t="s">
        <v>8</v>
      </c>
      <c r="D8" s="200" t="s">
        <v>6</v>
      </c>
      <c r="E8" s="200" t="s">
        <v>6</v>
      </c>
      <c r="F8" s="173"/>
      <c r="G8" s="184"/>
      <c r="H8" s="184"/>
      <c r="I8" s="173"/>
      <c r="J8" s="184"/>
      <c r="K8" s="200" t="s">
        <v>6</v>
      </c>
      <c r="L8" s="200" t="s">
        <v>6</v>
      </c>
      <c r="M8" s="173"/>
      <c r="N8" s="184"/>
      <c r="O8" s="184"/>
      <c r="P8" s="173"/>
      <c r="Q8" s="184"/>
      <c r="R8" s="200" t="s">
        <v>6</v>
      </c>
      <c r="S8" s="200" t="s">
        <v>6</v>
      </c>
      <c r="T8" s="173"/>
      <c r="U8" s="184"/>
      <c r="V8" s="184"/>
      <c r="W8" s="173"/>
      <c r="X8" s="184"/>
      <c r="Y8" s="200" t="s">
        <v>6</v>
      </c>
      <c r="Z8" s="200" t="s">
        <v>6</v>
      </c>
      <c r="AA8" s="173"/>
      <c r="AB8" s="184"/>
      <c r="AC8" s="184"/>
      <c r="AD8" s="173"/>
      <c r="AE8" s="184"/>
      <c r="AF8" s="200" t="s">
        <v>6</v>
      </c>
      <c r="AG8" s="200" t="s">
        <v>6</v>
      </c>
      <c r="AH8" s="3">
        <f t="shared" si="0"/>
        <v>0</v>
      </c>
      <c r="AI8" s="3">
        <f t="shared" si="1"/>
        <v>0</v>
      </c>
    </row>
    <row r="9" spans="1:35" x14ac:dyDescent="0.25">
      <c r="A9" s="505"/>
      <c r="B9" s="405"/>
      <c r="C9" s="57"/>
      <c r="D9" s="200" t="s">
        <v>6</v>
      </c>
      <c r="E9" s="200" t="s">
        <v>6</v>
      </c>
      <c r="F9" s="184"/>
      <c r="G9" s="184"/>
      <c r="H9" s="184"/>
      <c r="I9" s="184"/>
      <c r="J9" s="184"/>
      <c r="K9" s="200" t="s">
        <v>6</v>
      </c>
      <c r="L9" s="200" t="s">
        <v>6</v>
      </c>
      <c r="M9" s="184"/>
      <c r="N9" s="184"/>
      <c r="O9" s="184"/>
      <c r="P9" s="184"/>
      <c r="Q9" s="184"/>
      <c r="R9" s="200" t="s">
        <v>6</v>
      </c>
      <c r="S9" s="200" t="s">
        <v>6</v>
      </c>
      <c r="T9" s="184"/>
      <c r="U9" s="184"/>
      <c r="V9" s="184"/>
      <c r="W9" s="184"/>
      <c r="X9" s="184"/>
      <c r="Y9" s="200" t="s">
        <v>6</v>
      </c>
      <c r="Z9" s="200" t="s">
        <v>6</v>
      </c>
      <c r="AA9" s="184"/>
      <c r="AB9" s="184"/>
      <c r="AC9" s="184"/>
      <c r="AD9" s="184"/>
      <c r="AE9" s="184"/>
      <c r="AF9" s="200" t="s">
        <v>6</v>
      </c>
      <c r="AG9" s="200" t="s">
        <v>6</v>
      </c>
      <c r="AH9" s="3">
        <f t="shared" si="0"/>
        <v>0</v>
      </c>
      <c r="AI9" s="3">
        <f t="shared" si="1"/>
        <v>0</v>
      </c>
    </row>
    <row r="10" spans="1:35" x14ac:dyDescent="0.25">
      <c r="A10" s="507" t="s">
        <v>265</v>
      </c>
      <c r="B10" s="405">
        <v>509724</v>
      </c>
      <c r="C10" s="57" t="s">
        <v>21</v>
      </c>
      <c r="D10" s="200" t="s">
        <v>6</v>
      </c>
      <c r="E10" s="200" t="s">
        <v>6</v>
      </c>
      <c r="F10" s="184"/>
      <c r="G10" s="184"/>
      <c r="H10" s="184"/>
      <c r="I10" s="184"/>
      <c r="J10" s="184"/>
      <c r="K10" s="200" t="s">
        <v>6</v>
      </c>
      <c r="L10" s="200" t="s">
        <v>6</v>
      </c>
      <c r="M10" s="173"/>
      <c r="N10" s="184"/>
      <c r="O10" s="184"/>
      <c r="P10" s="173"/>
      <c r="Q10" s="184"/>
      <c r="R10" s="200" t="s">
        <v>6</v>
      </c>
      <c r="S10" s="200" t="s">
        <v>6</v>
      </c>
      <c r="T10" s="184"/>
      <c r="U10" s="184"/>
      <c r="V10" s="184"/>
      <c r="W10" s="184"/>
      <c r="X10" s="184"/>
      <c r="Y10" s="200" t="s">
        <v>6</v>
      </c>
      <c r="Z10" s="200" t="s">
        <v>6</v>
      </c>
      <c r="AA10" s="173"/>
      <c r="AB10" s="184"/>
      <c r="AC10" s="184"/>
      <c r="AD10" s="173"/>
      <c r="AE10" s="184"/>
      <c r="AF10" s="200" t="s">
        <v>6</v>
      </c>
      <c r="AG10" s="200" t="s">
        <v>6</v>
      </c>
      <c r="AH10" s="3">
        <f t="shared" si="0"/>
        <v>0</v>
      </c>
      <c r="AI10" s="3">
        <f t="shared" si="1"/>
        <v>0</v>
      </c>
    </row>
    <row r="11" spans="1:35" x14ac:dyDescent="0.25">
      <c r="A11" s="508"/>
      <c r="B11" s="405">
        <v>260250</v>
      </c>
      <c r="C11" s="57" t="s">
        <v>223</v>
      </c>
      <c r="D11" s="200" t="s">
        <v>6</v>
      </c>
      <c r="E11" s="200" t="s">
        <v>6</v>
      </c>
      <c r="F11" s="173"/>
      <c r="G11" s="184"/>
      <c r="H11" s="184"/>
      <c r="I11" s="173"/>
      <c r="J11" s="184"/>
      <c r="K11" s="200" t="s">
        <v>6</v>
      </c>
      <c r="L11" s="200" t="s">
        <v>6</v>
      </c>
      <c r="M11" s="184"/>
      <c r="N11" s="184"/>
      <c r="O11" s="184"/>
      <c r="P11" s="184"/>
      <c r="Q11" s="184"/>
      <c r="R11" s="200" t="s">
        <v>6</v>
      </c>
      <c r="S11" s="200" t="s">
        <v>6</v>
      </c>
      <c r="T11" s="173"/>
      <c r="U11" s="184"/>
      <c r="V11" s="184"/>
      <c r="W11" s="173"/>
      <c r="X11" s="184"/>
      <c r="Y11" s="200" t="s">
        <v>6</v>
      </c>
      <c r="Z11" s="200" t="s">
        <v>6</v>
      </c>
      <c r="AA11" s="184"/>
      <c r="AB11" s="184"/>
      <c r="AC11" s="184"/>
      <c r="AD11" s="184"/>
      <c r="AE11" s="184"/>
      <c r="AF11" s="200" t="s">
        <v>6</v>
      </c>
      <c r="AG11" s="200" t="s">
        <v>6</v>
      </c>
      <c r="AH11" s="3">
        <f t="shared" si="0"/>
        <v>0</v>
      </c>
      <c r="AI11" s="3">
        <f t="shared" si="1"/>
        <v>0</v>
      </c>
    </row>
    <row r="12" spans="1:35" x14ac:dyDescent="0.25">
      <c r="A12" s="508"/>
      <c r="B12" s="57">
        <v>484327</v>
      </c>
      <c r="C12" s="159" t="s">
        <v>171</v>
      </c>
      <c r="D12" s="200" t="s">
        <v>6</v>
      </c>
      <c r="E12" s="200" t="s">
        <v>6</v>
      </c>
      <c r="F12" s="184"/>
      <c r="G12" s="184"/>
      <c r="H12" s="184"/>
      <c r="I12" s="184"/>
      <c r="J12" s="184"/>
      <c r="K12" s="200" t="s">
        <v>6</v>
      </c>
      <c r="L12" s="200" t="s">
        <v>6</v>
      </c>
      <c r="M12" s="184"/>
      <c r="N12" s="184"/>
      <c r="O12" s="184"/>
      <c r="P12" s="184"/>
      <c r="Q12" s="184"/>
      <c r="R12" s="200" t="s">
        <v>6</v>
      </c>
      <c r="S12" s="200" t="s">
        <v>6</v>
      </c>
      <c r="T12" s="173"/>
      <c r="U12" s="184"/>
      <c r="V12" s="184"/>
      <c r="W12" s="173"/>
      <c r="X12" s="184"/>
      <c r="Y12" s="200" t="s">
        <v>6</v>
      </c>
      <c r="Z12" s="200" t="s">
        <v>6</v>
      </c>
      <c r="AA12" s="173"/>
      <c r="AB12" s="184"/>
      <c r="AC12" s="184"/>
      <c r="AD12" s="173"/>
      <c r="AE12" s="184"/>
      <c r="AF12" s="200" t="s">
        <v>6</v>
      </c>
      <c r="AG12" s="200" t="s">
        <v>6</v>
      </c>
      <c r="AH12" s="3">
        <f t="shared" si="0"/>
        <v>0</v>
      </c>
      <c r="AI12" s="3">
        <f t="shared" si="1"/>
        <v>0</v>
      </c>
    </row>
    <row r="13" spans="1:35" x14ac:dyDescent="0.25">
      <c r="A13" s="509"/>
      <c r="B13" s="405">
        <v>612719</v>
      </c>
      <c r="C13" s="159" t="s">
        <v>227</v>
      </c>
      <c r="D13" s="200" t="s">
        <v>6</v>
      </c>
      <c r="E13" s="200" t="s">
        <v>6</v>
      </c>
      <c r="F13" s="173"/>
      <c r="G13" s="184"/>
      <c r="H13" s="184"/>
      <c r="I13" s="173"/>
      <c r="J13" s="184"/>
      <c r="K13" s="200" t="s">
        <v>6</v>
      </c>
      <c r="L13" s="200" t="s">
        <v>6</v>
      </c>
      <c r="M13" s="173"/>
      <c r="N13" s="184"/>
      <c r="O13" s="184"/>
      <c r="P13" s="173"/>
      <c r="Q13" s="184"/>
      <c r="R13" s="200" t="s">
        <v>6</v>
      </c>
      <c r="S13" s="200" t="s">
        <v>6</v>
      </c>
      <c r="T13" s="184"/>
      <c r="U13" s="184"/>
      <c r="V13" s="184"/>
      <c r="W13" s="184"/>
      <c r="X13" s="184"/>
      <c r="Y13" s="200" t="s">
        <v>6</v>
      </c>
      <c r="Z13" s="200" t="s">
        <v>6</v>
      </c>
      <c r="AA13" s="184"/>
      <c r="AB13" s="184"/>
      <c r="AC13" s="184"/>
      <c r="AD13" s="184"/>
      <c r="AE13" s="184"/>
      <c r="AF13" s="200" t="s">
        <v>6</v>
      </c>
      <c r="AG13" s="200" t="s">
        <v>6</v>
      </c>
      <c r="AH13" s="3">
        <f t="shared" si="0"/>
        <v>0</v>
      </c>
      <c r="AI13" s="3">
        <f t="shared" si="1"/>
        <v>0</v>
      </c>
    </row>
    <row r="14" spans="1:35" x14ac:dyDescent="0.25">
      <c r="A14" s="510" t="s">
        <v>266</v>
      </c>
      <c r="B14" s="57">
        <v>552406</v>
      </c>
      <c r="C14" s="159" t="s">
        <v>164</v>
      </c>
      <c r="D14" s="200" t="s">
        <v>6</v>
      </c>
      <c r="E14" s="200" t="s">
        <v>6</v>
      </c>
      <c r="F14" s="173"/>
      <c r="G14" s="184"/>
      <c r="H14" s="184"/>
      <c r="I14" s="173"/>
      <c r="J14" s="184"/>
      <c r="K14" s="200" t="s">
        <v>6</v>
      </c>
      <c r="L14" s="200" t="s">
        <v>6</v>
      </c>
      <c r="M14" s="173"/>
      <c r="N14" s="184"/>
      <c r="O14" s="184"/>
      <c r="P14" s="173"/>
      <c r="Q14" s="184"/>
      <c r="R14" s="200" t="s">
        <v>6</v>
      </c>
      <c r="S14" s="200" t="s">
        <v>6</v>
      </c>
      <c r="T14" s="184"/>
      <c r="U14" s="184"/>
      <c r="V14" s="184"/>
      <c r="W14" s="184"/>
      <c r="X14" s="184"/>
      <c r="Y14" s="200" t="s">
        <v>6</v>
      </c>
      <c r="Z14" s="200" t="s">
        <v>6</v>
      </c>
      <c r="AA14" s="184"/>
      <c r="AB14" s="184"/>
      <c r="AC14" s="184"/>
      <c r="AD14" s="184"/>
      <c r="AE14" s="184"/>
      <c r="AF14" s="200" t="s">
        <v>6</v>
      </c>
      <c r="AG14" s="200" t="s">
        <v>6</v>
      </c>
      <c r="AH14" s="3">
        <f t="shared" si="0"/>
        <v>0</v>
      </c>
      <c r="AI14" s="3">
        <f t="shared" si="1"/>
        <v>0</v>
      </c>
    </row>
    <row r="15" spans="1:35" x14ac:dyDescent="0.25">
      <c r="A15" s="511"/>
      <c r="B15" s="405">
        <v>302172</v>
      </c>
      <c r="C15" s="57" t="s">
        <v>157</v>
      </c>
      <c r="D15" s="200" t="s">
        <v>6</v>
      </c>
      <c r="E15" s="200" t="s">
        <v>6</v>
      </c>
      <c r="F15" s="173"/>
      <c r="G15" s="184"/>
      <c r="H15" s="184"/>
      <c r="I15" s="173"/>
      <c r="J15" s="184"/>
      <c r="K15" s="200" t="s">
        <v>6</v>
      </c>
      <c r="L15" s="200" t="s">
        <v>6</v>
      </c>
      <c r="M15" s="184"/>
      <c r="N15" s="184"/>
      <c r="O15" s="184"/>
      <c r="P15" s="184"/>
      <c r="Q15" s="184"/>
      <c r="R15" s="200" t="s">
        <v>6</v>
      </c>
      <c r="S15" s="200" t="s">
        <v>6</v>
      </c>
      <c r="T15" s="173"/>
      <c r="U15" s="184"/>
      <c r="V15" s="184"/>
      <c r="W15" s="173"/>
      <c r="X15" s="184"/>
      <c r="Y15" s="200" t="s">
        <v>6</v>
      </c>
      <c r="Z15" s="200" t="s">
        <v>6</v>
      </c>
      <c r="AA15" s="173"/>
      <c r="AB15" s="184"/>
      <c r="AC15" s="184"/>
      <c r="AD15" s="173"/>
      <c r="AE15" s="184"/>
      <c r="AF15" s="200" t="s">
        <v>6</v>
      </c>
      <c r="AG15" s="200" t="s">
        <v>6</v>
      </c>
      <c r="AH15" s="3">
        <f t="shared" si="0"/>
        <v>0</v>
      </c>
      <c r="AI15" s="3">
        <f t="shared" si="1"/>
        <v>0</v>
      </c>
    </row>
    <row r="16" spans="1:35" x14ac:dyDescent="0.25">
      <c r="A16" s="512"/>
      <c r="B16" s="57">
        <v>379070</v>
      </c>
      <c r="C16" s="159" t="s">
        <v>123</v>
      </c>
      <c r="D16" s="200" t="s">
        <v>6</v>
      </c>
      <c r="E16" s="200" t="s">
        <v>6</v>
      </c>
      <c r="F16" s="184"/>
      <c r="G16" s="184"/>
      <c r="H16" s="184"/>
      <c r="I16" s="184"/>
      <c r="J16" s="184"/>
      <c r="K16" s="200" t="s">
        <v>6</v>
      </c>
      <c r="L16" s="200" t="s">
        <v>6</v>
      </c>
      <c r="M16" s="184"/>
      <c r="N16" s="184"/>
      <c r="O16" s="184"/>
      <c r="P16" s="184"/>
      <c r="Q16" s="184"/>
      <c r="R16" s="200" t="s">
        <v>6</v>
      </c>
      <c r="S16" s="200" t="s">
        <v>6</v>
      </c>
      <c r="T16" s="173"/>
      <c r="U16" s="184"/>
      <c r="V16" s="184"/>
      <c r="W16" s="173"/>
      <c r="X16" s="184"/>
      <c r="Y16" s="200" t="s">
        <v>6</v>
      </c>
      <c r="Z16" s="200" t="s">
        <v>6</v>
      </c>
      <c r="AA16" s="173"/>
      <c r="AB16" s="184"/>
      <c r="AC16" s="184"/>
      <c r="AD16" s="173"/>
      <c r="AE16" s="184"/>
      <c r="AF16" s="200" t="s">
        <v>6</v>
      </c>
      <c r="AG16" s="200" t="s">
        <v>6</v>
      </c>
      <c r="AH16" s="3">
        <f t="shared" si="0"/>
        <v>0</v>
      </c>
      <c r="AI16" s="3">
        <f t="shared" si="1"/>
        <v>0</v>
      </c>
    </row>
    <row r="17" spans="1:35" x14ac:dyDescent="0.25">
      <c r="A17" s="498" t="s">
        <v>319</v>
      </c>
      <c r="B17" s="405">
        <v>451719</v>
      </c>
      <c r="C17" s="57" t="s">
        <v>240</v>
      </c>
      <c r="D17" s="200" t="s">
        <v>6</v>
      </c>
      <c r="E17" s="200" t="s">
        <v>6</v>
      </c>
      <c r="F17" s="173"/>
      <c r="G17" s="184"/>
      <c r="H17" s="184"/>
      <c r="I17" s="173"/>
      <c r="J17" s="184"/>
      <c r="K17" s="200" t="s">
        <v>6</v>
      </c>
      <c r="L17" s="200" t="s">
        <v>6</v>
      </c>
      <c r="M17" s="173"/>
      <c r="N17" s="184"/>
      <c r="O17" s="184"/>
      <c r="P17" s="173"/>
      <c r="Q17" s="184"/>
      <c r="R17" s="200" t="s">
        <v>6</v>
      </c>
      <c r="S17" s="200" t="s">
        <v>6</v>
      </c>
      <c r="T17" s="184"/>
      <c r="U17" s="184"/>
      <c r="V17" s="184"/>
      <c r="W17" s="184"/>
      <c r="X17" s="184"/>
      <c r="Y17" s="200" t="s">
        <v>6</v>
      </c>
      <c r="Z17" s="200" t="s">
        <v>6</v>
      </c>
      <c r="AA17" s="173"/>
      <c r="AB17" s="184"/>
      <c r="AC17" s="184"/>
      <c r="AD17" s="173"/>
      <c r="AE17" s="184"/>
      <c r="AF17" s="200" t="s">
        <v>6</v>
      </c>
      <c r="AG17" s="200" t="s">
        <v>6</v>
      </c>
      <c r="AH17" s="3"/>
      <c r="AI17" s="3"/>
    </row>
    <row r="18" spans="1:35" x14ac:dyDescent="0.25">
      <c r="A18" s="499"/>
      <c r="B18" s="405">
        <v>348238</v>
      </c>
      <c r="C18" s="159" t="s">
        <v>246</v>
      </c>
      <c r="D18" s="200" t="s">
        <v>6</v>
      </c>
      <c r="E18" s="200" t="s">
        <v>6</v>
      </c>
      <c r="F18" s="173"/>
      <c r="G18" s="184"/>
      <c r="H18" s="184"/>
      <c r="I18" s="173"/>
      <c r="J18" s="184"/>
      <c r="K18" s="200" t="s">
        <v>6</v>
      </c>
      <c r="L18" s="200" t="s">
        <v>6</v>
      </c>
      <c r="M18" s="305" t="s">
        <v>31</v>
      </c>
      <c r="N18" s="305" t="s">
        <v>31</v>
      </c>
      <c r="O18" s="305" t="s">
        <v>31</v>
      </c>
      <c r="P18" s="305" t="s">
        <v>31</v>
      </c>
      <c r="Q18" s="305" t="s">
        <v>31</v>
      </c>
      <c r="R18" s="200" t="s">
        <v>6</v>
      </c>
      <c r="S18" s="200" t="s">
        <v>6</v>
      </c>
      <c r="T18" s="173"/>
      <c r="U18" s="184"/>
      <c r="V18" s="184"/>
      <c r="W18" s="184"/>
      <c r="X18" s="184"/>
      <c r="Y18" s="200" t="s">
        <v>6</v>
      </c>
      <c r="Z18" s="200" t="s">
        <v>6</v>
      </c>
      <c r="AA18" s="173"/>
      <c r="AB18" s="184"/>
      <c r="AC18" s="184"/>
      <c r="AD18" s="173"/>
      <c r="AE18" s="184"/>
      <c r="AF18" s="200" t="s">
        <v>6</v>
      </c>
      <c r="AG18" s="200" t="s">
        <v>6</v>
      </c>
      <c r="AH18" s="3">
        <f t="shared" si="0"/>
        <v>5</v>
      </c>
      <c r="AI18" s="3">
        <f t="shared" si="1"/>
        <v>0</v>
      </c>
    </row>
    <row r="19" spans="1:35" x14ac:dyDescent="0.25">
      <c r="A19" s="499"/>
      <c r="B19" s="405">
        <v>491040</v>
      </c>
      <c r="C19" s="159" t="s">
        <v>169</v>
      </c>
      <c r="D19" s="200" t="s">
        <v>6</v>
      </c>
      <c r="E19" s="200" t="s">
        <v>6</v>
      </c>
      <c r="F19" s="184"/>
      <c r="G19" s="184"/>
      <c r="H19" s="184"/>
      <c r="I19" s="184"/>
      <c r="J19" s="184"/>
      <c r="K19" s="200" t="s">
        <v>6</v>
      </c>
      <c r="L19" s="200" t="s">
        <v>6</v>
      </c>
      <c r="M19" s="184"/>
      <c r="N19" s="184"/>
      <c r="O19" s="184"/>
      <c r="P19" s="184"/>
      <c r="Q19" s="184"/>
      <c r="R19" s="200" t="s">
        <v>6</v>
      </c>
      <c r="S19" s="200" t="s">
        <v>6</v>
      </c>
      <c r="T19" s="173"/>
      <c r="U19" s="184"/>
      <c r="V19" s="184"/>
      <c r="W19" s="173"/>
      <c r="X19" s="184"/>
      <c r="Y19" s="200" t="s">
        <v>6</v>
      </c>
      <c r="Z19" s="200" t="s">
        <v>6</v>
      </c>
      <c r="AA19" s="184"/>
      <c r="AB19" s="184"/>
      <c r="AC19" s="184"/>
      <c r="AD19" s="173"/>
      <c r="AE19" s="184"/>
      <c r="AF19" s="200" t="s">
        <v>6</v>
      </c>
      <c r="AG19" s="200" t="s">
        <v>6</v>
      </c>
      <c r="AH19" s="3">
        <f t="shared" si="0"/>
        <v>0</v>
      </c>
      <c r="AI19" s="3">
        <f t="shared" si="1"/>
        <v>0</v>
      </c>
    </row>
    <row r="20" spans="1:35" x14ac:dyDescent="0.25">
      <c r="A20" s="499"/>
      <c r="B20" s="57">
        <v>461154</v>
      </c>
      <c r="C20" s="297" t="s">
        <v>252</v>
      </c>
      <c r="D20" s="200" t="s">
        <v>6</v>
      </c>
      <c r="E20" s="200" t="s">
        <v>6</v>
      </c>
      <c r="F20" s="184"/>
      <c r="G20" s="184"/>
      <c r="H20" s="184"/>
      <c r="I20" s="184"/>
      <c r="J20" s="184"/>
      <c r="K20" s="200" t="s">
        <v>6</v>
      </c>
      <c r="L20" s="200" t="s">
        <v>6</v>
      </c>
      <c r="M20" s="173"/>
      <c r="N20" s="184"/>
      <c r="O20" s="184"/>
      <c r="P20" s="173"/>
      <c r="Q20" s="184"/>
      <c r="R20" s="200" t="s">
        <v>6</v>
      </c>
      <c r="S20" s="200" t="s">
        <v>6</v>
      </c>
      <c r="T20" s="184"/>
      <c r="U20" s="184"/>
      <c r="V20" s="184"/>
      <c r="W20" s="184"/>
      <c r="X20" s="184"/>
      <c r="Y20" s="200" t="s">
        <v>6</v>
      </c>
      <c r="Z20" s="200" t="s">
        <v>6</v>
      </c>
      <c r="AA20" s="184"/>
      <c r="AB20" s="184"/>
      <c r="AC20" s="184"/>
      <c r="AD20" s="173"/>
      <c r="AE20" s="184"/>
      <c r="AF20" s="200" t="s">
        <v>6</v>
      </c>
      <c r="AG20" s="200" t="s">
        <v>6</v>
      </c>
      <c r="AH20" s="3">
        <f t="shared" si="0"/>
        <v>0</v>
      </c>
      <c r="AI20" s="3">
        <f t="shared" si="1"/>
        <v>0</v>
      </c>
    </row>
    <row r="21" spans="1:35" x14ac:dyDescent="0.25">
      <c r="A21" s="500"/>
      <c r="B21" s="318">
        <v>550857</v>
      </c>
      <c r="C21" s="297" t="s">
        <v>256</v>
      </c>
      <c r="D21" s="200" t="s">
        <v>6</v>
      </c>
      <c r="E21" s="200" t="s">
        <v>6</v>
      </c>
      <c r="F21" s="184"/>
      <c r="G21" s="184"/>
      <c r="H21" s="184"/>
      <c r="I21" s="173"/>
      <c r="J21" s="184"/>
      <c r="K21" s="200" t="s">
        <v>6</v>
      </c>
      <c r="L21" s="200" t="s">
        <v>6</v>
      </c>
      <c r="M21" s="184"/>
      <c r="N21" s="184"/>
      <c r="O21" s="184"/>
      <c r="P21" s="184"/>
      <c r="Q21" s="184"/>
      <c r="R21" s="200" t="s">
        <v>6</v>
      </c>
      <c r="S21" s="200" t="s">
        <v>6</v>
      </c>
      <c r="T21" s="184"/>
      <c r="U21" s="184"/>
      <c r="V21" s="184"/>
      <c r="W21" s="173"/>
      <c r="X21" s="184"/>
      <c r="Y21" s="200" t="s">
        <v>6</v>
      </c>
      <c r="Z21" s="200" t="s">
        <v>6</v>
      </c>
      <c r="AA21" s="184"/>
      <c r="AB21" s="184"/>
      <c r="AC21" s="184"/>
      <c r="AD21" s="184"/>
      <c r="AE21" s="184"/>
      <c r="AF21" s="200" t="s">
        <v>6</v>
      </c>
      <c r="AG21" s="200" t="s">
        <v>6</v>
      </c>
      <c r="AH21" s="3">
        <f t="shared" si="0"/>
        <v>0</v>
      </c>
      <c r="AI21" s="3">
        <f t="shared" si="1"/>
        <v>0</v>
      </c>
    </row>
    <row r="22" spans="1:35" x14ac:dyDescent="0.25">
      <c r="AH22" s="3">
        <f>SUM(AH3:AH21)</f>
        <v>5</v>
      </c>
      <c r="AI22" s="3"/>
    </row>
  </sheetData>
  <mergeCells count="9">
    <mergeCell ref="A17:A21"/>
    <mergeCell ref="E1:F1"/>
    <mergeCell ref="L1:M1"/>
    <mergeCell ref="S1:T1"/>
    <mergeCell ref="Z1:AA1"/>
    <mergeCell ref="A3:A6"/>
    <mergeCell ref="A7:A9"/>
    <mergeCell ref="A10:A13"/>
    <mergeCell ref="A14:A16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E17"/>
  <sheetViews>
    <sheetView workbookViewId="0">
      <selection activeCell="E10" sqref="E10"/>
    </sheetView>
  </sheetViews>
  <sheetFormatPr defaultRowHeight="15" x14ac:dyDescent="0.25"/>
  <cols>
    <col min="2" max="2" width="22.85546875" bestFit="1" customWidth="1"/>
    <col min="3" max="3" width="10.7109375" bestFit="1" customWidth="1"/>
    <col min="4" max="4" width="22" customWidth="1"/>
    <col min="5" max="5" width="48.140625" style="204" customWidth="1"/>
    <col min="6" max="6" width="15.140625" customWidth="1"/>
  </cols>
  <sheetData>
    <row r="1" spans="2:5" x14ac:dyDescent="0.25">
      <c r="B1" s="513" t="s">
        <v>286</v>
      </c>
      <c r="C1" s="513"/>
    </row>
    <row r="2" spans="2:5" x14ac:dyDescent="0.25">
      <c r="B2" s="293" t="s">
        <v>99</v>
      </c>
      <c r="C2" s="293" t="s">
        <v>173</v>
      </c>
      <c r="D2" s="293" t="s">
        <v>147</v>
      </c>
      <c r="E2" s="294" t="s">
        <v>186</v>
      </c>
    </row>
    <row r="3" spans="2:5" ht="15" customHeight="1" x14ac:dyDescent="0.25">
      <c r="B3" s="171" t="s">
        <v>174</v>
      </c>
      <c r="C3" s="254">
        <v>43115</v>
      </c>
      <c r="D3" s="159" t="s">
        <v>175</v>
      </c>
      <c r="E3" s="514" t="s">
        <v>216</v>
      </c>
    </row>
    <row r="4" spans="2:5" x14ac:dyDescent="0.25">
      <c r="B4" s="171" t="s">
        <v>194</v>
      </c>
      <c r="C4" s="254">
        <v>43235</v>
      </c>
      <c r="D4" s="159" t="s">
        <v>175</v>
      </c>
      <c r="E4" s="514"/>
    </row>
    <row r="5" spans="2:5" x14ac:dyDescent="0.25">
      <c r="B5" s="171" t="s">
        <v>195</v>
      </c>
      <c r="C5" s="254">
        <v>43356</v>
      </c>
      <c r="D5" s="159" t="s">
        <v>175</v>
      </c>
      <c r="E5" s="514"/>
    </row>
    <row r="6" spans="2:5" x14ac:dyDescent="0.25">
      <c r="B6" s="171" t="s">
        <v>176</v>
      </c>
      <c r="C6" s="254">
        <v>43391</v>
      </c>
      <c r="D6" s="159" t="s">
        <v>175</v>
      </c>
      <c r="E6" s="514"/>
    </row>
    <row r="7" spans="2:5" x14ac:dyDescent="0.25">
      <c r="B7" s="171" t="s">
        <v>211</v>
      </c>
      <c r="C7" s="254">
        <v>43410</v>
      </c>
      <c r="D7" s="159" t="s">
        <v>175</v>
      </c>
      <c r="E7" s="514"/>
    </row>
    <row r="10" spans="2:5" x14ac:dyDescent="0.25">
      <c r="B10" s="513" t="s">
        <v>287</v>
      </c>
      <c r="C10" s="513"/>
    </row>
    <row r="11" spans="2:5" x14ac:dyDescent="0.25">
      <c r="B11" s="515" t="s">
        <v>288</v>
      </c>
      <c r="C11" s="515"/>
    </row>
    <row r="12" spans="2:5" x14ac:dyDescent="0.25">
      <c r="B12" s="255" t="s">
        <v>177</v>
      </c>
      <c r="C12" s="256">
        <v>43101</v>
      </c>
    </row>
    <row r="13" spans="2:5" x14ac:dyDescent="0.25">
      <c r="B13" s="279" t="s">
        <v>178</v>
      </c>
      <c r="C13" s="280">
        <v>43248</v>
      </c>
    </row>
    <row r="14" spans="2:5" x14ac:dyDescent="0.25">
      <c r="B14" s="279" t="s">
        <v>179</v>
      </c>
      <c r="C14" s="280">
        <v>42555</v>
      </c>
    </row>
    <row r="15" spans="2:5" x14ac:dyDescent="0.25">
      <c r="B15" s="279" t="s">
        <v>210</v>
      </c>
      <c r="C15" s="280">
        <v>43346</v>
      </c>
    </row>
    <row r="16" spans="2:5" x14ac:dyDescent="0.25">
      <c r="B16" s="252" t="s">
        <v>180</v>
      </c>
      <c r="C16" s="253">
        <v>42696</v>
      </c>
    </row>
    <row r="17" spans="2:3" x14ac:dyDescent="0.25">
      <c r="B17" s="252" t="s">
        <v>181</v>
      </c>
      <c r="C17" s="253">
        <v>42729</v>
      </c>
    </row>
  </sheetData>
  <mergeCells count="4">
    <mergeCell ref="B1:C1"/>
    <mergeCell ref="E3:E7"/>
    <mergeCell ref="B10:C10"/>
    <mergeCell ref="B11:C11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H15"/>
  <sheetViews>
    <sheetView workbookViewId="0">
      <selection activeCell="A2" sqref="A2:A3"/>
    </sheetView>
  </sheetViews>
  <sheetFormatPr defaultRowHeight="15" x14ac:dyDescent="0.25"/>
  <cols>
    <col min="2" max="2" width="21.140625" bestFit="1" customWidth="1"/>
    <col min="3" max="3" width="17" bestFit="1" customWidth="1"/>
  </cols>
  <sheetData>
    <row r="1" spans="1:34" ht="15" customHeight="1" x14ac:dyDescent="0.25">
      <c r="J1" s="481" t="s">
        <v>235</v>
      </c>
      <c r="K1" s="481"/>
      <c r="Q1" s="481" t="s">
        <v>235</v>
      </c>
      <c r="R1" s="481"/>
      <c r="X1" s="481" t="s">
        <v>235</v>
      </c>
      <c r="Y1" s="481"/>
      <c r="AE1" s="481" t="s">
        <v>235</v>
      </c>
      <c r="AF1" s="481"/>
    </row>
    <row r="2" spans="1:34" x14ac:dyDescent="0.25">
      <c r="A2" s="516" t="s">
        <v>128</v>
      </c>
      <c r="B2" s="516" t="s">
        <v>2</v>
      </c>
      <c r="C2" s="518" t="s">
        <v>24</v>
      </c>
      <c r="D2" s="243">
        <v>43252</v>
      </c>
      <c r="E2" s="243">
        <v>43253</v>
      </c>
      <c r="F2" s="243">
        <v>43254</v>
      </c>
      <c r="G2" s="243">
        <v>43255</v>
      </c>
      <c r="H2" s="243">
        <v>43256</v>
      </c>
      <c r="I2" s="243">
        <v>43257</v>
      </c>
      <c r="J2" s="243">
        <v>43258</v>
      </c>
      <c r="K2" s="243">
        <v>43259</v>
      </c>
      <c r="L2" s="243">
        <v>43260</v>
      </c>
      <c r="M2" s="243">
        <v>43261</v>
      </c>
      <c r="N2" s="243">
        <v>43262</v>
      </c>
      <c r="O2" s="243">
        <v>43263</v>
      </c>
      <c r="P2" s="243">
        <v>43264</v>
      </c>
      <c r="Q2" s="243">
        <v>43265</v>
      </c>
      <c r="R2" s="243">
        <v>43266</v>
      </c>
      <c r="S2" s="243">
        <v>43267</v>
      </c>
      <c r="T2" s="243">
        <v>43268</v>
      </c>
      <c r="U2" s="243">
        <v>43269</v>
      </c>
      <c r="V2" s="243">
        <v>43270</v>
      </c>
      <c r="W2" s="243">
        <v>43271</v>
      </c>
      <c r="X2" s="243">
        <v>43272</v>
      </c>
      <c r="Y2" s="243">
        <v>43273</v>
      </c>
      <c r="Z2" s="243">
        <v>43274</v>
      </c>
      <c r="AA2" s="243">
        <v>43275</v>
      </c>
      <c r="AB2" s="243">
        <v>43276</v>
      </c>
      <c r="AC2" s="243">
        <v>43277</v>
      </c>
      <c r="AD2" s="243">
        <v>43278</v>
      </c>
      <c r="AE2" s="243">
        <v>43279</v>
      </c>
      <c r="AF2" s="243">
        <v>43280</v>
      </c>
      <c r="AG2" s="243">
        <v>43281</v>
      </c>
      <c r="AH2" s="243">
        <v>43282</v>
      </c>
    </row>
    <row r="3" spans="1:34" x14ac:dyDescent="0.25">
      <c r="A3" s="517"/>
      <c r="B3" s="517"/>
      <c r="C3" s="519"/>
      <c r="D3" s="243" t="s">
        <v>316</v>
      </c>
      <c r="E3" s="243" t="s">
        <v>317</v>
      </c>
      <c r="F3" s="243" t="s">
        <v>311</v>
      </c>
      <c r="G3" s="243" t="s">
        <v>312</v>
      </c>
      <c r="H3" s="243" t="s">
        <v>313</v>
      </c>
      <c r="I3" s="243" t="s">
        <v>314</v>
      </c>
      <c r="J3" s="243" t="s">
        <v>315</v>
      </c>
      <c r="K3" s="243" t="s">
        <v>316</v>
      </c>
      <c r="L3" s="243" t="s">
        <v>317</v>
      </c>
      <c r="M3" s="243" t="s">
        <v>311</v>
      </c>
      <c r="N3" s="243" t="s">
        <v>312</v>
      </c>
      <c r="O3" s="243" t="s">
        <v>313</v>
      </c>
      <c r="P3" s="243" t="s">
        <v>314</v>
      </c>
      <c r="Q3" s="243" t="s">
        <v>315</v>
      </c>
      <c r="R3" s="243" t="s">
        <v>316</v>
      </c>
      <c r="S3" s="243" t="s">
        <v>317</v>
      </c>
      <c r="T3" s="243" t="s">
        <v>311</v>
      </c>
      <c r="U3" s="243" t="s">
        <v>312</v>
      </c>
      <c r="V3" s="243" t="s">
        <v>313</v>
      </c>
      <c r="W3" s="243" t="s">
        <v>314</v>
      </c>
      <c r="X3" s="243" t="s">
        <v>315</v>
      </c>
      <c r="Y3" s="243" t="s">
        <v>316</v>
      </c>
      <c r="Z3" s="243" t="s">
        <v>317</v>
      </c>
      <c r="AA3" s="243" t="s">
        <v>311</v>
      </c>
      <c r="AB3" s="243" t="s">
        <v>312</v>
      </c>
      <c r="AC3" s="243" t="s">
        <v>313</v>
      </c>
      <c r="AD3" s="243" t="s">
        <v>314</v>
      </c>
      <c r="AE3" s="243" t="s">
        <v>315</v>
      </c>
      <c r="AF3" s="243" t="s">
        <v>316</v>
      </c>
      <c r="AG3" s="243" t="s">
        <v>317</v>
      </c>
      <c r="AH3" s="243" t="s">
        <v>311</v>
      </c>
    </row>
    <row r="4" spans="1:34" ht="15" customHeight="1" x14ac:dyDescent="0.25">
      <c r="A4" s="408">
        <v>591095</v>
      </c>
      <c r="B4" s="408" t="s">
        <v>304</v>
      </c>
      <c r="C4" s="408" t="s">
        <v>305</v>
      </c>
      <c r="D4" s="402" t="s">
        <v>117</v>
      </c>
      <c r="E4" s="403" t="s">
        <v>6</v>
      </c>
      <c r="F4" s="403" t="s">
        <v>6</v>
      </c>
      <c r="G4" s="404" t="s">
        <v>52</v>
      </c>
      <c r="H4" s="404" t="s">
        <v>52</v>
      </c>
      <c r="I4" s="404" t="s">
        <v>52</v>
      </c>
      <c r="J4" s="404" t="s">
        <v>52</v>
      </c>
      <c r="K4" s="404" t="s">
        <v>52</v>
      </c>
      <c r="L4" s="403" t="s">
        <v>6</v>
      </c>
      <c r="M4" s="403" t="s">
        <v>6</v>
      </c>
      <c r="N4" s="402" t="s">
        <v>117</v>
      </c>
      <c r="O4" s="402" t="s">
        <v>117</v>
      </c>
      <c r="P4" s="402" t="s">
        <v>117</v>
      </c>
      <c r="Q4" s="402" t="s">
        <v>117</v>
      </c>
      <c r="R4" s="402" t="s">
        <v>117</v>
      </c>
      <c r="S4" s="403" t="s">
        <v>6</v>
      </c>
      <c r="T4" s="403" t="s">
        <v>6</v>
      </c>
      <c r="U4" s="402" t="s">
        <v>117</v>
      </c>
      <c r="V4" s="402" t="s">
        <v>117</v>
      </c>
      <c r="W4" s="402" t="s">
        <v>117</v>
      </c>
      <c r="X4" s="402" t="s">
        <v>117</v>
      </c>
      <c r="Y4" s="402" t="s">
        <v>117</v>
      </c>
      <c r="Z4" s="403" t="s">
        <v>6</v>
      </c>
      <c r="AA4" s="403" t="s">
        <v>6</v>
      </c>
      <c r="AB4" s="404" t="s">
        <v>52</v>
      </c>
      <c r="AC4" s="404" t="s">
        <v>52</v>
      </c>
      <c r="AD4" s="404" t="s">
        <v>52</v>
      </c>
      <c r="AE4" s="404" t="s">
        <v>52</v>
      </c>
      <c r="AF4" s="404" t="s">
        <v>52</v>
      </c>
      <c r="AG4" s="403" t="s">
        <v>6</v>
      </c>
      <c r="AH4" s="403" t="s">
        <v>6</v>
      </c>
    </row>
    <row r="5" spans="1:34" x14ac:dyDescent="0.25">
      <c r="A5" s="408">
        <v>315960</v>
      </c>
      <c r="B5" s="408" t="s">
        <v>306</v>
      </c>
      <c r="C5" s="408" t="s">
        <v>305</v>
      </c>
      <c r="D5" s="403" t="s">
        <v>6</v>
      </c>
      <c r="E5" s="403" t="s">
        <v>6</v>
      </c>
      <c r="F5" s="402" t="s">
        <v>117</v>
      </c>
      <c r="G5" s="404" t="s">
        <v>52</v>
      </c>
      <c r="H5" s="404" t="s">
        <v>52</v>
      </c>
      <c r="I5" s="404" t="s">
        <v>52</v>
      </c>
      <c r="J5" s="404" t="s">
        <v>52</v>
      </c>
      <c r="K5" s="404" t="s">
        <v>52</v>
      </c>
      <c r="L5" s="403" t="s">
        <v>6</v>
      </c>
      <c r="M5" s="403" t="s">
        <v>6</v>
      </c>
      <c r="N5" s="409" t="s">
        <v>31</v>
      </c>
      <c r="O5" s="402" t="s">
        <v>117</v>
      </c>
      <c r="P5" s="402" t="s">
        <v>117</v>
      </c>
      <c r="Q5" s="402" t="s">
        <v>117</v>
      </c>
      <c r="R5" s="402" t="s">
        <v>117</v>
      </c>
      <c r="S5" s="403" t="s">
        <v>6</v>
      </c>
      <c r="T5" s="403" t="s">
        <v>6</v>
      </c>
      <c r="U5" s="404" t="s">
        <v>52</v>
      </c>
      <c r="V5" s="404" t="s">
        <v>52</v>
      </c>
      <c r="W5" s="404" t="s">
        <v>52</v>
      </c>
      <c r="X5" s="404" t="s">
        <v>52</v>
      </c>
      <c r="Y5" s="404" t="s">
        <v>52</v>
      </c>
      <c r="Z5" s="403" t="s">
        <v>6</v>
      </c>
      <c r="AA5" s="403" t="s">
        <v>6</v>
      </c>
      <c r="AB5" s="409" t="s">
        <v>31</v>
      </c>
      <c r="AC5" s="402" t="s">
        <v>117</v>
      </c>
      <c r="AD5" s="402" t="s">
        <v>117</v>
      </c>
      <c r="AE5" s="402" t="s">
        <v>117</v>
      </c>
      <c r="AF5" s="402" t="s">
        <v>117</v>
      </c>
      <c r="AG5" s="403" t="s">
        <v>6</v>
      </c>
      <c r="AH5" s="403" t="s">
        <v>6</v>
      </c>
    </row>
    <row r="6" spans="1:34" x14ac:dyDescent="0.25">
      <c r="A6" s="408">
        <v>233586</v>
      </c>
      <c r="B6" s="408" t="s">
        <v>307</v>
      </c>
      <c r="C6" s="408" t="s">
        <v>308</v>
      </c>
      <c r="D6" s="404" t="s">
        <v>52</v>
      </c>
      <c r="E6" s="403" t="s">
        <v>6</v>
      </c>
      <c r="F6" s="403" t="s">
        <v>6</v>
      </c>
      <c r="G6" s="402" t="s">
        <v>117</v>
      </c>
      <c r="H6" s="402" t="s">
        <v>117</v>
      </c>
      <c r="I6" s="402" t="s">
        <v>117</v>
      </c>
      <c r="J6" s="409" t="s">
        <v>31</v>
      </c>
      <c r="K6" s="403" t="s">
        <v>6</v>
      </c>
      <c r="L6" s="403" t="s">
        <v>6</v>
      </c>
      <c r="M6" s="402" t="s">
        <v>117</v>
      </c>
      <c r="N6" s="404" t="s">
        <v>52</v>
      </c>
      <c r="O6" s="404" t="s">
        <v>52</v>
      </c>
      <c r="P6" s="404" t="s">
        <v>52</v>
      </c>
      <c r="Q6" s="404" t="s">
        <v>52</v>
      </c>
      <c r="R6" s="404" t="s">
        <v>52</v>
      </c>
      <c r="S6" s="403" t="s">
        <v>6</v>
      </c>
      <c r="T6" s="403" t="s">
        <v>6</v>
      </c>
      <c r="U6" s="404" t="s">
        <v>52</v>
      </c>
      <c r="V6" s="404" t="s">
        <v>52</v>
      </c>
      <c r="W6" s="404" t="s">
        <v>52</v>
      </c>
      <c r="X6" s="404" t="s">
        <v>52</v>
      </c>
      <c r="Y6" s="404" t="s">
        <v>52</v>
      </c>
      <c r="Z6" s="403" t="s">
        <v>6</v>
      </c>
      <c r="AA6" s="403" t="s">
        <v>6</v>
      </c>
      <c r="AB6" s="404" t="s">
        <v>52</v>
      </c>
      <c r="AC6" s="404" t="s">
        <v>52</v>
      </c>
      <c r="AD6" s="404" t="s">
        <v>52</v>
      </c>
      <c r="AE6" s="404" t="s">
        <v>52</v>
      </c>
      <c r="AF6" s="404" t="s">
        <v>52</v>
      </c>
      <c r="AG6" s="403" t="s">
        <v>6</v>
      </c>
      <c r="AH6" s="403" t="s">
        <v>6</v>
      </c>
    </row>
    <row r="7" spans="1:34" x14ac:dyDescent="0.25">
      <c r="A7" s="408">
        <v>436260</v>
      </c>
      <c r="B7" s="408" t="s">
        <v>309</v>
      </c>
      <c r="C7" s="408" t="s">
        <v>308</v>
      </c>
      <c r="D7" s="402" t="s">
        <v>117</v>
      </c>
      <c r="E7" s="403" t="s">
        <v>6</v>
      </c>
      <c r="F7" s="402" t="s">
        <v>117</v>
      </c>
      <c r="G7" s="404" t="s">
        <v>52</v>
      </c>
      <c r="H7" s="404" t="s">
        <v>52</v>
      </c>
      <c r="I7" s="404" t="s">
        <v>52</v>
      </c>
      <c r="J7" s="404" t="s">
        <v>52</v>
      </c>
      <c r="K7" s="404" t="s">
        <v>52</v>
      </c>
      <c r="L7" s="403" t="s">
        <v>6</v>
      </c>
      <c r="M7" s="403" t="s">
        <v>6</v>
      </c>
      <c r="N7" s="404" t="s">
        <v>52</v>
      </c>
      <c r="O7" s="404" t="s">
        <v>52</v>
      </c>
      <c r="P7" s="404" t="s">
        <v>52</v>
      </c>
      <c r="Q7" s="404" t="s">
        <v>52</v>
      </c>
      <c r="R7" s="404" t="s">
        <v>52</v>
      </c>
      <c r="S7" s="403" t="s">
        <v>6</v>
      </c>
      <c r="T7" s="403" t="s">
        <v>6</v>
      </c>
      <c r="U7" s="327" t="s">
        <v>51</v>
      </c>
      <c r="V7" s="327" t="s">
        <v>51</v>
      </c>
      <c r="W7" s="327" t="s">
        <v>51</v>
      </c>
      <c r="X7" s="409" t="s">
        <v>31</v>
      </c>
      <c r="Y7" s="409" t="s">
        <v>31</v>
      </c>
      <c r="Z7" s="403" t="s">
        <v>6</v>
      </c>
      <c r="AA7" s="403" t="s">
        <v>6</v>
      </c>
      <c r="AB7" s="409" t="s">
        <v>31</v>
      </c>
      <c r="AC7" s="409" t="s">
        <v>31</v>
      </c>
      <c r="AD7" s="409" t="s">
        <v>31</v>
      </c>
      <c r="AE7" s="409" t="s">
        <v>31</v>
      </c>
      <c r="AF7" s="409" t="s">
        <v>31</v>
      </c>
      <c r="AG7" s="403" t="s">
        <v>6</v>
      </c>
      <c r="AH7" s="403" t="s">
        <v>6</v>
      </c>
    </row>
    <row r="8" spans="1:34" x14ac:dyDescent="0.25">
      <c r="A8" s="408">
        <v>601345</v>
      </c>
      <c r="B8" s="408" t="s">
        <v>310</v>
      </c>
      <c r="C8" s="408" t="s">
        <v>308</v>
      </c>
      <c r="D8" s="404" t="s">
        <v>52</v>
      </c>
      <c r="E8" s="403" t="s">
        <v>6</v>
      </c>
      <c r="F8" s="403" t="s">
        <v>6</v>
      </c>
      <c r="G8" s="404" t="s">
        <v>52</v>
      </c>
      <c r="H8" s="404" t="s">
        <v>52</v>
      </c>
      <c r="I8" s="404" t="s">
        <v>52</v>
      </c>
      <c r="J8" s="404" t="s">
        <v>52</v>
      </c>
      <c r="K8" s="404" t="s">
        <v>52</v>
      </c>
      <c r="L8" s="403" t="s">
        <v>6</v>
      </c>
      <c r="M8" s="403" t="s">
        <v>6</v>
      </c>
      <c r="N8" s="404" t="s">
        <v>52</v>
      </c>
      <c r="O8" s="404" t="s">
        <v>52</v>
      </c>
      <c r="P8" s="404" t="s">
        <v>52</v>
      </c>
      <c r="Q8" s="404" t="s">
        <v>52</v>
      </c>
      <c r="R8" s="404" t="s">
        <v>52</v>
      </c>
      <c r="S8" s="403" t="s">
        <v>6</v>
      </c>
      <c r="T8" s="403" t="s">
        <v>6</v>
      </c>
      <c r="U8" s="402" t="s">
        <v>117</v>
      </c>
      <c r="V8" s="402" t="s">
        <v>117</v>
      </c>
      <c r="W8" s="402" t="s">
        <v>117</v>
      </c>
      <c r="X8" s="402" t="s">
        <v>117</v>
      </c>
      <c r="Y8" s="402" t="s">
        <v>117</v>
      </c>
      <c r="Z8" s="403" t="s">
        <v>6</v>
      </c>
      <c r="AA8" s="403" t="s">
        <v>6</v>
      </c>
      <c r="AB8" s="404" t="s">
        <v>52</v>
      </c>
      <c r="AC8" s="404" t="s">
        <v>52</v>
      </c>
      <c r="AD8" s="404" t="s">
        <v>52</v>
      </c>
      <c r="AE8" s="404" t="s">
        <v>52</v>
      </c>
      <c r="AF8" s="404" t="s">
        <v>52</v>
      </c>
      <c r="AG8" s="403" t="s">
        <v>6</v>
      </c>
      <c r="AH8" s="403" t="s">
        <v>6</v>
      </c>
    </row>
    <row r="9" spans="1:34" x14ac:dyDescent="0.25">
      <c r="A9" s="408">
        <v>263788</v>
      </c>
      <c r="B9" s="408" t="s">
        <v>318</v>
      </c>
      <c r="C9" s="408" t="s">
        <v>308</v>
      </c>
      <c r="D9" s="404" t="s">
        <v>52</v>
      </c>
      <c r="E9" s="403" t="s">
        <v>6</v>
      </c>
      <c r="F9" s="403" t="s">
        <v>6</v>
      </c>
      <c r="G9" s="402" t="s">
        <v>117</v>
      </c>
      <c r="H9" s="409" t="s">
        <v>31</v>
      </c>
      <c r="I9" s="403" t="s">
        <v>6</v>
      </c>
      <c r="J9" s="402" t="s">
        <v>117</v>
      </c>
      <c r="K9" s="402" t="s">
        <v>117</v>
      </c>
      <c r="L9" s="403" t="s">
        <v>6</v>
      </c>
      <c r="M9" s="402" t="s">
        <v>117</v>
      </c>
      <c r="N9" s="404" t="s">
        <v>52</v>
      </c>
      <c r="O9" s="404" t="s">
        <v>52</v>
      </c>
      <c r="P9" s="404" t="s">
        <v>52</v>
      </c>
      <c r="Q9" s="404" t="s">
        <v>52</v>
      </c>
      <c r="R9" s="404" t="s">
        <v>52</v>
      </c>
      <c r="S9" s="403" t="s">
        <v>6</v>
      </c>
      <c r="T9" s="403" t="s">
        <v>6</v>
      </c>
      <c r="U9" s="404" t="s">
        <v>52</v>
      </c>
      <c r="V9" s="404" t="s">
        <v>52</v>
      </c>
      <c r="W9" s="404" t="s">
        <v>52</v>
      </c>
      <c r="X9" s="404" t="s">
        <v>52</v>
      </c>
      <c r="Y9" s="404" t="s">
        <v>52</v>
      </c>
      <c r="Z9" s="403" t="s">
        <v>6</v>
      </c>
      <c r="AA9" s="403" t="s">
        <v>6</v>
      </c>
      <c r="AB9" s="404" t="s">
        <v>52</v>
      </c>
      <c r="AC9" s="404" t="s">
        <v>52</v>
      </c>
      <c r="AD9" s="404" t="s">
        <v>52</v>
      </c>
      <c r="AE9" s="404" t="s">
        <v>52</v>
      </c>
      <c r="AF9" s="404" t="s">
        <v>52</v>
      </c>
      <c r="AG9" s="403" t="s">
        <v>6</v>
      </c>
      <c r="AH9" s="403" t="s">
        <v>6</v>
      </c>
    </row>
    <row r="10" spans="1:34" ht="15" customHeight="1" x14ac:dyDescent="0.25">
      <c r="A10" s="408">
        <v>494980</v>
      </c>
      <c r="B10" s="408" t="s">
        <v>324</v>
      </c>
      <c r="C10" s="408" t="s">
        <v>308</v>
      </c>
      <c r="D10" s="403" t="s">
        <v>6</v>
      </c>
      <c r="E10" s="403" t="s">
        <v>6</v>
      </c>
      <c r="F10" s="402" t="s">
        <v>117</v>
      </c>
      <c r="G10" s="404" t="s">
        <v>52</v>
      </c>
      <c r="H10" s="404" t="s">
        <v>52</v>
      </c>
      <c r="I10" s="409" t="s">
        <v>31</v>
      </c>
      <c r="J10" s="409" t="s">
        <v>31</v>
      </c>
      <c r="K10" s="404" t="s">
        <v>52</v>
      </c>
      <c r="L10" s="403" t="s">
        <v>6</v>
      </c>
      <c r="M10" s="403" t="s">
        <v>6</v>
      </c>
      <c r="N10" s="404" t="s">
        <v>52</v>
      </c>
      <c r="O10" s="404" t="s">
        <v>52</v>
      </c>
      <c r="P10" s="404" t="s">
        <v>52</v>
      </c>
      <c r="Q10" s="404" t="s">
        <v>52</v>
      </c>
      <c r="R10" s="404" t="s">
        <v>52</v>
      </c>
      <c r="S10" s="403" t="s">
        <v>6</v>
      </c>
      <c r="T10" s="403" t="s">
        <v>6</v>
      </c>
      <c r="U10" s="404" t="s">
        <v>52</v>
      </c>
      <c r="V10" s="404" t="s">
        <v>52</v>
      </c>
      <c r="W10" s="404" t="s">
        <v>52</v>
      </c>
      <c r="X10" s="404" t="s">
        <v>52</v>
      </c>
      <c r="Y10" s="404" t="s">
        <v>52</v>
      </c>
      <c r="Z10" s="403" t="s">
        <v>6</v>
      </c>
      <c r="AA10" s="403" t="s">
        <v>6</v>
      </c>
      <c r="AB10" s="402" t="s">
        <v>117</v>
      </c>
      <c r="AC10" s="327" t="s">
        <v>51</v>
      </c>
      <c r="AD10" s="327" t="s">
        <v>51</v>
      </c>
      <c r="AE10" s="327" t="s">
        <v>51</v>
      </c>
      <c r="AF10" s="327" t="s">
        <v>51</v>
      </c>
      <c r="AG10" s="403" t="s">
        <v>6</v>
      </c>
      <c r="AH10" s="403" t="s">
        <v>6</v>
      </c>
    </row>
    <row r="13" spans="1:34" x14ac:dyDescent="0.25">
      <c r="A13" s="402" t="s">
        <v>117</v>
      </c>
      <c r="B13" s="410" t="s">
        <v>325</v>
      </c>
    </row>
    <row r="14" spans="1:34" x14ac:dyDescent="0.25">
      <c r="A14" s="327" t="s">
        <v>51</v>
      </c>
      <c r="B14" s="410" t="s">
        <v>326</v>
      </c>
    </row>
    <row r="15" spans="1:34" x14ac:dyDescent="0.25">
      <c r="A15" s="404" t="s">
        <v>52</v>
      </c>
      <c r="B15" s="410" t="s">
        <v>327</v>
      </c>
    </row>
  </sheetData>
  <mergeCells count="7">
    <mergeCell ref="X1:Y1"/>
    <mergeCell ref="AE1:AF1"/>
    <mergeCell ref="A2:A3"/>
    <mergeCell ref="B2:B3"/>
    <mergeCell ref="C2:C3"/>
    <mergeCell ref="J1:K1"/>
    <mergeCell ref="Q1:R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8"/>
  <sheetViews>
    <sheetView workbookViewId="0">
      <pane ySplit="1" topLeftCell="A14" activePane="bottomLeft" state="frozen"/>
      <selection pane="bottomLeft" activeCell="B5" sqref="B5"/>
    </sheetView>
  </sheetViews>
  <sheetFormatPr defaultRowHeight="15" x14ac:dyDescent="0.25"/>
  <cols>
    <col min="2" max="2" width="31.140625" bestFit="1" customWidth="1"/>
    <col min="3" max="3" width="14.85546875" bestFit="1" customWidth="1"/>
    <col min="4" max="4" width="14.85546875" customWidth="1"/>
    <col min="5" max="5" width="25.5703125" bestFit="1" customWidth="1"/>
    <col min="6" max="6" width="25.5703125" customWidth="1"/>
    <col min="7" max="7" width="19.7109375" customWidth="1"/>
  </cols>
  <sheetData>
    <row r="1" spans="1:8" x14ac:dyDescent="0.25">
      <c r="A1" s="267" t="s">
        <v>145</v>
      </c>
      <c r="B1" s="268" t="s">
        <v>2</v>
      </c>
      <c r="C1" s="269" t="s">
        <v>146</v>
      </c>
      <c r="D1" s="269" t="s">
        <v>245</v>
      </c>
      <c r="E1" s="269" t="s">
        <v>203</v>
      </c>
      <c r="F1" s="269" t="s">
        <v>209</v>
      </c>
      <c r="G1" s="269" t="s">
        <v>3</v>
      </c>
      <c r="H1" s="270" t="s">
        <v>161</v>
      </c>
    </row>
    <row r="2" spans="1:8" x14ac:dyDescent="0.25">
      <c r="A2" s="261">
        <v>509724</v>
      </c>
      <c r="B2" s="247" t="s">
        <v>21</v>
      </c>
      <c r="C2" s="246">
        <v>9791114552</v>
      </c>
      <c r="D2" s="246"/>
      <c r="E2" s="246" t="s">
        <v>204</v>
      </c>
      <c r="F2" s="246" t="s">
        <v>214</v>
      </c>
      <c r="G2" s="246" t="s">
        <v>147</v>
      </c>
      <c r="H2" s="266">
        <v>42372</v>
      </c>
    </row>
    <row r="3" spans="1:8" x14ac:dyDescent="0.25">
      <c r="A3" s="261">
        <v>379070</v>
      </c>
      <c r="B3" s="247" t="s">
        <v>123</v>
      </c>
      <c r="C3" s="246">
        <v>9791043321</v>
      </c>
      <c r="D3" s="246"/>
      <c r="E3" s="246"/>
      <c r="F3" s="246" t="s">
        <v>229</v>
      </c>
      <c r="G3" s="246" t="s">
        <v>147</v>
      </c>
      <c r="H3" s="266">
        <v>42413</v>
      </c>
    </row>
    <row r="4" spans="1:8" x14ac:dyDescent="0.25">
      <c r="A4" s="262">
        <v>451719</v>
      </c>
      <c r="B4" s="190" t="s">
        <v>240</v>
      </c>
      <c r="C4" s="192">
        <v>9791269545</v>
      </c>
      <c r="D4" s="192"/>
      <c r="E4" s="191"/>
      <c r="F4" s="191" t="s">
        <v>233</v>
      </c>
      <c r="G4" s="191" t="s">
        <v>147</v>
      </c>
      <c r="H4" s="266">
        <v>42420</v>
      </c>
    </row>
    <row r="5" spans="1:8" x14ac:dyDescent="0.25">
      <c r="A5" s="262">
        <v>483234</v>
      </c>
      <c r="B5" s="190" t="s">
        <v>241</v>
      </c>
      <c r="C5" s="192">
        <v>9941097424</v>
      </c>
      <c r="D5" s="192"/>
      <c r="E5" s="191"/>
      <c r="F5" s="191" t="s">
        <v>233</v>
      </c>
      <c r="G5" s="191" t="s">
        <v>147</v>
      </c>
      <c r="H5" s="266">
        <v>42445</v>
      </c>
    </row>
    <row r="6" spans="1:8" x14ac:dyDescent="0.25">
      <c r="A6" s="262">
        <v>123190</v>
      </c>
      <c r="B6" s="190" t="s">
        <v>151</v>
      </c>
      <c r="C6" s="192" t="s">
        <v>262</v>
      </c>
      <c r="D6" s="192"/>
      <c r="E6" s="191" t="s">
        <v>133</v>
      </c>
      <c r="F6" s="191" t="s">
        <v>232</v>
      </c>
      <c r="G6" s="191" t="s">
        <v>158</v>
      </c>
      <c r="H6" s="266">
        <v>42465</v>
      </c>
    </row>
    <row r="7" spans="1:8" x14ac:dyDescent="0.25">
      <c r="A7" s="262">
        <v>612719</v>
      </c>
      <c r="B7" s="190" t="s">
        <v>227</v>
      </c>
      <c r="C7" s="192">
        <v>9551078747</v>
      </c>
      <c r="D7" s="192"/>
      <c r="E7" s="191"/>
      <c r="F7" s="191" t="s">
        <v>233</v>
      </c>
      <c r="G7" s="248" t="s">
        <v>147</v>
      </c>
      <c r="H7" s="266">
        <v>42466</v>
      </c>
    </row>
    <row r="8" spans="1:8" x14ac:dyDescent="0.25">
      <c r="A8" s="261">
        <v>252816</v>
      </c>
      <c r="B8" s="247" t="s">
        <v>23</v>
      </c>
      <c r="C8" s="324" t="s">
        <v>258</v>
      </c>
      <c r="D8" s="246"/>
      <c r="E8" s="246"/>
      <c r="F8" s="246" t="s">
        <v>229</v>
      </c>
      <c r="G8" s="246" t="s">
        <v>158</v>
      </c>
      <c r="H8" s="266">
        <v>42468</v>
      </c>
    </row>
    <row r="9" spans="1:8" x14ac:dyDescent="0.25">
      <c r="A9" s="264">
        <v>267786</v>
      </c>
      <c r="B9" s="259" t="s">
        <v>155</v>
      </c>
      <c r="C9" s="260" t="s">
        <v>156</v>
      </c>
      <c r="D9" s="260"/>
      <c r="E9" s="260" t="s">
        <v>133</v>
      </c>
      <c r="F9" s="260" t="s">
        <v>214</v>
      </c>
      <c r="G9" s="260" t="s">
        <v>158</v>
      </c>
      <c r="H9" s="266">
        <v>42475</v>
      </c>
    </row>
    <row r="10" spans="1:8" x14ac:dyDescent="0.25">
      <c r="A10" s="330">
        <v>550857</v>
      </c>
      <c r="B10" s="331" t="s">
        <v>256</v>
      </c>
      <c r="C10" s="332">
        <v>9790965748</v>
      </c>
      <c r="D10" s="30"/>
      <c r="E10" s="333">
        <v>9791164103</v>
      </c>
      <c r="F10" s="333" t="s">
        <v>233</v>
      </c>
      <c r="G10" s="248" t="s">
        <v>147</v>
      </c>
      <c r="H10" s="266">
        <v>42486</v>
      </c>
    </row>
    <row r="11" spans="1:8" x14ac:dyDescent="0.25">
      <c r="A11" s="261">
        <v>552406</v>
      </c>
      <c r="B11" s="247" t="s">
        <v>208</v>
      </c>
      <c r="C11" s="246">
        <v>9443779076</v>
      </c>
      <c r="D11" s="246"/>
      <c r="E11" s="246">
        <v>9626104898</v>
      </c>
      <c r="F11" s="246" t="s">
        <v>229</v>
      </c>
      <c r="G11" s="246" t="s">
        <v>147</v>
      </c>
      <c r="H11" s="266">
        <v>42509</v>
      </c>
    </row>
    <row r="12" spans="1:8" x14ac:dyDescent="0.25">
      <c r="A12" s="262">
        <v>125480</v>
      </c>
      <c r="B12" s="190" t="s">
        <v>242</v>
      </c>
      <c r="C12" s="192">
        <v>9884404934</v>
      </c>
      <c r="D12" s="192"/>
      <c r="E12" s="191"/>
      <c r="F12" s="191" t="s">
        <v>231</v>
      </c>
      <c r="G12" s="191" t="s">
        <v>147</v>
      </c>
      <c r="H12" s="266">
        <v>42527</v>
      </c>
    </row>
    <row r="13" spans="1:8" x14ac:dyDescent="0.25">
      <c r="A13" s="262">
        <v>272952</v>
      </c>
      <c r="B13" s="190" t="s">
        <v>153</v>
      </c>
      <c r="C13" s="192" t="s">
        <v>154</v>
      </c>
      <c r="D13" s="192"/>
      <c r="E13" s="191" t="s">
        <v>133</v>
      </c>
      <c r="F13" s="191" t="s">
        <v>231</v>
      </c>
      <c r="G13" s="191" t="s">
        <v>158</v>
      </c>
      <c r="H13" s="266">
        <v>42531</v>
      </c>
    </row>
    <row r="14" spans="1:8" x14ac:dyDescent="0.25">
      <c r="A14" s="262">
        <v>157691</v>
      </c>
      <c r="B14" s="190" t="s">
        <v>190</v>
      </c>
      <c r="C14" s="192" t="s">
        <v>189</v>
      </c>
      <c r="D14" s="192"/>
      <c r="E14" s="191" t="s">
        <v>133</v>
      </c>
      <c r="F14" s="260" t="s">
        <v>214</v>
      </c>
      <c r="G14" s="191" t="s">
        <v>158</v>
      </c>
      <c r="H14" s="266">
        <v>42533</v>
      </c>
    </row>
    <row r="15" spans="1:8" x14ac:dyDescent="0.25">
      <c r="A15" s="262">
        <v>172490</v>
      </c>
      <c r="B15" s="190" t="s">
        <v>152</v>
      </c>
      <c r="C15" s="192" t="s">
        <v>253</v>
      </c>
      <c r="D15" s="192"/>
      <c r="E15" s="191" t="s">
        <v>133</v>
      </c>
      <c r="F15" s="260" t="s">
        <v>214</v>
      </c>
      <c r="G15" s="191" t="s">
        <v>158</v>
      </c>
      <c r="H15" s="266">
        <v>42535</v>
      </c>
    </row>
    <row r="16" spans="1:8" x14ac:dyDescent="0.25">
      <c r="A16" s="330">
        <v>435786</v>
      </c>
      <c r="B16" s="331" t="s">
        <v>255</v>
      </c>
      <c r="C16" s="332">
        <v>9884047469</v>
      </c>
      <c r="D16" s="246"/>
      <c r="E16" s="333"/>
      <c r="F16" s="333" t="s">
        <v>233</v>
      </c>
      <c r="G16" s="248" t="s">
        <v>147</v>
      </c>
      <c r="H16" s="266">
        <v>42546</v>
      </c>
    </row>
    <row r="17" spans="1:8" x14ac:dyDescent="0.25">
      <c r="A17" s="263">
        <v>245894</v>
      </c>
      <c r="B17" s="249" t="s">
        <v>104</v>
      </c>
      <c r="C17" s="248">
        <v>9884955494</v>
      </c>
      <c r="D17" s="248"/>
      <c r="E17" s="246" t="s">
        <v>205</v>
      </c>
      <c r="F17" s="246" t="s">
        <v>229</v>
      </c>
      <c r="G17" s="248" t="s">
        <v>147</v>
      </c>
      <c r="H17" s="266">
        <v>42574</v>
      </c>
    </row>
    <row r="18" spans="1:8" x14ac:dyDescent="0.25">
      <c r="A18" s="261">
        <v>166058</v>
      </c>
      <c r="B18" s="247" t="s">
        <v>8</v>
      </c>
      <c r="C18" s="246">
        <v>9790899078</v>
      </c>
      <c r="D18" s="246"/>
      <c r="E18" s="246">
        <v>7708654565</v>
      </c>
      <c r="F18" s="191" t="s">
        <v>232</v>
      </c>
      <c r="G18" s="246" t="s">
        <v>147</v>
      </c>
      <c r="H18" s="266">
        <v>42583</v>
      </c>
    </row>
    <row r="19" spans="1:8" x14ac:dyDescent="0.25">
      <c r="A19" s="265">
        <v>302172</v>
      </c>
      <c r="B19" s="251" t="s">
        <v>148</v>
      </c>
      <c r="C19" s="250">
        <v>9884581623</v>
      </c>
      <c r="D19" s="250"/>
      <c r="E19" s="250">
        <v>9884865281</v>
      </c>
      <c r="F19" s="250" t="s">
        <v>229</v>
      </c>
      <c r="G19" s="250" t="s">
        <v>147</v>
      </c>
      <c r="H19" s="266">
        <v>42593</v>
      </c>
    </row>
    <row r="20" spans="1:8" x14ac:dyDescent="0.25">
      <c r="A20" s="284">
        <v>557179</v>
      </c>
      <c r="B20" s="285" t="s">
        <v>191</v>
      </c>
      <c r="C20" s="286" t="s">
        <v>192</v>
      </c>
      <c r="D20" s="286"/>
      <c r="E20" s="287" t="s">
        <v>133</v>
      </c>
      <c r="F20" s="287" t="s">
        <v>229</v>
      </c>
      <c r="G20" s="287" t="s">
        <v>158</v>
      </c>
      <c r="H20" s="266">
        <v>42609</v>
      </c>
    </row>
    <row r="21" spans="1:8" x14ac:dyDescent="0.25">
      <c r="A21" s="284">
        <v>497998</v>
      </c>
      <c r="B21" s="285" t="s">
        <v>165</v>
      </c>
      <c r="C21" s="286">
        <v>9884576785</v>
      </c>
      <c r="D21" s="286"/>
      <c r="E21" s="287"/>
      <c r="F21" s="287" t="s">
        <v>229</v>
      </c>
      <c r="G21" s="271" t="s">
        <v>147</v>
      </c>
      <c r="H21" s="266">
        <v>42621</v>
      </c>
    </row>
    <row r="22" spans="1:8" x14ac:dyDescent="0.25">
      <c r="A22" s="288">
        <v>484327</v>
      </c>
      <c r="B22" s="289" t="s">
        <v>206</v>
      </c>
      <c r="C22" s="290">
        <v>9791502505</v>
      </c>
      <c r="D22" s="290"/>
      <c r="E22" s="290" t="s">
        <v>133</v>
      </c>
      <c r="F22" s="287" t="s">
        <v>229</v>
      </c>
      <c r="G22" s="290" t="s">
        <v>147</v>
      </c>
      <c r="H22" s="266">
        <v>42636</v>
      </c>
    </row>
    <row r="23" spans="1:8" x14ac:dyDescent="0.25">
      <c r="A23" s="284">
        <v>260250</v>
      </c>
      <c r="B23" s="285" t="s">
        <v>230</v>
      </c>
      <c r="C23" s="286">
        <v>9003510536</v>
      </c>
      <c r="D23" s="286"/>
      <c r="E23" s="287"/>
      <c r="F23" s="287" t="s">
        <v>229</v>
      </c>
      <c r="G23" s="271" t="s">
        <v>147</v>
      </c>
      <c r="H23" s="266">
        <v>42639</v>
      </c>
    </row>
    <row r="24" spans="1:8" x14ac:dyDescent="0.25">
      <c r="A24" s="284">
        <v>438162</v>
      </c>
      <c r="B24" s="285" t="s">
        <v>149</v>
      </c>
      <c r="C24" s="286" t="s">
        <v>150</v>
      </c>
      <c r="D24" s="286"/>
      <c r="E24" s="287" t="s">
        <v>133</v>
      </c>
      <c r="F24" s="287" t="s">
        <v>231</v>
      </c>
      <c r="G24" s="287" t="s">
        <v>158</v>
      </c>
      <c r="H24" s="300">
        <v>42652</v>
      </c>
    </row>
    <row r="25" spans="1:8" x14ac:dyDescent="0.25">
      <c r="A25" s="284">
        <v>449144</v>
      </c>
      <c r="B25" s="285" t="s">
        <v>224</v>
      </c>
      <c r="C25" s="286">
        <v>9597380225</v>
      </c>
      <c r="D25" s="345"/>
      <c r="E25" s="287"/>
      <c r="F25" s="287" t="s">
        <v>229</v>
      </c>
      <c r="G25" s="248" t="s">
        <v>147</v>
      </c>
      <c r="H25" s="301">
        <v>42688</v>
      </c>
    </row>
    <row r="26" spans="1:8" x14ac:dyDescent="0.25">
      <c r="A26" s="335">
        <v>491040</v>
      </c>
      <c r="B26" s="336" t="s">
        <v>207</v>
      </c>
      <c r="C26" s="271">
        <v>9500056926</v>
      </c>
      <c r="D26" s="248"/>
      <c r="E26" s="271">
        <v>9966068650</v>
      </c>
      <c r="F26" s="271" t="s">
        <v>233</v>
      </c>
      <c r="G26" s="248" t="s">
        <v>147</v>
      </c>
      <c r="H26" s="300">
        <v>42728</v>
      </c>
    </row>
    <row r="27" spans="1:8" x14ac:dyDescent="0.25">
      <c r="A27" s="322">
        <v>461154</v>
      </c>
      <c r="B27" s="323" t="s">
        <v>252</v>
      </c>
      <c r="C27" s="324">
        <v>9042222060</v>
      </c>
      <c r="D27" s="246"/>
      <c r="E27" s="325">
        <v>8883691788</v>
      </c>
      <c r="F27" s="325" t="s">
        <v>233</v>
      </c>
      <c r="G27" s="271" t="s">
        <v>147</v>
      </c>
      <c r="H27" s="334">
        <v>43090</v>
      </c>
    </row>
    <row r="28" spans="1:8" x14ac:dyDescent="0.25">
      <c r="A28" s="346">
        <v>348238</v>
      </c>
      <c r="B28" s="337" t="s">
        <v>246</v>
      </c>
      <c r="C28" s="338">
        <v>9751555533</v>
      </c>
      <c r="D28" s="222"/>
      <c r="E28" s="339"/>
      <c r="F28" s="246" t="s">
        <v>229</v>
      </c>
      <c r="G28" s="339" t="s">
        <v>147</v>
      </c>
      <c r="H28" s="340">
        <v>43082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B3:E6"/>
  <sheetViews>
    <sheetView workbookViewId="0">
      <selection activeCell="B7" sqref="B7"/>
    </sheetView>
  </sheetViews>
  <sheetFormatPr defaultRowHeight="15" x14ac:dyDescent="0.25"/>
  <cols>
    <col min="2" max="2" width="10.5703125" bestFit="1" customWidth="1"/>
    <col min="3" max="3" width="13.5703125" bestFit="1" customWidth="1"/>
    <col min="4" max="5" width="24.28515625" bestFit="1" customWidth="1"/>
  </cols>
  <sheetData>
    <row r="3" spans="2:5" x14ac:dyDescent="0.25">
      <c r="B3" s="376" t="s">
        <v>289</v>
      </c>
      <c r="C3" s="376" t="s">
        <v>290</v>
      </c>
      <c r="D3" s="376" t="s">
        <v>291</v>
      </c>
      <c r="E3" s="376" t="s">
        <v>292</v>
      </c>
    </row>
    <row r="4" spans="2:5" x14ac:dyDescent="0.25">
      <c r="B4" s="159" t="s">
        <v>298</v>
      </c>
      <c r="C4" s="159" t="s">
        <v>299</v>
      </c>
      <c r="D4" s="159" t="s">
        <v>300</v>
      </c>
      <c r="E4" s="159" t="s">
        <v>300</v>
      </c>
    </row>
    <row r="5" spans="2:5" x14ac:dyDescent="0.25">
      <c r="B5" s="159" t="s">
        <v>147</v>
      </c>
      <c r="C5" s="159" t="s">
        <v>293</v>
      </c>
      <c r="D5" s="159" t="s">
        <v>294</v>
      </c>
      <c r="E5" s="159" t="s">
        <v>294</v>
      </c>
    </row>
    <row r="6" spans="2:5" x14ac:dyDescent="0.25">
      <c r="B6" s="159" t="s">
        <v>295</v>
      </c>
      <c r="C6" s="159" t="s">
        <v>296</v>
      </c>
      <c r="D6" s="159" t="s">
        <v>297</v>
      </c>
      <c r="E6" s="159" t="s">
        <v>297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9"/>
  <sheetViews>
    <sheetView workbookViewId="0">
      <selection activeCell="F7" sqref="F7"/>
    </sheetView>
  </sheetViews>
  <sheetFormatPr defaultRowHeight="15" x14ac:dyDescent="0.25"/>
  <cols>
    <col min="2" max="2" width="26" bestFit="1" customWidth="1"/>
    <col min="3" max="3" width="12" bestFit="1" customWidth="1"/>
    <col min="4" max="4" width="23.7109375" customWidth="1"/>
    <col min="5" max="5" width="13.42578125" customWidth="1"/>
    <col min="6" max="6" width="20.28515625" customWidth="1"/>
  </cols>
  <sheetData>
    <row r="1" spans="1:6" x14ac:dyDescent="0.25">
      <c r="A1" s="391" t="s">
        <v>145</v>
      </c>
      <c r="B1" s="392" t="s">
        <v>2</v>
      </c>
      <c r="C1" s="391" t="s">
        <v>146</v>
      </c>
      <c r="D1" s="391" t="s">
        <v>209</v>
      </c>
      <c r="E1" s="391" t="s">
        <v>3</v>
      </c>
      <c r="F1" s="391" t="s">
        <v>161</v>
      </c>
    </row>
    <row r="2" spans="1:6" x14ac:dyDescent="0.25">
      <c r="A2" s="393">
        <v>591095</v>
      </c>
      <c r="B2" s="394" t="s">
        <v>304</v>
      </c>
      <c r="C2" s="393">
        <v>9941468731</v>
      </c>
      <c r="D2" s="393" t="s">
        <v>305</v>
      </c>
      <c r="E2" s="394" t="s">
        <v>147</v>
      </c>
      <c r="F2" s="395">
        <v>43407</v>
      </c>
    </row>
    <row r="3" spans="1:6" x14ac:dyDescent="0.25">
      <c r="A3" s="393">
        <v>315960</v>
      </c>
      <c r="B3" s="394" t="s">
        <v>306</v>
      </c>
      <c r="C3" s="393">
        <v>9962682347</v>
      </c>
      <c r="D3" s="393" t="s">
        <v>305</v>
      </c>
      <c r="E3" s="394" t="s">
        <v>147</v>
      </c>
      <c r="F3" s="396">
        <v>43410</v>
      </c>
    </row>
    <row r="4" spans="1:6" x14ac:dyDescent="0.25">
      <c r="A4" s="393">
        <v>233586</v>
      </c>
      <c r="B4" s="394" t="s">
        <v>307</v>
      </c>
      <c r="C4" s="393">
        <v>9791066647</v>
      </c>
      <c r="D4" s="393" t="s">
        <v>308</v>
      </c>
      <c r="E4" s="394" t="s">
        <v>147</v>
      </c>
      <c r="F4" s="395">
        <v>43338</v>
      </c>
    </row>
    <row r="5" spans="1:6" x14ac:dyDescent="0.25">
      <c r="A5" s="393">
        <v>436260</v>
      </c>
      <c r="B5" s="394" t="s">
        <v>309</v>
      </c>
      <c r="C5" s="393">
        <v>7397291607</v>
      </c>
      <c r="D5" s="393" t="s">
        <v>308</v>
      </c>
      <c r="E5" s="394" t="s">
        <v>147</v>
      </c>
      <c r="F5" s="396">
        <v>43422</v>
      </c>
    </row>
    <row r="6" spans="1:6" x14ac:dyDescent="0.25">
      <c r="A6" s="393">
        <v>601345</v>
      </c>
      <c r="B6" s="394" t="s">
        <v>310</v>
      </c>
      <c r="C6" s="393">
        <v>9884765274</v>
      </c>
      <c r="D6" s="393" t="s">
        <v>308</v>
      </c>
      <c r="E6" s="394" t="s">
        <v>147</v>
      </c>
      <c r="F6" s="395">
        <v>43211</v>
      </c>
    </row>
    <row r="7" spans="1:6" x14ac:dyDescent="0.25">
      <c r="A7" s="393">
        <v>494980</v>
      </c>
      <c r="B7" s="394" t="s">
        <v>322</v>
      </c>
      <c r="C7" s="393"/>
      <c r="D7" s="393" t="s">
        <v>308</v>
      </c>
      <c r="E7" s="394" t="s">
        <v>147</v>
      </c>
      <c r="F7" s="395">
        <v>43453</v>
      </c>
    </row>
    <row r="8" spans="1:6" x14ac:dyDescent="0.25">
      <c r="A8" s="393">
        <v>435931</v>
      </c>
      <c r="B8" s="394" t="s">
        <v>323</v>
      </c>
      <c r="C8" s="393"/>
      <c r="D8" s="393" t="s">
        <v>305</v>
      </c>
      <c r="E8" s="394" t="s">
        <v>158</v>
      </c>
      <c r="F8" s="395"/>
    </row>
    <row r="9" spans="1:6" x14ac:dyDescent="0.25">
      <c r="A9" s="393">
        <v>263788</v>
      </c>
      <c r="B9" s="394" t="s">
        <v>318</v>
      </c>
      <c r="C9" s="393"/>
      <c r="D9" s="393" t="s">
        <v>308</v>
      </c>
      <c r="E9" s="394" t="s">
        <v>147</v>
      </c>
      <c r="F9" s="39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1"/>
  <sheetViews>
    <sheetView topLeftCell="A7" workbookViewId="0">
      <pane xSplit="4" topLeftCell="E1" activePane="topRight" state="frozen"/>
      <selection activeCell="AL21" sqref="AL21"/>
      <selection pane="topRight" activeCell="C8" sqref="C8"/>
    </sheetView>
  </sheetViews>
  <sheetFormatPr defaultRowHeight="15" x14ac:dyDescent="0.25"/>
  <cols>
    <col min="1" max="1" width="6.5703125" customWidth="1"/>
    <col min="2" max="2" width="9.7109375" bestFit="1" customWidth="1"/>
    <col min="3" max="3" width="26.42578125" bestFit="1" customWidth="1"/>
    <col min="4" max="4" width="0" hidden="1" customWidth="1"/>
    <col min="5" max="5" width="8.7109375" bestFit="1" customWidth="1"/>
    <col min="6" max="6" width="5.42578125" bestFit="1" customWidth="1"/>
    <col min="7" max="7" width="5.7109375" bestFit="1" customWidth="1"/>
    <col min="8" max="9" width="4.85546875" bestFit="1" customWidth="1"/>
  </cols>
  <sheetData>
    <row r="1" spans="1:3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24</v>
      </c>
      <c r="F1" s="22">
        <v>42278</v>
      </c>
      <c r="G1" s="22">
        <v>42279</v>
      </c>
      <c r="H1" s="22">
        <v>42280</v>
      </c>
      <c r="I1" s="22">
        <v>42281</v>
      </c>
      <c r="J1" s="22">
        <v>42282</v>
      </c>
      <c r="K1" s="22">
        <v>42283</v>
      </c>
      <c r="L1" s="22">
        <v>42284</v>
      </c>
      <c r="M1" s="22">
        <v>42285</v>
      </c>
      <c r="N1" s="22">
        <v>42286</v>
      </c>
      <c r="O1" s="22">
        <v>42287</v>
      </c>
      <c r="P1" s="22">
        <v>42288</v>
      </c>
      <c r="Q1" s="22">
        <v>42289</v>
      </c>
      <c r="R1" s="22">
        <v>42290</v>
      </c>
      <c r="S1" s="22">
        <v>42291</v>
      </c>
      <c r="T1" s="22">
        <v>42292</v>
      </c>
      <c r="U1" s="22">
        <v>42293</v>
      </c>
      <c r="V1" s="22">
        <v>42294</v>
      </c>
      <c r="W1" s="22">
        <v>42295</v>
      </c>
      <c r="X1" s="22">
        <v>42296</v>
      </c>
      <c r="Y1" s="22">
        <v>42297</v>
      </c>
      <c r="Z1" s="22">
        <v>42298</v>
      </c>
      <c r="AA1" s="22">
        <v>42299</v>
      </c>
      <c r="AB1" s="22">
        <v>42300</v>
      </c>
      <c r="AC1" s="22">
        <v>42301</v>
      </c>
      <c r="AD1" s="22">
        <v>42302</v>
      </c>
      <c r="AE1" s="22">
        <v>42303</v>
      </c>
      <c r="AF1" s="22">
        <v>42304</v>
      </c>
      <c r="AG1" s="22">
        <v>42305</v>
      </c>
      <c r="AH1" s="22">
        <v>42306</v>
      </c>
      <c r="AI1" s="22">
        <v>42307</v>
      </c>
      <c r="AJ1" s="22">
        <v>42308</v>
      </c>
    </row>
    <row r="2" spans="1:36" x14ac:dyDescent="0.25">
      <c r="A2" s="7">
        <v>1</v>
      </c>
      <c r="B2" s="1">
        <v>166058</v>
      </c>
      <c r="C2" s="3" t="s">
        <v>8</v>
      </c>
      <c r="D2" s="11" t="s">
        <v>4</v>
      </c>
      <c r="E2" s="11" t="s">
        <v>25</v>
      </c>
      <c r="F2" s="23" t="s">
        <v>5</v>
      </c>
      <c r="G2" s="23" t="s">
        <v>5</v>
      </c>
      <c r="H2" s="24" t="s">
        <v>6</v>
      </c>
      <c r="I2" s="24" t="s">
        <v>6</v>
      </c>
      <c r="J2" s="23" t="s">
        <v>5</v>
      </c>
      <c r="K2" s="23" t="s">
        <v>5</v>
      </c>
      <c r="L2" s="23" t="s">
        <v>5</v>
      </c>
      <c r="M2" s="23" t="s">
        <v>5</v>
      </c>
      <c r="N2" s="23" t="s">
        <v>5</v>
      </c>
      <c r="O2" s="24" t="s">
        <v>6</v>
      </c>
      <c r="P2" s="24" t="s">
        <v>6</v>
      </c>
      <c r="Q2" s="25" t="s">
        <v>7</v>
      </c>
      <c r="R2" s="25" t="s">
        <v>7</v>
      </c>
      <c r="S2" s="25" t="s">
        <v>7</v>
      </c>
      <c r="T2" s="23" t="s">
        <v>5</v>
      </c>
      <c r="U2" s="23" t="s">
        <v>5</v>
      </c>
      <c r="V2" s="24" t="s">
        <v>6</v>
      </c>
      <c r="W2" s="24" t="s">
        <v>6</v>
      </c>
      <c r="X2" s="23" t="s">
        <v>5</v>
      </c>
      <c r="Y2" s="23" t="s">
        <v>5</v>
      </c>
      <c r="Z2" s="23" t="s">
        <v>5</v>
      </c>
      <c r="AA2" s="23" t="s">
        <v>5</v>
      </c>
      <c r="AB2" s="23" t="s">
        <v>5</v>
      </c>
      <c r="AC2" s="24" t="s">
        <v>6</v>
      </c>
      <c r="AD2" s="24" t="s">
        <v>6</v>
      </c>
      <c r="AE2" s="23" t="s">
        <v>5</v>
      </c>
      <c r="AF2" s="23" t="s">
        <v>5</v>
      </c>
      <c r="AG2" s="25" t="s">
        <v>7</v>
      </c>
      <c r="AH2" s="25" t="s">
        <v>7</v>
      </c>
      <c r="AI2" s="25" t="s">
        <v>7</v>
      </c>
      <c r="AJ2" s="24" t="s">
        <v>6</v>
      </c>
    </row>
    <row r="3" spans="1:36" x14ac:dyDescent="0.25">
      <c r="A3" s="7">
        <v>2</v>
      </c>
      <c r="B3" s="1">
        <v>369628</v>
      </c>
      <c r="C3" s="2" t="s">
        <v>15</v>
      </c>
      <c r="D3" s="11" t="s">
        <v>4</v>
      </c>
      <c r="E3" s="11" t="s">
        <v>25</v>
      </c>
      <c r="F3" s="23" t="s">
        <v>5</v>
      </c>
      <c r="G3" s="25" t="s">
        <v>7</v>
      </c>
      <c r="H3" s="24" t="s">
        <v>6</v>
      </c>
      <c r="I3" s="24" t="s">
        <v>6</v>
      </c>
      <c r="J3" s="23" t="s">
        <v>5</v>
      </c>
      <c r="K3" s="23" t="s">
        <v>5</v>
      </c>
      <c r="L3" s="23" t="s">
        <v>5</v>
      </c>
      <c r="M3" s="25" t="s">
        <v>7</v>
      </c>
      <c r="N3" s="25" t="s">
        <v>7</v>
      </c>
      <c r="O3" s="24" t="s">
        <v>6</v>
      </c>
      <c r="P3" s="24" t="s">
        <v>6</v>
      </c>
      <c r="Q3" s="23" t="s">
        <v>5</v>
      </c>
      <c r="R3" s="23" t="s">
        <v>5</v>
      </c>
      <c r="S3" s="25" t="s">
        <v>7</v>
      </c>
      <c r="T3" s="25" t="s">
        <v>7</v>
      </c>
      <c r="U3" s="25" t="s">
        <v>7</v>
      </c>
      <c r="V3" s="24" t="s">
        <v>6</v>
      </c>
      <c r="W3" s="24" t="s">
        <v>6</v>
      </c>
      <c r="X3" s="23" t="s">
        <v>5</v>
      </c>
      <c r="Y3" s="23" t="s">
        <v>5</v>
      </c>
      <c r="Z3" s="25" t="s">
        <v>7</v>
      </c>
      <c r="AA3" s="24" t="s">
        <v>31</v>
      </c>
      <c r="AB3" s="24" t="s">
        <v>31</v>
      </c>
      <c r="AC3" s="24" t="s">
        <v>6</v>
      </c>
      <c r="AD3" s="24" t="s">
        <v>6</v>
      </c>
      <c r="AE3" s="24" t="s">
        <v>31</v>
      </c>
      <c r="AF3" s="24" t="s">
        <v>31</v>
      </c>
      <c r="AG3" s="24" t="s">
        <v>31</v>
      </c>
      <c r="AH3" s="24" t="s">
        <v>31</v>
      </c>
      <c r="AI3" s="24" t="s">
        <v>31</v>
      </c>
      <c r="AJ3" s="24" t="s">
        <v>6</v>
      </c>
    </row>
    <row r="4" spans="1:36" x14ac:dyDescent="0.25">
      <c r="A4" s="7">
        <v>3</v>
      </c>
      <c r="B4" s="1">
        <v>337784</v>
      </c>
      <c r="C4" s="3" t="s">
        <v>17</v>
      </c>
      <c r="D4" s="11" t="s">
        <v>4</v>
      </c>
      <c r="E4" s="11" t="s">
        <v>25</v>
      </c>
      <c r="F4" s="25" t="s">
        <v>7</v>
      </c>
      <c r="G4" s="25" t="s">
        <v>7</v>
      </c>
      <c r="H4" s="24" t="s">
        <v>6</v>
      </c>
      <c r="I4" s="24" t="s">
        <v>6</v>
      </c>
      <c r="J4" s="25" t="s">
        <v>7</v>
      </c>
      <c r="K4" s="24" t="s">
        <v>31</v>
      </c>
      <c r="L4" s="25" t="s">
        <v>7</v>
      </c>
      <c r="M4" s="25" t="s">
        <v>7</v>
      </c>
      <c r="N4" s="25" t="s">
        <v>7</v>
      </c>
      <c r="O4" s="24" t="s">
        <v>6</v>
      </c>
      <c r="P4" s="24" t="s">
        <v>6</v>
      </c>
      <c r="Q4" s="25" t="s">
        <v>7</v>
      </c>
      <c r="R4" s="24" t="s">
        <v>31</v>
      </c>
      <c r="S4" s="24" t="s">
        <v>31</v>
      </c>
      <c r="T4" s="24" t="s">
        <v>31</v>
      </c>
      <c r="U4" s="24" t="s">
        <v>31</v>
      </c>
      <c r="V4" s="24" t="s">
        <v>6</v>
      </c>
      <c r="W4" s="24" t="s">
        <v>6</v>
      </c>
      <c r="X4" s="24" t="s">
        <v>31</v>
      </c>
      <c r="Y4" s="24" t="s">
        <v>31</v>
      </c>
      <c r="Z4" s="24" t="s">
        <v>31</v>
      </c>
      <c r="AA4" s="24" t="s">
        <v>31</v>
      </c>
      <c r="AB4" s="24" t="s">
        <v>31</v>
      </c>
      <c r="AC4" s="24" t="s">
        <v>6</v>
      </c>
      <c r="AD4" s="24" t="s">
        <v>6</v>
      </c>
      <c r="AE4" s="24" t="s">
        <v>31</v>
      </c>
      <c r="AF4" s="24" t="s">
        <v>31</v>
      </c>
      <c r="AG4" s="24" t="s">
        <v>31</v>
      </c>
      <c r="AH4" s="24" t="s">
        <v>31</v>
      </c>
      <c r="AI4" s="24" t="s">
        <v>31</v>
      </c>
      <c r="AJ4" s="24" t="s">
        <v>6</v>
      </c>
    </row>
    <row r="5" spans="1:36" x14ac:dyDescent="0.25">
      <c r="A5" s="7">
        <v>4</v>
      </c>
      <c r="B5" s="1">
        <v>490076</v>
      </c>
      <c r="C5" s="2" t="s">
        <v>16</v>
      </c>
      <c r="D5" s="11" t="s">
        <v>4</v>
      </c>
      <c r="E5" s="11" t="s">
        <v>25</v>
      </c>
      <c r="F5" s="23" t="s">
        <v>5</v>
      </c>
      <c r="G5" s="23" t="s">
        <v>5</v>
      </c>
      <c r="H5" s="24" t="s">
        <v>6</v>
      </c>
      <c r="I5" s="24" t="s">
        <v>6</v>
      </c>
      <c r="J5" s="25" t="s">
        <v>7</v>
      </c>
      <c r="K5" s="25" t="s">
        <v>7</v>
      </c>
      <c r="L5" s="25" t="s">
        <v>7</v>
      </c>
      <c r="M5" s="23" t="s">
        <v>5</v>
      </c>
      <c r="N5" s="23" t="s">
        <v>5</v>
      </c>
      <c r="O5" s="24" t="s">
        <v>6</v>
      </c>
      <c r="P5" s="24" t="s">
        <v>6</v>
      </c>
      <c r="Q5" s="25" t="s">
        <v>7</v>
      </c>
      <c r="R5" s="25" t="s">
        <v>7</v>
      </c>
      <c r="S5" s="23" t="s">
        <v>5</v>
      </c>
      <c r="T5" s="23" t="s">
        <v>5</v>
      </c>
      <c r="U5" s="23" t="s">
        <v>5</v>
      </c>
      <c r="V5" s="24" t="s">
        <v>6</v>
      </c>
      <c r="W5" s="24" t="s">
        <v>6</v>
      </c>
      <c r="X5" s="23" t="s">
        <v>5</v>
      </c>
      <c r="Y5" s="24" t="s">
        <v>31</v>
      </c>
      <c r="Z5" s="24" t="s">
        <v>31</v>
      </c>
      <c r="AA5" s="23" t="s">
        <v>5</v>
      </c>
      <c r="AB5" s="23" t="s">
        <v>5</v>
      </c>
      <c r="AC5" s="24" t="s">
        <v>6</v>
      </c>
      <c r="AD5" s="24" t="s">
        <v>6</v>
      </c>
      <c r="AE5" s="23" t="s">
        <v>5</v>
      </c>
      <c r="AF5" s="23" t="s">
        <v>5</v>
      </c>
      <c r="AG5" s="23" t="s">
        <v>5</v>
      </c>
      <c r="AH5" s="23" t="s">
        <v>5</v>
      </c>
      <c r="AI5" s="23" t="s">
        <v>5</v>
      </c>
      <c r="AJ5" s="24" t="s">
        <v>6</v>
      </c>
    </row>
    <row r="6" spans="1:36" x14ac:dyDescent="0.25">
      <c r="A6" s="7">
        <v>5</v>
      </c>
      <c r="B6" s="1">
        <v>490718</v>
      </c>
      <c r="C6" s="2" t="s">
        <v>9</v>
      </c>
      <c r="D6" s="11" t="s">
        <v>4</v>
      </c>
      <c r="E6" s="11" t="s">
        <v>26</v>
      </c>
      <c r="F6" s="25" t="s">
        <v>7</v>
      </c>
      <c r="G6" s="25" t="s">
        <v>7</v>
      </c>
      <c r="H6" s="24" t="s">
        <v>6</v>
      </c>
      <c r="I6" s="24" t="s">
        <v>6</v>
      </c>
      <c r="J6" s="26" t="s">
        <v>28</v>
      </c>
      <c r="K6" s="26" t="s">
        <v>28</v>
      </c>
      <c r="L6" s="26" t="s">
        <v>28</v>
      </c>
      <c r="M6" s="26" t="s">
        <v>28</v>
      </c>
      <c r="N6" s="26" t="s">
        <v>28</v>
      </c>
      <c r="O6" s="24" t="s">
        <v>6</v>
      </c>
      <c r="P6" s="24" t="s">
        <v>6</v>
      </c>
      <c r="Q6" s="25" t="s">
        <v>7</v>
      </c>
      <c r="R6" s="25" t="s">
        <v>7</v>
      </c>
      <c r="S6" s="25" t="s">
        <v>7</v>
      </c>
      <c r="T6" s="25" t="s">
        <v>7</v>
      </c>
      <c r="U6" s="25" t="s">
        <v>7</v>
      </c>
      <c r="V6" s="24" t="s">
        <v>6</v>
      </c>
      <c r="W6" s="24" t="s">
        <v>6</v>
      </c>
      <c r="X6" s="25" t="s">
        <v>7</v>
      </c>
      <c r="Y6" s="25" t="s">
        <v>7</v>
      </c>
      <c r="Z6" s="24" t="s">
        <v>31</v>
      </c>
      <c r="AA6" s="24" t="s">
        <v>31</v>
      </c>
      <c r="AB6" s="25" t="s">
        <v>7</v>
      </c>
      <c r="AC6" s="24" t="s">
        <v>6</v>
      </c>
      <c r="AD6" s="24" t="s">
        <v>6</v>
      </c>
      <c r="AE6" s="25" t="s">
        <v>7</v>
      </c>
      <c r="AF6" s="25" t="s">
        <v>7</v>
      </c>
      <c r="AG6" s="25" t="s">
        <v>7</v>
      </c>
      <c r="AH6" s="25" t="s">
        <v>7</v>
      </c>
      <c r="AI6" s="25" t="s">
        <v>7</v>
      </c>
      <c r="AJ6" s="24" t="s">
        <v>6</v>
      </c>
    </row>
    <row r="7" spans="1:36" x14ac:dyDescent="0.25">
      <c r="A7" s="7">
        <v>6</v>
      </c>
      <c r="B7" s="1">
        <v>489172</v>
      </c>
      <c r="C7" s="2" t="s">
        <v>13</v>
      </c>
      <c r="D7" s="11" t="s">
        <v>4</v>
      </c>
      <c r="E7" s="11" t="s">
        <v>25</v>
      </c>
      <c r="F7" s="25" t="s">
        <v>7</v>
      </c>
      <c r="G7" s="24" t="s">
        <v>31</v>
      </c>
      <c r="H7" s="24" t="s">
        <v>6</v>
      </c>
      <c r="I7" s="24" t="s">
        <v>6</v>
      </c>
      <c r="J7" s="23" t="s">
        <v>5</v>
      </c>
      <c r="K7" s="23" t="s">
        <v>5</v>
      </c>
      <c r="L7" s="24" t="s">
        <v>31</v>
      </c>
      <c r="M7" s="26" t="s">
        <v>28</v>
      </c>
      <c r="N7" s="26" t="s">
        <v>28</v>
      </c>
      <c r="O7" s="24" t="s">
        <v>6</v>
      </c>
      <c r="P7" s="24" t="s">
        <v>6</v>
      </c>
      <c r="Q7" s="23" t="s">
        <v>5</v>
      </c>
      <c r="R7" s="23" t="s">
        <v>5</v>
      </c>
      <c r="S7" s="23" t="s">
        <v>5</v>
      </c>
      <c r="T7" s="25" t="s">
        <v>7</v>
      </c>
      <c r="U7" s="25" t="s">
        <v>7</v>
      </c>
      <c r="V7" s="24" t="s">
        <v>6</v>
      </c>
      <c r="W7" s="24" t="s">
        <v>6</v>
      </c>
      <c r="X7" s="25" t="s">
        <v>7</v>
      </c>
      <c r="Y7" s="25" t="s">
        <v>7</v>
      </c>
      <c r="Z7" s="24" t="s">
        <v>31</v>
      </c>
      <c r="AA7" s="25" t="s">
        <v>7</v>
      </c>
      <c r="AB7" s="25" t="s">
        <v>7</v>
      </c>
      <c r="AC7" s="24" t="s">
        <v>6</v>
      </c>
      <c r="AD7" s="24" t="s">
        <v>6</v>
      </c>
      <c r="AE7" s="23" t="s">
        <v>5</v>
      </c>
      <c r="AF7" s="23" t="s">
        <v>5</v>
      </c>
      <c r="AG7" s="23" t="s">
        <v>5</v>
      </c>
      <c r="AH7" s="23" t="s">
        <v>5</v>
      </c>
      <c r="AI7" s="23" t="s">
        <v>5</v>
      </c>
      <c r="AJ7" s="24" t="s">
        <v>6</v>
      </c>
    </row>
    <row r="8" spans="1:36" x14ac:dyDescent="0.25">
      <c r="A8" s="7">
        <v>7</v>
      </c>
      <c r="B8" s="1">
        <v>384393</v>
      </c>
      <c r="C8" s="4" t="s">
        <v>14</v>
      </c>
      <c r="D8" s="11" t="s">
        <v>4</v>
      </c>
      <c r="E8" s="11" t="s">
        <v>26</v>
      </c>
      <c r="F8" s="23" t="s">
        <v>5</v>
      </c>
      <c r="G8" s="23" t="s">
        <v>5</v>
      </c>
      <c r="H8" s="24" t="s">
        <v>6</v>
      </c>
      <c r="I8" s="24" t="s">
        <v>6</v>
      </c>
      <c r="J8" s="25" t="s">
        <v>7</v>
      </c>
      <c r="K8" s="25" t="s">
        <v>7</v>
      </c>
      <c r="L8" s="23" t="s">
        <v>5</v>
      </c>
      <c r="M8" s="23" t="s">
        <v>5</v>
      </c>
      <c r="N8" s="23" t="s">
        <v>5</v>
      </c>
      <c r="O8" s="24" t="s">
        <v>6</v>
      </c>
      <c r="P8" s="24" t="s">
        <v>6</v>
      </c>
      <c r="Q8" s="24" t="s">
        <v>31</v>
      </c>
      <c r="R8" s="24" t="s">
        <v>31</v>
      </c>
      <c r="S8" s="25" t="s">
        <v>7</v>
      </c>
      <c r="T8" s="23" t="s">
        <v>5</v>
      </c>
      <c r="U8" s="23" t="s">
        <v>5</v>
      </c>
      <c r="V8" s="24" t="s">
        <v>6</v>
      </c>
      <c r="W8" s="24" t="s">
        <v>6</v>
      </c>
      <c r="X8" s="26" t="s">
        <v>28</v>
      </c>
      <c r="Y8" s="26" t="s">
        <v>28</v>
      </c>
      <c r="Z8" s="26" t="s">
        <v>28</v>
      </c>
      <c r="AA8" s="26" t="s">
        <v>28</v>
      </c>
      <c r="AB8" s="26" t="s">
        <v>28</v>
      </c>
      <c r="AC8" s="24" t="s">
        <v>6</v>
      </c>
      <c r="AD8" s="24" t="s">
        <v>6</v>
      </c>
      <c r="AE8" s="24" t="s">
        <v>31</v>
      </c>
      <c r="AF8" s="23" t="s">
        <v>5</v>
      </c>
      <c r="AG8" s="23" t="s">
        <v>5</v>
      </c>
      <c r="AH8" s="23" t="s">
        <v>5</v>
      </c>
      <c r="AI8" s="23" t="s">
        <v>5</v>
      </c>
      <c r="AJ8" s="24" t="s">
        <v>6</v>
      </c>
    </row>
    <row r="9" spans="1:36" x14ac:dyDescent="0.25">
      <c r="A9" s="7">
        <v>8</v>
      </c>
      <c r="B9" s="1">
        <v>371854</v>
      </c>
      <c r="C9" s="2" t="s">
        <v>10</v>
      </c>
      <c r="D9" s="11" t="s">
        <v>4</v>
      </c>
      <c r="E9" s="11" t="s">
        <v>26</v>
      </c>
      <c r="F9" s="25" t="s">
        <v>7</v>
      </c>
      <c r="G9" s="25" t="s">
        <v>7</v>
      </c>
      <c r="H9" s="24" t="s">
        <v>6</v>
      </c>
      <c r="I9" s="24" t="s">
        <v>6</v>
      </c>
      <c r="J9" s="26" t="s">
        <v>28</v>
      </c>
      <c r="K9" s="26" t="s">
        <v>28</v>
      </c>
      <c r="L9" s="26" t="s">
        <v>28</v>
      </c>
      <c r="M9" s="26" t="s">
        <v>28</v>
      </c>
      <c r="N9" s="26" t="s">
        <v>28</v>
      </c>
      <c r="O9" s="24" t="s">
        <v>6</v>
      </c>
      <c r="P9" s="24" t="s">
        <v>6</v>
      </c>
      <c r="Q9" s="24" t="s">
        <v>31</v>
      </c>
      <c r="R9" s="24" t="s">
        <v>31</v>
      </c>
      <c r="S9" s="23" t="s">
        <v>5</v>
      </c>
      <c r="T9" s="23" t="s">
        <v>5</v>
      </c>
      <c r="U9" s="23" t="s">
        <v>5</v>
      </c>
      <c r="V9" s="24" t="s">
        <v>6</v>
      </c>
      <c r="W9" s="24" t="s">
        <v>6</v>
      </c>
      <c r="X9" s="23" t="s">
        <v>5</v>
      </c>
      <c r="Y9" s="23" t="s">
        <v>5</v>
      </c>
      <c r="Z9" s="23" t="s">
        <v>5</v>
      </c>
      <c r="AA9" s="23" t="s">
        <v>5</v>
      </c>
      <c r="AB9" s="23" t="s">
        <v>5</v>
      </c>
      <c r="AC9" s="24" t="s">
        <v>6</v>
      </c>
      <c r="AD9" s="24" t="s">
        <v>6</v>
      </c>
      <c r="AE9" s="26" t="s">
        <v>28</v>
      </c>
      <c r="AF9" s="24" t="s">
        <v>31</v>
      </c>
      <c r="AG9" s="24" t="s">
        <v>31</v>
      </c>
      <c r="AH9" s="26" t="s">
        <v>28</v>
      </c>
      <c r="AI9" s="26" t="s">
        <v>28</v>
      </c>
      <c r="AJ9" s="24" t="s">
        <v>6</v>
      </c>
    </row>
    <row r="10" spans="1:36" x14ac:dyDescent="0.25">
      <c r="A10" s="7">
        <v>9</v>
      </c>
      <c r="B10" s="1">
        <v>425677</v>
      </c>
      <c r="C10" s="3" t="s">
        <v>18</v>
      </c>
      <c r="D10" s="11" t="s">
        <v>4</v>
      </c>
      <c r="E10" s="11" t="s">
        <v>26</v>
      </c>
      <c r="F10" s="24" t="s">
        <v>31</v>
      </c>
      <c r="G10" s="24" t="s">
        <v>31</v>
      </c>
      <c r="H10" s="24" t="s">
        <v>6</v>
      </c>
      <c r="I10" s="24" t="s">
        <v>6</v>
      </c>
      <c r="J10" s="26" t="s">
        <v>28</v>
      </c>
      <c r="K10" s="26" t="s">
        <v>28</v>
      </c>
      <c r="L10" s="26" t="s">
        <v>28</v>
      </c>
      <c r="M10" s="26" t="s">
        <v>28</v>
      </c>
      <c r="N10" s="26" t="s">
        <v>28</v>
      </c>
      <c r="O10" s="24" t="s">
        <v>6</v>
      </c>
      <c r="P10" s="24" t="s">
        <v>6</v>
      </c>
      <c r="Q10" s="24" t="s">
        <v>43</v>
      </c>
      <c r="R10" s="26" t="s">
        <v>28</v>
      </c>
      <c r="S10" s="26" t="s">
        <v>28</v>
      </c>
      <c r="T10" s="26" t="s">
        <v>28</v>
      </c>
      <c r="U10" s="23" t="s">
        <v>5</v>
      </c>
      <c r="V10" s="24" t="s">
        <v>6</v>
      </c>
      <c r="W10" s="24" t="s">
        <v>6</v>
      </c>
      <c r="X10" s="24" t="s">
        <v>43</v>
      </c>
      <c r="Y10" s="23" t="s">
        <v>5</v>
      </c>
      <c r="Z10" s="23" t="s">
        <v>5</v>
      </c>
      <c r="AA10" s="23" t="s">
        <v>5</v>
      </c>
      <c r="AB10" s="23" t="s">
        <v>5</v>
      </c>
      <c r="AC10" s="26" t="s">
        <v>28</v>
      </c>
      <c r="AD10" s="24" t="s">
        <v>6</v>
      </c>
      <c r="AE10" s="24" t="s">
        <v>43</v>
      </c>
      <c r="AF10" s="24" t="s">
        <v>43</v>
      </c>
      <c r="AG10" s="24" t="s">
        <v>31</v>
      </c>
      <c r="AH10" s="26" t="s">
        <v>28</v>
      </c>
      <c r="AI10" s="26" t="s">
        <v>28</v>
      </c>
      <c r="AJ10" s="24" t="s">
        <v>6</v>
      </c>
    </row>
    <row r="11" spans="1:36" x14ac:dyDescent="0.25">
      <c r="A11" s="7">
        <v>10</v>
      </c>
      <c r="B11" s="1">
        <v>484909</v>
      </c>
      <c r="C11" s="2" t="s">
        <v>11</v>
      </c>
      <c r="D11" s="11" t="s">
        <v>4</v>
      </c>
      <c r="E11" s="11" t="s">
        <v>26</v>
      </c>
      <c r="F11" s="26" t="s">
        <v>28</v>
      </c>
      <c r="G11" s="26" t="s">
        <v>28</v>
      </c>
      <c r="H11" s="26" t="s">
        <v>28</v>
      </c>
      <c r="I11" s="24" t="s">
        <v>6</v>
      </c>
      <c r="J11" s="23" t="s">
        <v>36</v>
      </c>
      <c r="K11" s="23" t="s">
        <v>5</v>
      </c>
      <c r="L11" s="23" t="s">
        <v>5</v>
      </c>
      <c r="M11" s="23" t="s">
        <v>5</v>
      </c>
      <c r="N11" s="23" t="s">
        <v>5</v>
      </c>
      <c r="O11" s="24" t="s">
        <v>6</v>
      </c>
      <c r="P11" s="24" t="s">
        <v>6</v>
      </c>
      <c r="Q11" s="23" t="s">
        <v>5</v>
      </c>
      <c r="R11" s="23" t="s">
        <v>5</v>
      </c>
      <c r="S11" s="23" t="s">
        <v>5</v>
      </c>
      <c r="T11" s="23" t="s">
        <v>5</v>
      </c>
      <c r="U11" s="23" t="s">
        <v>5</v>
      </c>
      <c r="V11" s="24" t="s">
        <v>6</v>
      </c>
      <c r="W11" s="24" t="s">
        <v>6</v>
      </c>
      <c r="X11" s="24" t="s">
        <v>43</v>
      </c>
      <c r="Y11" s="26" t="s">
        <v>28</v>
      </c>
      <c r="Z11" s="26" t="s">
        <v>28</v>
      </c>
      <c r="AA11" s="26" t="s">
        <v>28</v>
      </c>
      <c r="AB11" s="26" t="s">
        <v>28</v>
      </c>
      <c r="AC11" s="24" t="s">
        <v>6</v>
      </c>
      <c r="AD11" s="24" t="s">
        <v>6</v>
      </c>
      <c r="AE11" s="23" t="s">
        <v>5</v>
      </c>
      <c r="AF11" s="23" t="s">
        <v>5</v>
      </c>
      <c r="AG11" s="23" t="s">
        <v>5</v>
      </c>
      <c r="AH11" s="23" t="s">
        <v>5</v>
      </c>
      <c r="AI11" s="23" t="s">
        <v>5</v>
      </c>
      <c r="AJ11" s="24" t="s">
        <v>6</v>
      </c>
    </row>
    <row r="12" spans="1:36" x14ac:dyDescent="0.25">
      <c r="A12" s="7">
        <v>11</v>
      </c>
      <c r="B12" s="1">
        <v>487761</v>
      </c>
      <c r="C12" s="2" t="s">
        <v>12</v>
      </c>
      <c r="D12" s="11" t="s">
        <v>4</v>
      </c>
      <c r="E12" s="11" t="s">
        <v>26</v>
      </c>
      <c r="F12" s="25" t="s">
        <v>7</v>
      </c>
      <c r="G12" s="24" t="s">
        <v>31</v>
      </c>
      <c r="H12" s="24" t="s">
        <v>6</v>
      </c>
      <c r="I12" s="24" t="s">
        <v>6</v>
      </c>
      <c r="J12" s="26" t="s">
        <v>28</v>
      </c>
      <c r="K12" s="26" t="s">
        <v>28</v>
      </c>
      <c r="L12" s="26" t="s">
        <v>28</v>
      </c>
      <c r="M12" s="26" t="s">
        <v>28</v>
      </c>
      <c r="N12" s="26" t="s">
        <v>28</v>
      </c>
      <c r="O12" s="24" t="s">
        <v>6</v>
      </c>
      <c r="P12" s="24" t="s">
        <v>6</v>
      </c>
      <c r="Q12" s="26" t="s">
        <v>28</v>
      </c>
      <c r="R12" s="26" t="s">
        <v>28</v>
      </c>
      <c r="S12" s="26" t="s">
        <v>28</v>
      </c>
      <c r="T12" s="26" t="s">
        <v>28</v>
      </c>
      <c r="U12" s="24" t="s">
        <v>31</v>
      </c>
      <c r="V12" s="24" t="s">
        <v>6</v>
      </c>
      <c r="W12" s="24" t="s">
        <v>6</v>
      </c>
      <c r="X12" s="23" t="s">
        <v>5</v>
      </c>
      <c r="Y12" s="23" t="s">
        <v>5</v>
      </c>
      <c r="Z12" s="23" t="s">
        <v>5</v>
      </c>
      <c r="AA12" s="23" t="s">
        <v>5</v>
      </c>
      <c r="AB12" s="23" t="s">
        <v>5</v>
      </c>
      <c r="AC12" s="24" t="s">
        <v>6</v>
      </c>
      <c r="AD12" s="24" t="s">
        <v>6</v>
      </c>
      <c r="AE12" s="26" t="s">
        <v>28</v>
      </c>
      <c r="AF12" s="26" t="s">
        <v>28</v>
      </c>
      <c r="AG12" s="26" t="s">
        <v>28</v>
      </c>
      <c r="AH12" s="26" t="s">
        <v>28</v>
      </c>
      <c r="AI12" s="26" t="s">
        <v>28</v>
      </c>
      <c r="AJ12" s="24" t="s">
        <v>6</v>
      </c>
    </row>
    <row r="13" spans="1:36" x14ac:dyDescent="0.25">
      <c r="A13" s="14"/>
      <c r="B13" s="15"/>
      <c r="C13" s="16"/>
      <c r="D13" s="28"/>
      <c r="E13" s="28"/>
      <c r="F13" s="28"/>
      <c r="G13" s="28"/>
      <c r="H13" s="24" t="s">
        <v>6</v>
      </c>
      <c r="I13" s="24" t="s">
        <v>6</v>
      </c>
      <c r="J13" s="28"/>
      <c r="K13" s="28"/>
      <c r="L13" s="28"/>
      <c r="M13" s="28"/>
      <c r="N13" s="28"/>
      <c r="O13" s="24" t="s">
        <v>6</v>
      </c>
      <c r="P13" s="24" t="s">
        <v>6</v>
      </c>
      <c r="Q13" s="28"/>
      <c r="R13" s="28"/>
      <c r="S13" s="28"/>
      <c r="T13" s="28"/>
      <c r="U13" s="28"/>
      <c r="V13" s="24" t="s">
        <v>6</v>
      </c>
      <c r="W13" s="24" t="s">
        <v>6</v>
      </c>
      <c r="X13" s="28"/>
      <c r="Y13" s="28"/>
      <c r="Z13" s="28"/>
      <c r="AA13" s="28"/>
      <c r="AB13" s="28"/>
      <c r="AC13" s="24" t="s">
        <v>6</v>
      </c>
      <c r="AD13" s="24" t="s">
        <v>6</v>
      </c>
      <c r="AE13" s="28"/>
      <c r="AF13" s="28"/>
      <c r="AG13" s="28"/>
      <c r="AH13" s="28"/>
      <c r="AI13" s="28"/>
      <c r="AJ13" s="24" t="s">
        <v>6</v>
      </c>
    </row>
    <row r="14" spans="1:36" x14ac:dyDescent="0.25">
      <c r="A14" s="7">
        <v>12</v>
      </c>
      <c r="B14" s="1">
        <v>444567</v>
      </c>
      <c r="C14" s="3" t="s">
        <v>19</v>
      </c>
      <c r="D14" s="11" t="s">
        <v>4</v>
      </c>
      <c r="E14" s="27" t="s">
        <v>26</v>
      </c>
      <c r="F14" s="23" t="s">
        <v>5</v>
      </c>
      <c r="G14" s="25" t="s">
        <v>7</v>
      </c>
      <c r="H14" s="24" t="s">
        <v>6</v>
      </c>
      <c r="I14" s="24" t="s">
        <v>6</v>
      </c>
      <c r="J14" s="23" t="s">
        <v>5</v>
      </c>
      <c r="K14" s="24" t="s">
        <v>31</v>
      </c>
      <c r="L14" s="23" t="s">
        <v>5</v>
      </c>
      <c r="M14" s="23" t="s">
        <v>5</v>
      </c>
      <c r="N14" s="25" t="s">
        <v>7</v>
      </c>
      <c r="O14" s="24" t="s">
        <v>6</v>
      </c>
      <c r="P14" s="24" t="s">
        <v>6</v>
      </c>
      <c r="Q14" s="24" t="s">
        <v>43</v>
      </c>
      <c r="R14" s="24" t="s">
        <v>31</v>
      </c>
      <c r="S14" s="26" t="s">
        <v>28</v>
      </c>
      <c r="T14" s="26" t="s">
        <v>28</v>
      </c>
      <c r="U14" s="23" t="s">
        <v>5</v>
      </c>
      <c r="V14" s="24" t="s">
        <v>6</v>
      </c>
      <c r="W14" s="24" t="s">
        <v>6</v>
      </c>
      <c r="X14" s="26" t="s">
        <v>28</v>
      </c>
      <c r="Y14" s="26" t="s">
        <v>28</v>
      </c>
      <c r="Z14" s="26" t="s">
        <v>28</v>
      </c>
      <c r="AA14" s="26" t="s">
        <v>28</v>
      </c>
      <c r="AB14" s="26" t="s">
        <v>28</v>
      </c>
      <c r="AC14" s="24" t="s">
        <v>6</v>
      </c>
      <c r="AD14" s="24" t="s">
        <v>6</v>
      </c>
      <c r="AE14" s="26" t="s">
        <v>28</v>
      </c>
      <c r="AF14" s="23" t="s">
        <v>5</v>
      </c>
      <c r="AG14" s="25" t="s">
        <v>7</v>
      </c>
      <c r="AH14" s="26" t="s">
        <v>28</v>
      </c>
      <c r="AI14" s="23" t="s">
        <v>5</v>
      </c>
      <c r="AJ14" s="24" t="s">
        <v>6</v>
      </c>
    </row>
    <row r="15" spans="1:36" x14ac:dyDescent="0.25">
      <c r="A15" s="7">
        <v>13</v>
      </c>
      <c r="B15" s="1">
        <v>469862</v>
      </c>
      <c r="C15" s="3" t="s">
        <v>20</v>
      </c>
      <c r="D15" s="11" t="s">
        <v>4</v>
      </c>
      <c r="E15" s="27" t="s">
        <v>26</v>
      </c>
      <c r="F15" s="25" t="s">
        <v>7</v>
      </c>
      <c r="G15" s="25" t="s">
        <v>7</v>
      </c>
      <c r="H15" s="24" t="s">
        <v>6</v>
      </c>
      <c r="I15" s="24" t="s">
        <v>6</v>
      </c>
      <c r="J15" s="23" t="s">
        <v>5</v>
      </c>
      <c r="K15" s="23" t="s">
        <v>5</v>
      </c>
      <c r="L15" s="23" t="s">
        <v>5</v>
      </c>
      <c r="M15" s="23" t="s">
        <v>5</v>
      </c>
      <c r="N15" s="23" t="s">
        <v>5</v>
      </c>
      <c r="O15" s="24" t="s">
        <v>6</v>
      </c>
      <c r="P15" s="24" t="s">
        <v>6</v>
      </c>
      <c r="Q15" s="23" t="s">
        <v>5</v>
      </c>
      <c r="R15" s="23" t="s">
        <v>5</v>
      </c>
      <c r="S15" s="23" t="s">
        <v>5</v>
      </c>
      <c r="T15" s="26" t="s">
        <v>28</v>
      </c>
      <c r="U15" s="25" t="s">
        <v>7</v>
      </c>
      <c r="V15" s="24" t="s">
        <v>6</v>
      </c>
      <c r="W15" s="24" t="s">
        <v>6</v>
      </c>
      <c r="X15" s="23" t="s">
        <v>5</v>
      </c>
      <c r="Y15" s="23" t="s">
        <v>5</v>
      </c>
      <c r="Z15" s="23" t="s">
        <v>5</v>
      </c>
      <c r="AA15" s="23" t="s">
        <v>5</v>
      </c>
      <c r="AB15" s="23" t="s">
        <v>5</v>
      </c>
      <c r="AC15" s="24" t="s">
        <v>6</v>
      </c>
      <c r="AD15" s="24" t="s">
        <v>6</v>
      </c>
      <c r="AE15" s="26" t="s">
        <v>28</v>
      </c>
      <c r="AF15" s="26" t="s">
        <v>28</v>
      </c>
      <c r="AG15" s="26" t="s">
        <v>28</v>
      </c>
      <c r="AH15" s="26" t="s">
        <v>28</v>
      </c>
      <c r="AI15" s="26" t="s">
        <v>28</v>
      </c>
      <c r="AJ15" s="24" t="s">
        <v>6</v>
      </c>
    </row>
    <row r="16" spans="1:36" x14ac:dyDescent="0.25">
      <c r="A16" s="7">
        <v>14</v>
      </c>
      <c r="B16" s="2">
        <v>509724</v>
      </c>
      <c r="C16" s="2" t="s">
        <v>21</v>
      </c>
      <c r="D16" s="11" t="s">
        <v>4</v>
      </c>
      <c r="E16" s="27" t="s">
        <v>25</v>
      </c>
      <c r="F16" s="25" t="s">
        <v>7</v>
      </c>
      <c r="G16" s="25" t="s">
        <v>7</v>
      </c>
      <c r="H16" s="24" t="s">
        <v>6</v>
      </c>
      <c r="I16" s="24" t="s">
        <v>6</v>
      </c>
      <c r="J16" s="25" t="s">
        <v>7</v>
      </c>
      <c r="K16" s="25" t="s">
        <v>7</v>
      </c>
      <c r="L16" s="25" t="s">
        <v>7</v>
      </c>
      <c r="M16" s="25" t="s">
        <v>7</v>
      </c>
      <c r="N16" s="25" t="s">
        <v>7</v>
      </c>
      <c r="O16" s="24" t="s">
        <v>6</v>
      </c>
      <c r="P16" s="24" t="s">
        <v>6</v>
      </c>
      <c r="Q16" s="23" t="s">
        <v>5</v>
      </c>
      <c r="R16" s="23" t="s">
        <v>5</v>
      </c>
      <c r="S16" s="23" t="s">
        <v>5</v>
      </c>
      <c r="T16" s="25" t="s">
        <v>7</v>
      </c>
      <c r="U16" s="25" t="s">
        <v>7</v>
      </c>
      <c r="V16" s="24" t="s">
        <v>6</v>
      </c>
      <c r="W16" s="24" t="s">
        <v>6</v>
      </c>
      <c r="X16" s="25" t="s">
        <v>7</v>
      </c>
      <c r="Y16" s="23" t="s">
        <v>5</v>
      </c>
      <c r="Z16" s="23" t="s">
        <v>5</v>
      </c>
      <c r="AA16" s="25" t="s">
        <v>7</v>
      </c>
      <c r="AB16" s="25" t="s">
        <v>7</v>
      </c>
      <c r="AC16" s="24" t="s">
        <v>6</v>
      </c>
      <c r="AD16" s="24" t="s">
        <v>6</v>
      </c>
      <c r="AE16" s="23" t="s">
        <v>5</v>
      </c>
      <c r="AF16" s="23" t="s">
        <v>5</v>
      </c>
      <c r="AG16" s="25" t="s">
        <v>7</v>
      </c>
      <c r="AH16" s="25" t="s">
        <v>7</v>
      </c>
      <c r="AI16" s="25" t="s">
        <v>7</v>
      </c>
      <c r="AJ16" s="24" t="s">
        <v>6</v>
      </c>
    </row>
    <row r="17" spans="1:36" x14ac:dyDescent="0.25">
      <c r="A17" s="7">
        <v>15</v>
      </c>
      <c r="B17" s="2">
        <v>314753</v>
      </c>
      <c r="C17" s="2" t="s">
        <v>22</v>
      </c>
      <c r="D17" s="11" t="s">
        <v>4</v>
      </c>
      <c r="E17" s="27" t="s">
        <v>25</v>
      </c>
      <c r="F17" s="24" t="s">
        <v>31</v>
      </c>
      <c r="G17" s="24" t="s">
        <v>31</v>
      </c>
      <c r="H17" s="24" t="s">
        <v>6</v>
      </c>
      <c r="I17" s="24" t="s">
        <v>6</v>
      </c>
      <c r="J17" s="23" t="s">
        <v>5</v>
      </c>
      <c r="K17" s="23" t="s">
        <v>5</v>
      </c>
      <c r="L17" s="23" t="s">
        <v>5</v>
      </c>
      <c r="M17" s="23" t="s">
        <v>5</v>
      </c>
      <c r="N17" s="23" t="s">
        <v>5</v>
      </c>
      <c r="O17" s="24" t="s">
        <v>6</v>
      </c>
      <c r="P17" s="24" t="s">
        <v>6</v>
      </c>
      <c r="Q17" s="23" t="s">
        <v>5</v>
      </c>
      <c r="R17" s="23" t="s">
        <v>5</v>
      </c>
      <c r="S17" s="25" t="s">
        <v>7</v>
      </c>
      <c r="T17" s="23" t="s">
        <v>5</v>
      </c>
      <c r="U17" s="23" t="s">
        <v>5</v>
      </c>
      <c r="V17" s="24" t="s">
        <v>6</v>
      </c>
      <c r="W17" s="24" t="s">
        <v>6</v>
      </c>
      <c r="X17" s="23" t="s">
        <v>5</v>
      </c>
      <c r="Y17" s="25" t="s">
        <v>7</v>
      </c>
      <c r="Z17" s="25" t="s">
        <v>7</v>
      </c>
      <c r="AA17" s="25" t="s">
        <v>7</v>
      </c>
      <c r="AB17" s="23" t="s">
        <v>5</v>
      </c>
      <c r="AC17" s="24" t="s">
        <v>6</v>
      </c>
      <c r="AD17" s="24" t="s">
        <v>6</v>
      </c>
      <c r="AE17" s="25" t="s">
        <v>7</v>
      </c>
      <c r="AF17" s="25" t="s">
        <v>7</v>
      </c>
      <c r="AG17" s="23" t="s">
        <v>5</v>
      </c>
      <c r="AH17" s="23" t="s">
        <v>5</v>
      </c>
      <c r="AI17" s="23" t="s">
        <v>5</v>
      </c>
      <c r="AJ17" s="24" t="s">
        <v>6</v>
      </c>
    </row>
    <row r="18" spans="1:36" x14ac:dyDescent="0.25">
      <c r="A18" s="7">
        <v>16</v>
      </c>
      <c r="B18" s="2">
        <v>252816</v>
      </c>
      <c r="C18" s="2" t="s">
        <v>23</v>
      </c>
      <c r="D18" s="11" t="s">
        <v>4</v>
      </c>
      <c r="E18" s="27" t="s">
        <v>26</v>
      </c>
      <c r="F18" s="23" t="s">
        <v>5</v>
      </c>
      <c r="G18" s="23" t="s">
        <v>5</v>
      </c>
      <c r="H18" s="24" t="s">
        <v>6</v>
      </c>
      <c r="I18" s="24" t="s">
        <v>6</v>
      </c>
      <c r="J18" s="23" t="s">
        <v>5</v>
      </c>
      <c r="K18" s="23" t="s">
        <v>5</v>
      </c>
      <c r="L18" s="23" t="s">
        <v>5</v>
      </c>
      <c r="M18" s="23" t="s">
        <v>5</v>
      </c>
      <c r="N18" s="23" t="s">
        <v>5</v>
      </c>
      <c r="O18" s="24" t="s">
        <v>6</v>
      </c>
      <c r="P18" s="24" t="s">
        <v>6</v>
      </c>
      <c r="Q18" s="26" t="s">
        <v>28</v>
      </c>
      <c r="R18" s="25" t="s">
        <v>7</v>
      </c>
      <c r="S18" s="25" t="s">
        <v>7</v>
      </c>
      <c r="T18" s="26" t="s">
        <v>28</v>
      </c>
      <c r="U18" s="26" t="s">
        <v>28</v>
      </c>
      <c r="V18" s="24" t="s">
        <v>6</v>
      </c>
      <c r="W18" s="24" t="s">
        <v>6</v>
      </c>
      <c r="X18" s="26" t="s">
        <v>28</v>
      </c>
      <c r="Y18" s="26" t="s">
        <v>28</v>
      </c>
      <c r="Z18" s="26" t="s">
        <v>28</v>
      </c>
      <c r="AA18" s="26" t="s">
        <v>28</v>
      </c>
      <c r="AB18" s="26" t="s">
        <v>28</v>
      </c>
      <c r="AC18" s="26" t="s">
        <v>28</v>
      </c>
      <c r="AD18" s="24" t="s">
        <v>6</v>
      </c>
      <c r="AE18" s="24" t="s">
        <v>43</v>
      </c>
      <c r="AF18" s="23" t="s">
        <v>5</v>
      </c>
      <c r="AG18" s="23" t="s">
        <v>5</v>
      </c>
      <c r="AH18" s="23" t="s">
        <v>5</v>
      </c>
      <c r="AI18" s="23" t="s">
        <v>5</v>
      </c>
      <c r="AJ18" s="24" t="s">
        <v>6</v>
      </c>
    </row>
    <row r="19" spans="1:36" x14ac:dyDescent="0.25">
      <c r="A19" s="7">
        <v>17</v>
      </c>
      <c r="B19" s="2">
        <v>400623</v>
      </c>
      <c r="C19" s="2" t="s">
        <v>33</v>
      </c>
      <c r="D19" s="11" t="s">
        <v>4</v>
      </c>
      <c r="E19" s="27" t="s">
        <v>26</v>
      </c>
      <c r="F19" s="23" t="s">
        <v>5</v>
      </c>
      <c r="G19" s="25" t="s">
        <v>7</v>
      </c>
      <c r="H19" s="24" t="s">
        <v>6</v>
      </c>
      <c r="I19" s="24" t="s">
        <v>6</v>
      </c>
      <c r="J19" s="23" t="s">
        <v>5</v>
      </c>
      <c r="K19" s="23" t="s">
        <v>5</v>
      </c>
      <c r="L19" s="23" t="s">
        <v>5</v>
      </c>
      <c r="M19" s="23" t="s">
        <v>5</v>
      </c>
      <c r="N19" s="23" t="s">
        <v>5</v>
      </c>
      <c r="O19" s="24" t="s">
        <v>6</v>
      </c>
      <c r="P19" s="24" t="s">
        <v>6</v>
      </c>
      <c r="Q19" s="23" t="s">
        <v>5</v>
      </c>
      <c r="R19" s="23" t="s">
        <v>5</v>
      </c>
      <c r="S19" s="23" t="s">
        <v>5</v>
      </c>
      <c r="T19" s="23" t="s">
        <v>5</v>
      </c>
      <c r="U19" s="24" t="s">
        <v>6</v>
      </c>
      <c r="V19" s="24" t="s">
        <v>6</v>
      </c>
      <c r="W19" s="24" t="s">
        <v>6</v>
      </c>
      <c r="X19" s="23" t="s">
        <v>5</v>
      </c>
      <c r="Y19" s="23" t="s">
        <v>5</v>
      </c>
      <c r="Z19" s="23" t="s">
        <v>5</v>
      </c>
      <c r="AA19" s="23" t="s">
        <v>5</v>
      </c>
      <c r="AB19" s="26" t="s">
        <v>28</v>
      </c>
      <c r="AC19" s="24" t="s">
        <v>6</v>
      </c>
      <c r="AD19" s="24" t="s">
        <v>6</v>
      </c>
      <c r="AE19" s="23" t="s">
        <v>5</v>
      </c>
      <c r="AF19" s="23" t="s">
        <v>5</v>
      </c>
      <c r="AG19" s="23" t="s">
        <v>5</v>
      </c>
      <c r="AH19" s="23" t="s">
        <v>5</v>
      </c>
      <c r="AI19" s="23" t="s">
        <v>5</v>
      </c>
      <c r="AJ19" s="24" t="s">
        <v>6</v>
      </c>
    </row>
    <row r="20" spans="1:36" x14ac:dyDescent="0.25">
      <c r="A20" s="7">
        <v>18</v>
      </c>
      <c r="B20" s="2">
        <v>356669</v>
      </c>
      <c r="C20" s="2" t="s">
        <v>34</v>
      </c>
      <c r="D20" s="11" t="s">
        <v>4</v>
      </c>
      <c r="E20" s="27" t="s">
        <v>26</v>
      </c>
      <c r="F20" s="25" t="s">
        <v>7</v>
      </c>
      <c r="G20" s="25" t="s">
        <v>7</v>
      </c>
      <c r="H20" s="24" t="s">
        <v>6</v>
      </c>
      <c r="I20" s="24" t="s">
        <v>6</v>
      </c>
      <c r="J20" s="23" t="s">
        <v>5</v>
      </c>
      <c r="K20" s="23" t="s">
        <v>5</v>
      </c>
      <c r="L20" s="23" t="s">
        <v>5</v>
      </c>
      <c r="M20" s="23" t="s">
        <v>5</v>
      </c>
      <c r="N20" s="23" t="s">
        <v>5</v>
      </c>
      <c r="O20" s="24" t="s">
        <v>6</v>
      </c>
      <c r="P20" s="24" t="s">
        <v>6</v>
      </c>
      <c r="Q20" s="23" t="s">
        <v>5</v>
      </c>
      <c r="R20" s="23" t="s">
        <v>5</v>
      </c>
      <c r="S20" s="23" t="s">
        <v>5</v>
      </c>
      <c r="T20" s="23" t="s">
        <v>5</v>
      </c>
      <c r="U20" s="23" t="s">
        <v>5</v>
      </c>
      <c r="V20" s="24" t="s">
        <v>6</v>
      </c>
      <c r="W20" s="24" t="s">
        <v>6</v>
      </c>
      <c r="X20" s="26" t="s">
        <v>28</v>
      </c>
      <c r="Y20" s="26" t="s">
        <v>28</v>
      </c>
      <c r="Z20" s="26" t="s">
        <v>28</v>
      </c>
      <c r="AA20" s="26" t="s">
        <v>28</v>
      </c>
      <c r="AB20" s="26" t="s">
        <v>28</v>
      </c>
      <c r="AC20" s="24" t="s">
        <v>6</v>
      </c>
      <c r="AD20" s="24" t="s">
        <v>6</v>
      </c>
      <c r="AE20" s="23" t="s">
        <v>5</v>
      </c>
      <c r="AF20" s="23" t="s">
        <v>5</v>
      </c>
      <c r="AG20" s="23" t="s">
        <v>5</v>
      </c>
      <c r="AH20" s="23" t="s">
        <v>5</v>
      </c>
      <c r="AI20" s="23" t="s">
        <v>5</v>
      </c>
      <c r="AJ20" s="24" t="s">
        <v>6</v>
      </c>
    </row>
    <row r="21" spans="1:36" x14ac:dyDescent="0.25">
      <c r="A21" s="7">
        <v>19</v>
      </c>
      <c r="B21" s="4">
        <v>516000</v>
      </c>
      <c r="C21" s="4" t="s">
        <v>35</v>
      </c>
      <c r="D21" s="11" t="s">
        <v>4</v>
      </c>
      <c r="E21" s="27" t="s">
        <v>25</v>
      </c>
      <c r="F21" s="25" t="s">
        <v>7</v>
      </c>
      <c r="G21" s="25" t="s">
        <v>7</v>
      </c>
      <c r="H21" s="24" t="s">
        <v>6</v>
      </c>
      <c r="I21" s="24" t="s">
        <v>6</v>
      </c>
      <c r="J21" s="25" t="s">
        <v>7</v>
      </c>
      <c r="K21" s="25" t="s">
        <v>7</v>
      </c>
      <c r="L21" s="25" t="s">
        <v>7</v>
      </c>
      <c r="M21" s="25" t="s">
        <v>7</v>
      </c>
      <c r="N21" s="25" t="s">
        <v>7</v>
      </c>
      <c r="O21" s="24" t="s">
        <v>6</v>
      </c>
      <c r="P21" s="24" t="s">
        <v>6</v>
      </c>
      <c r="Q21" s="25" t="s">
        <v>7</v>
      </c>
      <c r="R21" s="25" t="s">
        <v>7</v>
      </c>
      <c r="S21" s="23" t="s">
        <v>5</v>
      </c>
      <c r="T21" s="23" t="s">
        <v>5</v>
      </c>
      <c r="U21" s="23" t="s">
        <v>5</v>
      </c>
      <c r="V21" s="24" t="s">
        <v>6</v>
      </c>
      <c r="W21" s="24" t="s">
        <v>6</v>
      </c>
      <c r="X21" s="23" t="s">
        <v>5</v>
      </c>
      <c r="Y21" s="23" t="s">
        <v>5</v>
      </c>
      <c r="Z21" s="23" t="s">
        <v>5</v>
      </c>
      <c r="AA21" s="23" t="s">
        <v>5</v>
      </c>
      <c r="AB21" s="24" t="s">
        <v>31</v>
      </c>
      <c r="AC21" s="24" t="s">
        <v>6</v>
      </c>
      <c r="AD21" s="24" t="s">
        <v>6</v>
      </c>
      <c r="AE21" s="25" t="s">
        <v>7</v>
      </c>
      <c r="AF21" s="25" t="s">
        <v>7</v>
      </c>
      <c r="AG21" s="25" t="s">
        <v>7</v>
      </c>
      <c r="AH21" s="25" t="s">
        <v>7</v>
      </c>
      <c r="AI21" s="25" t="s">
        <v>7</v>
      </c>
      <c r="AJ21" s="24" t="s">
        <v>6</v>
      </c>
    </row>
    <row r="22" spans="1:36" x14ac:dyDescent="0.25">
      <c r="A22" s="7">
        <v>20</v>
      </c>
      <c r="B22" s="4">
        <v>242826</v>
      </c>
      <c r="C22" s="4" t="s">
        <v>37</v>
      </c>
      <c r="D22" s="11" t="s">
        <v>4</v>
      </c>
      <c r="E22" s="27" t="s">
        <v>26</v>
      </c>
      <c r="F22" s="33"/>
      <c r="G22" s="33"/>
      <c r="H22" s="24" t="s">
        <v>6</v>
      </c>
      <c r="I22" s="24" t="s">
        <v>6</v>
      </c>
      <c r="J22" s="26" t="s">
        <v>28</v>
      </c>
      <c r="K22" s="26" t="s">
        <v>28</v>
      </c>
      <c r="L22" s="26" t="s">
        <v>28</v>
      </c>
      <c r="M22" s="26" t="s">
        <v>28</v>
      </c>
      <c r="N22" s="26" t="s">
        <v>28</v>
      </c>
      <c r="O22" s="24" t="s">
        <v>6</v>
      </c>
      <c r="P22" s="24" t="s">
        <v>6</v>
      </c>
      <c r="Q22" s="26" t="s">
        <v>28</v>
      </c>
      <c r="R22" s="26" t="s">
        <v>28</v>
      </c>
      <c r="S22" s="26" t="s">
        <v>28</v>
      </c>
      <c r="T22" s="26" t="s">
        <v>28</v>
      </c>
      <c r="U22" s="26" t="s">
        <v>28</v>
      </c>
      <c r="V22" s="24" t="s">
        <v>6</v>
      </c>
      <c r="W22" s="24" t="s">
        <v>6</v>
      </c>
      <c r="X22" s="23" t="s">
        <v>5</v>
      </c>
      <c r="Y22" s="25" t="s">
        <v>7</v>
      </c>
      <c r="Z22" s="25" t="s">
        <v>7</v>
      </c>
      <c r="AA22" s="26" t="s">
        <v>28</v>
      </c>
      <c r="AB22" s="25" t="s">
        <v>7</v>
      </c>
      <c r="AC22" s="24" t="s">
        <v>6</v>
      </c>
      <c r="AD22" s="24" t="s">
        <v>6</v>
      </c>
      <c r="AE22" s="25" t="s">
        <v>7</v>
      </c>
      <c r="AF22" s="25" t="s">
        <v>7</v>
      </c>
      <c r="AG22" s="25" t="s">
        <v>7</v>
      </c>
      <c r="AH22" s="25" t="s">
        <v>7</v>
      </c>
      <c r="AI22" s="25" t="s">
        <v>7</v>
      </c>
      <c r="AJ22" s="24" t="s">
        <v>6</v>
      </c>
    </row>
    <row r="23" spans="1:36" x14ac:dyDescent="0.25">
      <c r="A23" s="7">
        <v>21</v>
      </c>
      <c r="B23" s="4">
        <v>280206</v>
      </c>
      <c r="C23" s="4" t="s">
        <v>38</v>
      </c>
      <c r="D23" s="32"/>
      <c r="E23" s="32" t="s">
        <v>25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23" t="s">
        <v>5</v>
      </c>
      <c r="R23" s="23" t="s">
        <v>5</v>
      </c>
      <c r="S23" s="24" t="s">
        <v>31</v>
      </c>
      <c r="T23" s="23" t="s">
        <v>5</v>
      </c>
      <c r="U23" s="23" t="s">
        <v>5</v>
      </c>
      <c r="V23" s="24" t="s">
        <v>6</v>
      </c>
      <c r="W23" s="24" t="s">
        <v>6</v>
      </c>
      <c r="X23" s="23" t="s">
        <v>5</v>
      </c>
      <c r="Y23" s="23" t="s">
        <v>5</v>
      </c>
      <c r="Z23" s="23" t="s">
        <v>5</v>
      </c>
      <c r="AA23" s="23" t="s">
        <v>5</v>
      </c>
      <c r="AB23" s="23" t="s">
        <v>5</v>
      </c>
      <c r="AC23" s="24" t="s">
        <v>6</v>
      </c>
      <c r="AD23" s="24" t="s">
        <v>6</v>
      </c>
      <c r="AE23" s="23" t="s">
        <v>5</v>
      </c>
      <c r="AF23" s="23" t="s">
        <v>5</v>
      </c>
      <c r="AG23" s="23" t="s">
        <v>5</v>
      </c>
      <c r="AH23" s="24" t="s">
        <v>44</v>
      </c>
      <c r="AI23" s="24" t="s">
        <v>44</v>
      </c>
      <c r="AJ23" s="24" t="s">
        <v>6</v>
      </c>
    </row>
    <row r="24" spans="1:36" x14ac:dyDescent="0.25">
      <c r="A24" s="7">
        <v>22</v>
      </c>
      <c r="B24" s="4">
        <v>518531</v>
      </c>
      <c r="C24" s="4" t="s">
        <v>39</v>
      </c>
      <c r="D24" s="32"/>
      <c r="E24" s="32" t="s">
        <v>25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24" t="s">
        <v>6</v>
      </c>
      <c r="W24" s="24" t="s">
        <v>6</v>
      </c>
      <c r="X24" s="25" t="s">
        <v>7</v>
      </c>
      <c r="Y24" s="25" t="s">
        <v>7</v>
      </c>
      <c r="Z24" s="25" t="s">
        <v>7</v>
      </c>
      <c r="AA24" s="25" t="s">
        <v>7</v>
      </c>
      <c r="AB24" s="25" t="s">
        <v>7</v>
      </c>
      <c r="AC24" s="24" t="s">
        <v>6</v>
      </c>
      <c r="AD24" s="24" t="s">
        <v>6</v>
      </c>
      <c r="AE24" s="23" t="s">
        <v>5</v>
      </c>
      <c r="AF24" s="23" t="s">
        <v>5</v>
      </c>
      <c r="AG24" s="23" t="s">
        <v>5</v>
      </c>
      <c r="AH24" s="23" t="s">
        <v>5</v>
      </c>
      <c r="AI24" s="23" t="s">
        <v>5</v>
      </c>
      <c r="AJ24" s="24" t="s">
        <v>6</v>
      </c>
    </row>
    <row r="25" spans="1:36" x14ac:dyDescent="0.25">
      <c r="A25" s="7">
        <v>23</v>
      </c>
      <c r="B25" s="4">
        <v>518624</v>
      </c>
      <c r="C25" s="4" t="s">
        <v>40</v>
      </c>
      <c r="D25" s="32"/>
      <c r="E25" s="32" t="s">
        <v>25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26" t="s">
        <v>28</v>
      </c>
      <c r="R25" s="26" t="s">
        <v>28</v>
      </c>
      <c r="S25" s="26" t="s">
        <v>28</v>
      </c>
      <c r="T25" s="26" t="s">
        <v>28</v>
      </c>
      <c r="U25" s="26" t="s">
        <v>28</v>
      </c>
      <c r="V25" s="24" t="s">
        <v>6</v>
      </c>
      <c r="W25" s="24" t="s">
        <v>6</v>
      </c>
      <c r="X25" s="25" t="s">
        <v>7</v>
      </c>
      <c r="Y25" s="25" t="s">
        <v>7</v>
      </c>
      <c r="Z25" s="25" t="s">
        <v>7</v>
      </c>
      <c r="AA25" s="25" t="s">
        <v>7</v>
      </c>
      <c r="AB25" s="25" t="s">
        <v>7</v>
      </c>
      <c r="AC25" s="24" t="s">
        <v>6</v>
      </c>
      <c r="AD25" s="24" t="s">
        <v>6</v>
      </c>
      <c r="AE25" s="23" t="s">
        <v>5</v>
      </c>
      <c r="AF25" s="23" t="s">
        <v>5</v>
      </c>
      <c r="AG25" s="23" t="s">
        <v>5</v>
      </c>
      <c r="AH25" s="23" t="s">
        <v>5</v>
      </c>
      <c r="AI25" s="23" t="s">
        <v>5</v>
      </c>
      <c r="AJ25" s="24" t="s">
        <v>6</v>
      </c>
    </row>
    <row r="26" spans="1:36" x14ac:dyDescent="0.25">
      <c r="A26" s="7">
        <v>24</v>
      </c>
      <c r="B26" s="4">
        <v>518623</v>
      </c>
      <c r="C26" s="4" t="s">
        <v>41</v>
      </c>
      <c r="D26" s="32"/>
      <c r="E26" s="32" t="s">
        <v>25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26" t="s">
        <v>28</v>
      </c>
      <c r="R26" s="26" t="s">
        <v>28</v>
      </c>
      <c r="S26" s="26" t="s">
        <v>28</v>
      </c>
      <c r="T26" s="26" t="s">
        <v>28</v>
      </c>
      <c r="U26" s="26" t="s">
        <v>28</v>
      </c>
      <c r="V26" s="24" t="s">
        <v>6</v>
      </c>
      <c r="W26" s="24" t="s">
        <v>6</v>
      </c>
      <c r="X26" s="25" t="s">
        <v>7</v>
      </c>
      <c r="Y26" s="25" t="s">
        <v>7</v>
      </c>
      <c r="Z26" s="25" t="s">
        <v>7</v>
      </c>
      <c r="AA26" s="25" t="s">
        <v>7</v>
      </c>
      <c r="AB26" s="25" t="s">
        <v>7</v>
      </c>
      <c r="AC26" s="24" t="s">
        <v>6</v>
      </c>
      <c r="AD26" s="24" t="s">
        <v>6</v>
      </c>
      <c r="AE26" s="23" t="s">
        <v>5</v>
      </c>
      <c r="AF26" s="23" t="s">
        <v>5</v>
      </c>
      <c r="AG26" s="23" t="s">
        <v>5</v>
      </c>
      <c r="AH26" s="23" t="s">
        <v>5</v>
      </c>
      <c r="AI26" s="23" t="s">
        <v>5</v>
      </c>
      <c r="AJ26" s="24" t="s">
        <v>6</v>
      </c>
    </row>
    <row r="27" spans="1:36" x14ac:dyDescent="0.25">
      <c r="A27" s="32">
        <v>25</v>
      </c>
      <c r="B27" s="4">
        <v>518059</v>
      </c>
      <c r="C27" s="4" t="s">
        <v>42</v>
      </c>
      <c r="D27" s="32"/>
      <c r="E27" s="32" t="s">
        <v>25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24" t="s">
        <v>6</v>
      </c>
      <c r="W27" s="24" t="s">
        <v>6</v>
      </c>
      <c r="X27" s="25" t="s">
        <v>7</v>
      </c>
      <c r="Y27" s="25" t="s">
        <v>7</v>
      </c>
      <c r="Z27" s="25" t="s">
        <v>7</v>
      </c>
      <c r="AA27" s="25" t="s">
        <v>7</v>
      </c>
      <c r="AB27" s="25" t="s">
        <v>7</v>
      </c>
      <c r="AC27" s="24" t="s">
        <v>6</v>
      </c>
      <c r="AD27" s="24" t="s">
        <v>6</v>
      </c>
      <c r="AE27" s="25" t="s">
        <v>7</v>
      </c>
      <c r="AF27" s="25" t="s">
        <v>7</v>
      </c>
      <c r="AG27" s="25" t="s">
        <v>7</v>
      </c>
      <c r="AH27" s="25" t="s">
        <v>7</v>
      </c>
      <c r="AI27" s="25" t="s">
        <v>7</v>
      </c>
      <c r="AJ27" s="24" t="s">
        <v>6</v>
      </c>
    </row>
    <row r="29" spans="1:36" x14ac:dyDescent="0.25">
      <c r="B29" s="23" t="s">
        <v>5</v>
      </c>
      <c r="C29" s="23" t="s">
        <v>27</v>
      </c>
    </row>
    <row r="30" spans="1:36" x14ac:dyDescent="0.25">
      <c r="B30" s="26" t="s">
        <v>28</v>
      </c>
      <c r="C30" s="26" t="s">
        <v>29</v>
      </c>
    </row>
    <row r="31" spans="1:36" x14ac:dyDescent="0.25">
      <c r="B31" s="25" t="s">
        <v>7</v>
      </c>
      <c r="C31" s="25" t="s"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51"/>
  <sheetViews>
    <sheetView zoomScaleNormal="100" workbookViewId="0">
      <pane xSplit="5" ySplit="1" topLeftCell="F2" activePane="bottomRight" state="frozen"/>
      <selection activeCell="H26" sqref="H26"/>
      <selection pane="topRight" activeCell="H26" sqref="H26"/>
      <selection pane="bottomLeft" activeCell="H26" sqref="H26"/>
      <selection pane="bottomRight" activeCell="D13" sqref="D13"/>
    </sheetView>
  </sheetViews>
  <sheetFormatPr defaultRowHeight="15" x14ac:dyDescent="0.25"/>
  <cols>
    <col min="2" max="2" width="7" customWidth="1"/>
    <col min="3" max="3" width="9.7109375" bestFit="1" customWidth="1"/>
    <col min="4" max="4" width="33.5703125" bestFit="1" customWidth="1"/>
    <col min="5" max="5" width="26.42578125" bestFit="1" customWidth="1"/>
    <col min="6" max="6" width="4.140625" bestFit="1" customWidth="1"/>
    <col min="7" max="7" width="6.140625" bestFit="1" customWidth="1"/>
    <col min="8" max="8" width="7.85546875" bestFit="1" customWidth="1"/>
    <col min="9" max="14" width="6.140625" bestFit="1" customWidth="1"/>
    <col min="15" max="15" width="7.85546875" bestFit="1" customWidth="1"/>
    <col min="16" max="17" width="6.140625" bestFit="1" customWidth="1"/>
    <col min="18" max="19" width="7.85546875" bestFit="1" customWidth="1"/>
    <col min="20" max="21" width="6.140625" bestFit="1" customWidth="1"/>
    <col min="22" max="22" width="7.85546875" bestFit="1" customWidth="1"/>
    <col min="23" max="23" width="6.42578125" bestFit="1" customWidth="1"/>
    <col min="24" max="28" width="6.140625" bestFit="1" customWidth="1"/>
    <col min="29" max="29" width="7.85546875" bestFit="1" customWidth="1"/>
    <col min="30" max="31" width="6.140625" bestFit="1" customWidth="1"/>
    <col min="32" max="32" width="7" bestFit="1" customWidth="1"/>
    <col min="33" max="33" width="7.85546875" bestFit="1" customWidth="1"/>
    <col min="34" max="35" width="6.140625" bestFit="1" customWidth="1"/>
    <col min="36" max="36" width="10.7109375" bestFit="1" customWidth="1"/>
  </cols>
  <sheetData>
    <row r="1" spans="1:50" x14ac:dyDescent="0.25">
      <c r="A1" s="44" t="s">
        <v>67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24</v>
      </c>
      <c r="G1" s="45">
        <v>42309</v>
      </c>
      <c r="H1" s="45">
        <v>42310</v>
      </c>
      <c r="I1" s="45">
        <v>42311</v>
      </c>
      <c r="J1" s="45">
        <v>42312</v>
      </c>
      <c r="K1" s="45">
        <v>42313</v>
      </c>
      <c r="L1" s="45">
        <v>42314</v>
      </c>
      <c r="M1" s="45">
        <v>42315</v>
      </c>
      <c r="N1" s="45">
        <v>42316</v>
      </c>
      <c r="O1" s="45">
        <v>42317</v>
      </c>
      <c r="P1" s="45">
        <v>42318</v>
      </c>
      <c r="Q1" s="45">
        <v>42319</v>
      </c>
      <c r="R1" s="45">
        <v>42320</v>
      </c>
      <c r="S1" s="45">
        <v>42321</v>
      </c>
      <c r="T1" s="45">
        <v>42322</v>
      </c>
      <c r="U1" s="45">
        <v>42323</v>
      </c>
      <c r="V1" s="45">
        <v>42324</v>
      </c>
      <c r="W1" s="45">
        <v>42325</v>
      </c>
      <c r="X1" s="45">
        <v>42326</v>
      </c>
      <c r="Y1" s="45">
        <v>42327</v>
      </c>
      <c r="Z1" s="45">
        <v>42328</v>
      </c>
      <c r="AA1" s="22">
        <v>42329</v>
      </c>
      <c r="AB1" s="22">
        <v>42330</v>
      </c>
      <c r="AC1" s="22">
        <v>42331</v>
      </c>
      <c r="AD1" s="22">
        <v>42332</v>
      </c>
      <c r="AE1" s="22">
        <v>42333</v>
      </c>
      <c r="AF1" s="22">
        <v>42334</v>
      </c>
      <c r="AG1" s="22">
        <v>42335</v>
      </c>
      <c r="AH1" s="22">
        <v>42336</v>
      </c>
      <c r="AI1" s="22">
        <v>42337</v>
      </c>
      <c r="AJ1" s="22">
        <v>42338</v>
      </c>
      <c r="AK1" s="22">
        <v>42339</v>
      </c>
      <c r="AL1" s="22">
        <v>42340</v>
      </c>
      <c r="AM1" s="22">
        <v>42341</v>
      </c>
      <c r="AN1" s="22">
        <v>42342</v>
      </c>
      <c r="AO1" s="22">
        <v>42343</v>
      </c>
      <c r="AP1" s="22">
        <v>42344</v>
      </c>
      <c r="AQ1" s="22">
        <v>42345</v>
      </c>
      <c r="AR1" s="22">
        <v>42346</v>
      </c>
      <c r="AS1" s="22">
        <v>42347</v>
      </c>
      <c r="AT1" s="22">
        <v>42348</v>
      </c>
      <c r="AU1" s="22">
        <v>42349</v>
      </c>
      <c r="AV1" s="22">
        <v>42350</v>
      </c>
      <c r="AW1" s="22">
        <v>42351</v>
      </c>
    </row>
    <row r="2" spans="1:50" x14ac:dyDescent="0.25">
      <c r="A2" s="453" t="s">
        <v>68</v>
      </c>
      <c r="B2" s="46">
        <v>1</v>
      </c>
      <c r="C2" s="47">
        <v>425677</v>
      </c>
      <c r="D2" s="57" t="s">
        <v>18</v>
      </c>
      <c r="E2" s="48" t="s">
        <v>4</v>
      </c>
      <c r="F2" s="71" t="s">
        <v>26</v>
      </c>
      <c r="G2" s="49" t="s">
        <v>6</v>
      </c>
      <c r="H2" s="54" t="s">
        <v>45</v>
      </c>
      <c r="I2" s="50" t="s">
        <v>52</v>
      </c>
      <c r="J2" s="50" t="s">
        <v>52</v>
      </c>
      <c r="K2" s="50" t="s">
        <v>52</v>
      </c>
      <c r="L2" s="50" t="s">
        <v>52</v>
      </c>
      <c r="M2" s="49" t="s">
        <v>6</v>
      </c>
      <c r="N2" s="49" t="s">
        <v>6</v>
      </c>
      <c r="O2" s="50" t="s">
        <v>52</v>
      </c>
      <c r="P2" s="50" t="s">
        <v>52</v>
      </c>
      <c r="Q2" s="50" t="s">
        <v>52</v>
      </c>
      <c r="R2" s="50" t="s">
        <v>52</v>
      </c>
      <c r="S2" s="50" t="s">
        <v>52</v>
      </c>
      <c r="T2" s="49" t="s">
        <v>6</v>
      </c>
      <c r="U2" s="49" t="s">
        <v>6</v>
      </c>
      <c r="V2" s="50" t="s">
        <v>52</v>
      </c>
      <c r="W2" s="51" t="s">
        <v>54</v>
      </c>
      <c r="X2" s="68" t="s">
        <v>31</v>
      </c>
      <c r="Y2" s="65" t="s">
        <v>54</v>
      </c>
      <c r="Z2" s="51" t="s">
        <v>54</v>
      </c>
      <c r="AA2" s="24" t="s">
        <v>6</v>
      </c>
      <c r="AB2" s="24" t="s">
        <v>6</v>
      </c>
      <c r="AC2" s="65" t="s">
        <v>54</v>
      </c>
      <c r="AD2" s="52" t="s">
        <v>31</v>
      </c>
      <c r="AE2" s="52" t="s">
        <v>31</v>
      </c>
      <c r="AF2" s="73" t="s">
        <v>64</v>
      </c>
      <c r="AG2" s="52" t="s">
        <v>31</v>
      </c>
      <c r="AH2" s="24" t="s">
        <v>6</v>
      </c>
      <c r="AI2" s="24" t="s">
        <v>6</v>
      </c>
      <c r="AJ2" s="82" t="s">
        <v>52</v>
      </c>
      <c r="AK2" s="82" t="s">
        <v>52</v>
      </c>
      <c r="AL2" s="82" t="s">
        <v>52</v>
      </c>
      <c r="AM2" s="82" t="s">
        <v>52</v>
      </c>
      <c r="AN2" s="82" t="s">
        <v>52</v>
      </c>
      <c r="AO2" s="83" t="s">
        <v>6</v>
      </c>
      <c r="AP2" s="83" t="s">
        <v>6</v>
      </c>
      <c r="AQ2" s="84" t="s">
        <v>54</v>
      </c>
      <c r="AR2" s="84" t="s">
        <v>54</v>
      </c>
      <c r="AS2" s="84" t="s">
        <v>54</v>
      </c>
      <c r="AT2" s="84" t="s">
        <v>54</v>
      </c>
      <c r="AU2" s="84" t="s">
        <v>54</v>
      </c>
      <c r="AV2" s="83" t="s">
        <v>6</v>
      </c>
      <c r="AW2" s="84" t="s">
        <v>54</v>
      </c>
      <c r="AX2">
        <f>COUNTIF(H2:AJ2,"Leave")</f>
        <v>4</v>
      </c>
    </row>
    <row r="3" spans="1:50" x14ac:dyDescent="0.25">
      <c r="A3" s="454"/>
      <c r="B3" s="46">
        <v>2</v>
      </c>
      <c r="C3" s="47">
        <v>484909</v>
      </c>
      <c r="D3" s="57" t="s">
        <v>11</v>
      </c>
      <c r="E3" s="48" t="s">
        <v>4</v>
      </c>
      <c r="F3" s="71" t="s">
        <v>26</v>
      </c>
      <c r="G3" s="49" t="s">
        <v>6</v>
      </c>
      <c r="H3" s="50" t="s">
        <v>52</v>
      </c>
      <c r="I3" s="50" t="s">
        <v>52</v>
      </c>
      <c r="J3" s="50" t="s">
        <v>52</v>
      </c>
      <c r="K3" s="50" t="s">
        <v>52</v>
      </c>
      <c r="L3" s="50" t="s">
        <v>52</v>
      </c>
      <c r="M3" s="49" t="s">
        <v>6</v>
      </c>
      <c r="N3" s="49" t="s">
        <v>6</v>
      </c>
      <c r="O3" s="50" t="s">
        <v>52</v>
      </c>
      <c r="P3" s="51" t="s">
        <v>54</v>
      </c>
      <c r="Q3" s="51" t="s">
        <v>54</v>
      </c>
      <c r="R3" s="51" t="s">
        <v>54</v>
      </c>
      <c r="S3" s="51" t="s">
        <v>54</v>
      </c>
      <c r="T3" s="49" t="s">
        <v>6</v>
      </c>
      <c r="U3" s="49" t="s">
        <v>6</v>
      </c>
      <c r="V3" s="50" t="s">
        <v>52</v>
      </c>
      <c r="W3" s="51" t="s">
        <v>54</v>
      </c>
      <c r="X3" s="67" t="s">
        <v>52</v>
      </c>
      <c r="Y3" s="62" t="s">
        <v>52</v>
      </c>
      <c r="Z3" s="51" t="s">
        <v>54</v>
      </c>
      <c r="AA3" s="51" t="s">
        <v>54</v>
      </c>
      <c r="AB3" s="24" t="s">
        <v>6</v>
      </c>
      <c r="AC3" s="62" t="s">
        <v>52</v>
      </c>
      <c r="AD3" s="62" t="s">
        <v>52</v>
      </c>
      <c r="AE3" s="62" t="s">
        <v>52</v>
      </c>
      <c r="AF3" s="73" t="s">
        <v>64</v>
      </c>
      <c r="AG3" s="62" t="s">
        <v>52</v>
      </c>
      <c r="AH3" s="24" t="s">
        <v>6</v>
      </c>
      <c r="AI3" s="24" t="s">
        <v>6</v>
      </c>
      <c r="AJ3" s="24" t="s">
        <v>43</v>
      </c>
      <c r="AK3" s="84" t="s">
        <v>54</v>
      </c>
      <c r="AL3" s="84" t="s">
        <v>54</v>
      </c>
      <c r="AM3" s="84" t="s">
        <v>54</v>
      </c>
      <c r="AN3" s="84" t="s">
        <v>54</v>
      </c>
      <c r="AO3" s="83" t="s">
        <v>6</v>
      </c>
      <c r="AP3" s="83" t="s">
        <v>6</v>
      </c>
      <c r="AQ3" s="82" t="s">
        <v>52</v>
      </c>
      <c r="AR3" s="82" t="s">
        <v>52</v>
      </c>
      <c r="AS3" s="82" t="s">
        <v>52</v>
      </c>
      <c r="AT3" s="82" t="s">
        <v>52</v>
      </c>
      <c r="AU3" s="82" t="s">
        <v>52</v>
      </c>
      <c r="AV3" s="84" t="s">
        <v>54</v>
      </c>
      <c r="AW3" s="83" t="s">
        <v>6</v>
      </c>
      <c r="AX3">
        <f t="shared" ref="AX3:AX29" si="0">COUNTIF(H3:AJ3,"Leave")</f>
        <v>0</v>
      </c>
    </row>
    <row r="4" spans="1:50" x14ac:dyDescent="0.25">
      <c r="A4" s="454"/>
      <c r="B4" s="46">
        <v>3</v>
      </c>
      <c r="C4" s="47">
        <v>487761</v>
      </c>
      <c r="D4" s="57" t="s">
        <v>12</v>
      </c>
      <c r="E4" s="48" t="s">
        <v>4</v>
      </c>
      <c r="F4" s="71" t="s">
        <v>26</v>
      </c>
      <c r="G4" s="49" t="s">
        <v>6</v>
      </c>
      <c r="H4" s="54" t="s">
        <v>45</v>
      </c>
      <c r="I4" s="51" t="s">
        <v>54</v>
      </c>
      <c r="J4" s="51" t="s">
        <v>54</v>
      </c>
      <c r="K4" s="51" t="s">
        <v>54</v>
      </c>
      <c r="L4" s="51" t="s">
        <v>54</v>
      </c>
      <c r="M4" s="51" t="s">
        <v>54</v>
      </c>
      <c r="N4" s="49" t="s">
        <v>6</v>
      </c>
      <c r="O4" s="54" t="s">
        <v>45</v>
      </c>
      <c r="P4" s="50" t="s">
        <v>52</v>
      </c>
      <c r="Q4" s="50" t="s">
        <v>52</v>
      </c>
      <c r="R4" s="50" t="s">
        <v>52</v>
      </c>
      <c r="S4" s="52" t="s">
        <v>31</v>
      </c>
      <c r="T4" s="49" t="s">
        <v>6</v>
      </c>
      <c r="U4" s="49" t="s">
        <v>6</v>
      </c>
      <c r="V4" s="51" t="s">
        <v>54</v>
      </c>
      <c r="W4" s="51" t="s">
        <v>54</v>
      </c>
      <c r="X4" s="70" t="s">
        <v>54</v>
      </c>
      <c r="Y4" s="68" t="s">
        <v>31</v>
      </c>
      <c r="Z4" s="51" t="s">
        <v>54</v>
      </c>
      <c r="AA4" s="24" t="s">
        <v>6</v>
      </c>
      <c r="AB4" s="24" t="s">
        <v>6</v>
      </c>
      <c r="AC4" s="65" t="s">
        <v>54</v>
      </c>
      <c r="AD4" s="65" t="s">
        <v>54</v>
      </c>
      <c r="AE4" s="65" t="s">
        <v>54</v>
      </c>
      <c r="AF4" s="73" t="s">
        <v>64</v>
      </c>
      <c r="AG4" s="65" t="s">
        <v>54</v>
      </c>
      <c r="AH4" s="24" t="s">
        <v>6</v>
      </c>
      <c r="AI4" s="24" t="s">
        <v>6</v>
      </c>
      <c r="AJ4" s="82" t="s">
        <v>52</v>
      </c>
      <c r="AK4" s="82" t="s">
        <v>52</v>
      </c>
      <c r="AL4" s="82" t="s">
        <v>52</v>
      </c>
      <c r="AM4" s="82" t="s">
        <v>52</v>
      </c>
      <c r="AN4" s="82" t="s">
        <v>52</v>
      </c>
      <c r="AO4" s="83" t="s">
        <v>6</v>
      </c>
      <c r="AP4" s="83" t="s">
        <v>6</v>
      </c>
      <c r="AQ4" s="84" t="s">
        <v>54</v>
      </c>
      <c r="AR4" s="84" t="s">
        <v>54</v>
      </c>
      <c r="AS4" s="84" t="s">
        <v>54</v>
      </c>
      <c r="AT4" s="84" t="s">
        <v>54</v>
      </c>
      <c r="AU4" s="84" t="s">
        <v>54</v>
      </c>
      <c r="AV4" s="83" t="s">
        <v>6</v>
      </c>
      <c r="AW4" s="83" t="s">
        <v>6</v>
      </c>
      <c r="AX4">
        <f t="shared" si="0"/>
        <v>2</v>
      </c>
    </row>
    <row r="5" spans="1:50" x14ac:dyDescent="0.25">
      <c r="A5" s="454"/>
      <c r="B5" s="46">
        <v>4</v>
      </c>
      <c r="C5" s="47">
        <v>444567</v>
      </c>
      <c r="D5" s="57" t="s">
        <v>19</v>
      </c>
      <c r="E5" s="48" t="s">
        <v>4</v>
      </c>
      <c r="F5" s="71" t="s">
        <v>26</v>
      </c>
      <c r="G5" s="49" t="s">
        <v>6</v>
      </c>
      <c r="H5" s="50" t="s">
        <v>52</v>
      </c>
      <c r="I5" s="50" t="s">
        <v>52</v>
      </c>
      <c r="J5" s="50" t="s">
        <v>52</v>
      </c>
      <c r="K5" s="50" t="s">
        <v>52</v>
      </c>
      <c r="L5" s="50" t="s">
        <v>52</v>
      </c>
      <c r="M5" s="49" t="s">
        <v>6</v>
      </c>
      <c r="N5" s="51" t="s">
        <v>54</v>
      </c>
      <c r="O5" s="54" t="s">
        <v>45</v>
      </c>
      <c r="P5" s="52" t="s">
        <v>31</v>
      </c>
      <c r="Q5" s="50" t="s">
        <v>52</v>
      </c>
      <c r="R5" s="50" t="s">
        <v>52</v>
      </c>
      <c r="S5" s="50" t="s">
        <v>52</v>
      </c>
      <c r="T5" s="49" t="s">
        <v>6</v>
      </c>
      <c r="U5" s="49" t="s">
        <v>6</v>
      </c>
      <c r="V5" s="52" t="s">
        <v>31</v>
      </c>
      <c r="W5" s="51" t="s">
        <v>54</v>
      </c>
      <c r="X5" s="70" t="s">
        <v>54</v>
      </c>
      <c r="Y5" s="65" t="s">
        <v>54</v>
      </c>
      <c r="Z5" s="51" t="s">
        <v>54</v>
      </c>
      <c r="AA5" s="51" t="s">
        <v>54</v>
      </c>
      <c r="AB5" s="51" t="s">
        <v>54</v>
      </c>
      <c r="AC5" s="54" t="s">
        <v>45</v>
      </c>
      <c r="AD5" s="65" t="s">
        <v>54</v>
      </c>
      <c r="AE5" s="65" t="s">
        <v>54</v>
      </c>
      <c r="AF5" s="73" t="s">
        <v>64</v>
      </c>
      <c r="AG5" s="54" t="s">
        <v>45</v>
      </c>
      <c r="AH5" s="24" t="s">
        <v>6</v>
      </c>
      <c r="AI5" s="24" t="s">
        <v>6</v>
      </c>
      <c r="AJ5" s="82" t="s">
        <v>52</v>
      </c>
      <c r="AK5" s="82" t="s">
        <v>52</v>
      </c>
      <c r="AL5" s="82" t="s">
        <v>52</v>
      </c>
      <c r="AM5" s="82" t="s">
        <v>52</v>
      </c>
      <c r="AN5" s="82" t="s">
        <v>52</v>
      </c>
      <c r="AO5" s="83" t="s">
        <v>6</v>
      </c>
      <c r="AP5" s="83" t="s">
        <v>6</v>
      </c>
      <c r="AQ5" s="84" t="s">
        <v>54</v>
      </c>
      <c r="AR5" s="84" t="s">
        <v>54</v>
      </c>
      <c r="AS5" s="84" t="s">
        <v>54</v>
      </c>
      <c r="AT5" s="84" t="s">
        <v>54</v>
      </c>
      <c r="AU5" s="84" t="s">
        <v>54</v>
      </c>
      <c r="AV5" s="83" t="s">
        <v>6</v>
      </c>
      <c r="AW5" s="83" t="s">
        <v>6</v>
      </c>
      <c r="AX5">
        <f t="shared" si="0"/>
        <v>2</v>
      </c>
    </row>
    <row r="6" spans="1:50" x14ac:dyDescent="0.25">
      <c r="A6" s="454"/>
      <c r="B6" s="46">
        <v>5</v>
      </c>
      <c r="C6" s="47">
        <v>252816</v>
      </c>
      <c r="D6" s="57" t="s">
        <v>23</v>
      </c>
      <c r="E6" s="48" t="s">
        <v>4</v>
      </c>
      <c r="F6" s="71" t="s">
        <v>26</v>
      </c>
      <c r="G6" s="49" t="s">
        <v>6</v>
      </c>
      <c r="H6" s="50" t="s">
        <v>52</v>
      </c>
      <c r="I6" s="50" t="s">
        <v>52</v>
      </c>
      <c r="J6" s="50" t="s">
        <v>52</v>
      </c>
      <c r="K6" s="50" t="s">
        <v>52</v>
      </c>
      <c r="L6" s="50" t="s">
        <v>52</v>
      </c>
      <c r="M6" s="49" t="s">
        <v>6</v>
      </c>
      <c r="N6" s="49" t="s">
        <v>6</v>
      </c>
      <c r="O6" s="51" t="s">
        <v>54</v>
      </c>
      <c r="P6" s="52" t="s">
        <v>31</v>
      </c>
      <c r="Q6" s="51" t="s">
        <v>54</v>
      </c>
      <c r="R6" s="52" t="s">
        <v>31</v>
      </c>
      <c r="S6" s="52" t="s">
        <v>31</v>
      </c>
      <c r="T6" s="49" t="s">
        <v>6</v>
      </c>
      <c r="U6" s="49" t="s">
        <v>6</v>
      </c>
      <c r="V6" s="52" t="s">
        <v>31</v>
      </c>
      <c r="W6" s="52" t="s">
        <v>31</v>
      </c>
      <c r="X6" s="68" t="s">
        <v>31</v>
      </c>
      <c r="Y6" s="63" t="s">
        <v>31</v>
      </c>
      <c r="Z6" s="52" t="s">
        <v>31</v>
      </c>
      <c r="AA6" s="24" t="s">
        <v>6</v>
      </c>
      <c r="AB6" s="24" t="s">
        <v>6</v>
      </c>
      <c r="AC6" s="62" t="s">
        <v>52</v>
      </c>
      <c r="AD6" s="62" t="s">
        <v>52</v>
      </c>
      <c r="AE6" s="62" t="s">
        <v>52</v>
      </c>
      <c r="AF6" s="73" t="s">
        <v>64</v>
      </c>
      <c r="AG6" s="62" t="s">
        <v>52</v>
      </c>
      <c r="AH6" s="24" t="s">
        <v>6</v>
      </c>
      <c r="AI6" s="24" t="s">
        <v>6</v>
      </c>
      <c r="AJ6" s="84" t="s">
        <v>54</v>
      </c>
      <c r="AK6" s="84" t="s">
        <v>54</v>
      </c>
      <c r="AL6" s="84" t="s">
        <v>54</v>
      </c>
      <c r="AM6" s="84" t="s">
        <v>54</v>
      </c>
      <c r="AN6" s="52" t="s">
        <v>31</v>
      </c>
      <c r="AO6" s="83" t="s">
        <v>6</v>
      </c>
      <c r="AP6" s="83" t="s">
        <v>6</v>
      </c>
      <c r="AQ6" s="52" t="s">
        <v>31</v>
      </c>
      <c r="AR6" s="82" t="s">
        <v>52</v>
      </c>
      <c r="AS6" s="82" t="s">
        <v>52</v>
      </c>
      <c r="AT6" s="82" t="s">
        <v>52</v>
      </c>
      <c r="AU6" s="82" t="s">
        <v>52</v>
      </c>
      <c r="AV6" s="83" t="s">
        <v>6</v>
      </c>
      <c r="AW6" s="83" t="s">
        <v>6</v>
      </c>
      <c r="AX6">
        <f t="shared" si="0"/>
        <v>8</v>
      </c>
    </row>
    <row r="7" spans="1:50" x14ac:dyDescent="0.25">
      <c r="A7" s="454"/>
      <c r="B7" s="46">
        <v>6</v>
      </c>
      <c r="C7" s="47">
        <v>400623</v>
      </c>
      <c r="D7" s="57" t="s">
        <v>33</v>
      </c>
      <c r="E7" s="48" t="s">
        <v>4</v>
      </c>
      <c r="F7" s="71" t="s">
        <v>26</v>
      </c>
      <c r="G7" s="49" t="s">
        <v>6</v>
      </c>
      <c r="H7" s="51" t="s">
        <v>54</v>
      </c>
      <c r="I7" s="51" t="s">
        <v>54</v>
      </c>
      <c r="J7" s="51" t="s">
        <v>54</v>
      </c>
      <c r="K7" s="51" t="s">
        <v>54</v>
      </c>
      <c r="L7" s="51" t="s">
        <v>54</v>
      </c>
      <c r="M7" s="49" t="s">
        <v>6</v>
      </c>
      <c r="N7" s="49" t="s">
        <v>6</v>
      </c>
      <c r="O7" s="51" t="s">
        <v>54</v>
      </c>
      <c r="P7" s="51" t="s">
        <v>54</v>
      </c>
      <c r="Q7" s="51" t="s">
        <v>54</v>
      </c>
      <c r="R7" s="54" t="s">
        <v>45</v>
      </c>
      <c r="S7" s="54" t="s">
        <v>45</v>
      </c>
      <c r="T7" s="51" t="s">
        <v>54</v>
      </c>
      <c r="U7" s="49" t="s">
        <v>6</v>
      </c>
      <c r="V7" s="54" t="s">
        <v>45</v>
      </c>
      <c r="W7" s="52" t="s">
        <v>31</v>
      </c>
      <c r="X7" s="68" t="s">
        <v>31</v>
      </c>
      <c r="Y7" s="63" t="s">
        <v>31</v>
      </c>
      <c r="Z7" s="52" t="s">
        <v>31</v>
      </c>
      <c r="AA7" s="24" t="s">
        <v>6</v>
      </c>
      <c r="AB7" s="24" t="s">
        <v>6</v>
      </c>
      <c r="AC7" s="52" t="s">
        <v>31</v>
      </c>
      <c r="AD7" s="52" t="s">
        <v>31</v>
      </c>
      <c r="AE7" s="52" t="s">
        <v>31</v>
      </c>
      <c r="AF7" s="73" t="s">
        <v>64</v>
      </c>
      <c r="AG7" s="52" t="s">
        <v>31</v>
      </c>
      <c r="AH7" s="24" t="s">
        <v>6</v>
      </c>
      <c r="AI7" s="24" t="s">
        <v>6</v>
      </c>
      <c r="AJ7" s="84" t="s">
        <v>54</v>
      </c>
      <c r="AK7" s="84" t="s">
        <v>54</v>
      </c>
      <c r="AL7" s="84" t="s">
        <v>54</v>
      </c>
      <c r="AM7" s="84" t="s">
        <v>54</v>
      </c>
      <c r="AN7" s="84" t="s">
        <v>54</v>
      </c>
      <c r="AO7" s="83" t="s">
        <v>6</v>
      </c>
      <c r="AP7" s="83" t="s">
        <v>6</v>
      </c>
      <c r="AQ7" s="82" t="s">
        <v>52</v>
      </c>
      <c r="AR7" s="82" t="s">
        <v>52</v>
      </c>
      <c r="AS7" s="82" t="s">
        <v>52</v>
      </c>
      <c r="AT7" s="82" t="s">
        <v>52</v>
      </c>
      <c r="AU7" s="82" t="s">
        <v>52</v>
      </c>
      <c r="AV7" s="83" t="s">
        <v>6</v>
      </c>
      <c r="AW7" s="83" t="s">
        <v>6</v>
      </c>
      <c r="AX7">
        <f t="shared" si="0"/>
        <v>8</v>
      </c>
    </row>
    <row r="8" spans="1:50" x14ac:dyDescent="0.25">
      <c r="A8" s="454"/>
      <c r="B8" s="46">
        <v>7</v>
      </c>
      <c r="C8" s="47">
        <v>356669</v>
      </c>
      <c r="D8" s="57" t="s">
        <v>34</v>
      </c>
      <c r="E8" s="48" t="s">
        <v>4</v>
      </c>
      <c r="F8" s="71" t="s">
        <v>26</v>
      </c>
      <c r="G8" s="49" t="s">
        <v>6</v>
      </c>
      <c r="H8" s="50" t="s">
        <v>52</v>
      </c>
      <c r="I8" s="53" t="s">
        <v>51</v>
      </c>
      <c r="J8" s="51" t="s">
        <v>54</v>
      </c>
      <c r="K8" s="51" t="s">
        <v>54</v>
      </c>
      <c r="L8" s="51" t="s">
        <v>54</v>
      </c>
      <c r="M8" s="49" t="s">
        <v>6</v>
      </c>
      <c r="N8" s="49" t="s">
        <v>6</v>
      </c>
      <c r="O8" s="52" t="s">
        <v>31</v>
      </c>
      <c r="P8" s="52" t="s">
        <v>31</v>
      </c>
      <c r="Q8" s="52" t="s">
        <v>31</v>
      </c>
      <c r="R8" s="50" t="s">
        <v>52</v>
      </c>
      <c r="S8" s="50" t="s">
        <v>52</v>
      </c>
      <c r="T8" s="49" t="s">
        <v>6</v>
      </c>
      <c r="U8" s="51" t="s">
        <v>54</v>
      </c>
      <c r="V8" s="52" t="s">
        <v>31</v>
      </c>
      <c r="W8" s="52" t="s">
        <v>31</v>
      </c>
      <c r="X8" s="67" t="s">
        <v>52</v>
      </c>
      <c r="Y8" s="62" t="s">
        <v>52</v>
      </c>
      <c r="Z8" s="51" t="s">
        <v>54</v>
      </c>
      <c r="AA8" s="24" t="s">
        <v>6</v>
      </c>
      <c r="AB8" s="24" t="s">
        <v>6</v>
      </c>
      <c r="AC8" s="62" t="s">
        <v>52</v>
      </c>
      <c r="AD8" s="62" t="s">
        <v>52</v>
      </c>
      <c r="AE8" s="62" t="s">
        <v>52</v>
      </c>
      <c r="AF8" s="73" t="s">
        <v>64</v>
      </c>
      <c r="AG8" s="52" t="s">
        <v>31</v>
      </c>
      <c r="AH8" s="24" t="s">
        <v>6</v>
      </c>
      <c r="AI8" s="24" t="s">
        <v>6</v>
      </c>
      <c r="AJ8" s="84" t="s">
        <v>54</v>
      </c>
      <c r="AK8" s="84" t="s">
        <v>54</v>
      </c>
      <c r="AL8" s="84" t="s">
        <v>54</v>
      </c>
      <c r="AM8" s="84" t="s">
        <v>54</v>
      </c>
      <c r="AN8" s="84" t="s">
        <v>54</v>
      </c>
      <c r="AO8" s="84" t="s">
        <v>54</v>
      </c>
      <c r="AP8" s="83" t="s">
        <v>6</v>
      </c>
      <c r="AQ8" s="83" t="s">
        <v>6</v>
      </c>
      <c r="AR8" s="82" t="s">
        <v>52</v>
      </c>
      <c r="AS8" s="82" t="s">
        <v>52</v>
      </c>
      <c r="AT8" s="82" t="s">
        <v>52</v>
      </c>
      <c r="AU8" s="82" t="s">
        <v>52</v>
      </c>
      <c r="AV8" s="83" t="s">
        <v>6</v>
      </c>
      <c r="AW8" s="83" t="s">
        <v>6</v>
      </c>
      <c r="AX8">
        <f t="shared" si="0"/>
        <v>6</v>
      </c>
    </row>
    <row r="9" spans="1:50" x14ac:dyDescent="0.25">
      <c r="A9" s="454"/>
      <c r="B9" s="46">
        <v>8</v>
      </c>
      <c r="C9" s="78">
        <v>242826</v>
      </c>
      <c r="D9" s="79" t="s">
        <v>65</v>
      </c>
      <c r="E9" s="48" t="s">
        <v>4</v>
      </c>
      <c r="F9" s="71" t="s">
        <v>26</v>
      </c>
      <c r="G9" s="49" t="s">
        <v>6</v>
      </c>
      <c r="H9" s="50" t="s">
        <v>52</v>
      </c>
      <c r="I9" s="50" t="s">
        <v>52</v>
      </c>
      <c r="J9" s="50" t="s">
        <v>52</v>
      </c>
      <c r="K9" s="50" t="s">
        <v>52</v>
      </c>
      <c r="L9" s="50" t="s">
        <v>52</v>
      </c>
      <c r="M9" s="49" t="s">
        <v>6</v>
      </c>
      <c r="N9" s="49" t="s">
        <v>6</v>
      </c>
      <c r="O9" s="53" t="s">
        <v>51</v>
      </c>
      <c r="P9" s="53" t="s">
        <v>51</v>
      </c>
      <c r="Q9" s="52" t="s">
        <v>31</v>
      </c>
      <c r="R9" s="53" t="s">
        <v>51</v>
      </c>
      <c r="S9" s="53" t="s">
        <v>51</v>
      </c>
      <c r="T9" s="49" t="s">
        <v>6</v>
      </c>
      <c r="U9" s="49" t="s">
        <v>6</v>
      </c>
      <c r="V9" s="50" t="s">
        <v>52</v>
      </c>
      <c r="W9" s="50" t="s">
        <v>52</v>
      </c>
      <c r="X9" s="67" t="s">
        <v>52</v>
      </c>
      <c r="Y9" s="62" t="s">
        <v>52</v>
      </c>
      <c r="Z9" s="50" t="s">
        <v>52</v>
      </c>
      <c r="AA9" s="24" t="s">
        <v>6</v>
      </c>
      <c r="AB9" s="24" t="s">
        <v>6</v>
      </c>
      <c r="AC9" s="50" t="s">
        <v>52</v>
      </c>
      <c r="AD9" s="50" t="s">
        <v>52</v>
      </c>
      <c r="AE9" s="67" t="s">
        <v>52</v>
      </c>
      <c r="AF9" s="73" t="s">
        <v>64</v>
      </c>
      <c r="AG9" s="52" t="s">
        <v>31</v>
      </c>
      <c r="AH9" s="24" t="s">
        <v>6</v>
      </c>
      <c r="AI9" s="24" t="s">
        <v>6</v>
      </c>
      <c r="AJ9" s="82" t="s">
        <v>52</v>
      </c>
      <c r="AK9" s="82" t="s">
        <v>52</v>
      </c>
      <c r="AL9" s="82" t="s">
        <v>52</v>
      </c>
      <c r="AM9" s="82" t="s">
        <v>52</v>
      </c>
      <c r="AN9" s="82" t="s">
        <v>52</v>
      </c>
      <c r="AO9" s="83" t="s">
        <v>6</v>
      </c>
      <c r="AP9" s="83" t="s">
        <v>6</v>
      </c>
      <c r="AQ9" s="84" t="s">
        <v>54</v>
      </c>
      <c r="AR9" s="84" t="s">
        <v>54</v>
      </c>
      <c r="AS9" s="84" t="s">
        <v>54</v>
      </c>
      <c r="AT9" s="84" t="s">
        <v>54</v>
      </c>
      <c r="AU9" s="84" t="s">
        <v>54</v>
      </c>
      <c r="AV9" s="83" t="s">
        <v>6</v>
      </c>
      <c r="AW9" s="83" t="s">
        <v>6</v>
      </c>
      <c r="AX9">
        <f t="shared" si="0"/>
        <v>2</v>
      </c>
    </row>
    <row r="10" spans="1:50" x14ac:dyDescent="0.25">
      <c r="A10" s="454"/>
      <c r="B10" s="46">
        <v>9</v>
      </c>
      <c r="C10" s="47">
        <v>509724</v>
      </c>
      <c r="D10" s="57" t="s">
        <v>21</v>
      </c>
      <c r="E10" s="48" t="s">
        <v>4</v>
      </c>
      <c r="F10" s="72" t="s">
        <v>25</v>
      </c>
      <c r="G10" s="49" t="s">
        <v>6</v>
      </c>
      <c r="H10" s="50" t="s">
        <v>52</v>
      </c>
      <c r="I10" s="50" t="s">
        <v>52</v>
      </c>
      <c r="J10" s="50" t="s">
        <v>52</v>
      </c>
      <c r="K10" s="50" t="s">
        <v>52</v>
      </c>
      <c r="L10" s="50" t="s">
        <v>52</v>
      </c>
      <c r="M10" s="49" t="s">
        <v>6</v>
      </c>
      <c r="N10" s="49" t="s">
        <v>6</v>
      </c>
      <c r="O10" s="50" t="s">
        <v>52</v>
      </c>
      <c r="P10" s="50" t="s">
        <v>52</v>
      </c>
      <c r="Q10" s="50" t="s">
        <v>52</v>
      </c>
      <c r="R10" s="50" t="s">
        <v>52</v>
      </c>
      <c r="S10" s="50" t="s">
        <v>52</v>
      </c>
      <c r="T10" s="49" t="s">
        <v>6</v>
      </c>
      <c r="U10" s="49" t="s">
        <v>6</v>
      </c>
      <c r="V10" s="50" t="s">
        <v>52</v>
      </c>
      <c r="W10" s="50" t="s">
        <v>52</v>
      </c>
      <c r="X10" s="67" t="s">
        <v>52</v>
      </c>
      <c r="Y10" s="62" t="s">
        <v>52</v>
      </c>
      <c r="Z10" s="50" t="s">
        <v>52</v>
      </c>
      <c r="AA10" s="24" t="s">
        <v>6</v>
      </c>
      <c r="AB10" s="24" t="s">
        <v>6</v>
      </c>
      <c r="AC10" s="62" t="s">
        <v>52</v>
      </c>
      <c r="AD10" s="62" t="s">
        <v>52</v>
      </c>
      <c r="AE10" s="62" t="s">
        <v>52</v>
      </c>
      <c r="AF10" s="73" t="s">
        <v>64</v>
      </c>
      <c r="AG10" s="62" t="s">
        <v>52</v>
      </c>
      <c r="AH10" s="24" t="s">
        <v>6</v>
      </c>
      <c r="AI10" s="24" t="s">
        <v>6</v>
      </c>
      <c r="AJ10" s="82" t="s">
        <v>52</v>
      </c>
      <c r="AK10" s="82" t="s">
        <v>52</v>
      </c>
      <c r="AL10" s="82" t="s">
        <v>52</v>
      </c>
      <c r="AM10" s="82" t="s">
        <v>52</v>
      </c>
      <c r="AN10" s="82" t="s">
        <v>52</v>
      </c>
      <c r="AO10" s="83" t="s">
        <v>6</v>
      </c>
      <c r="AP10" s="83" t="s">
        <v>6</v>
      </c>
      <c r="AQ10" s="82" t="s">
        <v>52</v>
      </c>
      <c r="AR10" s="82" t="s">
        <v>52</v>
      </c>
      <c r="AS10" s="82" t="s">
        <v>52</v>
      </c>
      <c r="AT10" s="82" t="s">
        <v>52</v>
      </c>
      <c r="AU10" s="82" t="s">
        <v>52</v>
      </c>
      <c r="AV10" s="83" t="s">
        <v>6</v>
      </c>
      <c r="AW10" s="83" t="s">
        <v>6</v>
      </c>
      <c r="AX10">
        <f t="shared" si="0"/>
        <v>0</v>
      </c>
    </row>
    <row r="11" spans="1:50" x14ac:dyDescent="0.25">
      <c r="A11" s="454"/>
      <c r="B11" s="46">
        <v>10</v>
      </c>
      <c r="C11" s="47">
        <v>314753</v>
      </c>
      <c r="D11" s="57" t="s">
        <v>22</v>
      </c>
      <c r="E11" s="48" t="s">
        <v>4</v>
      </c>
      <c r="F11" s="72" t="s">
        <v>25</v>
      </c>
      <c r="G11" s="49" t="s">
        <v>6</v>
      </c>
      <c r="H11" s="50" t="s">
        <v>52</v>
      </c>
      <c r="I11" s="50" t="s">
        <v>52</v>
      </c>
      <c r="J11" s="50" t="s">
        <v>52</v>
      </c>
      <c r="K11" s="50" t="s">
        <v>52</v>
      </c>
      <c r="L11" s="50" t="s">
        <v>52</v>
      </c>
      <c r="M11" s="49" t="s">
        <v>6</v>
      </c>
      <c r="N11" s="49" t="s">
        <v>6</v>
      </c>
      <c r="O11" s="50" t="s">
        <v>52</v>
      </c>
      <c r="P11" s="50" t="s">
        <v>52</v>
      </c>
      <c r="Q11" s="53" t="s">
        <v>51</v>
      </c>
      <c r="R11" s="53" t="s">
        <v>51</v>
      </c>
      <c r="S11" s="52" t="s">
        <v>31</v>
      </c>
      <c r="T11" s="49" t="s">
        <v>6</v>
      </c>
      <c r="U11" s="49" t="s">
        <v>6</v>
      </c>
      <c r="V11" s="52" t="s">
        <v>31</v>
      </c>
      <c r="W11" s="52" t="s">
        <v>31</v>
      </c>
      <c r="X11" s="68" t="s">
        <v>31</v>
      </c>
      <c r="Y11" s="63" t="s">
        <v>31</v>
      </c>
      <c r="Z11" s="52" t="s">
        <v>31</v>
      </c>
      <c r="AA11" s="24" t="s">
        <v>6</v>
      </c>
      <c r="AB11" s="24" t="s">
        <v>6</v>
      </c>
      <c r="AC11" s="52" t="s">
        <v>31</v>
      </c>
      <c r="AD11" s="52" t="s">
        <v>31</v>
      </c>
      <c r="AE11" s="52" t="s">
        <v>31</v>
      </c>
      <c r="AF11" s="73" t="s">
        <v>64</v>
      </c>
      <c r="AG11" s="52" t="s">
        <v>31</v>
      </c>
      <c r="AH11" s="24" t="s">
        <v>6</v>
      </c>
      <c r="AI11" s="24" t="s">
        <v>6</v>
      </c>
      <c r="AJ11" s="52" t="s">
        <v>31</v>
      </c>
      <c r="AK11" s="52" t="s">
        <v>31</v>
      </c>
      <c r="AL11" s="52" t="s">
        <v>31</v>
      </c>
      <c r="AM11" s="52" t="s">
        <v>31</v>
      </c>
      <c r="AN11" s="52" t="s">
        <v>31</v>
      </c>
      <c r="AO11" s="83" t="s">
        <v>6</v>
      </c>
      <c r="AP11" s="83" t="s">
        <v>6</v>
      </c>
      <c r="AQ11" s="25" t="s">
        <v>51</v>
      </c>
      <c r="AR11" s="25" t="s">
        <v>51</v>
      </c>
      <c r="AS11" s="25" t="s">
        <v>51</v>
      </c>
      <c r="AT11" s="25" t="s">
        <v>51</v>
      </c>
      <c r="AU11" s="25" t="s">
        <v>51</v>
      </c>
      <c r="AV11" s="83" t="s">
        <v>6</v>
      </c>
      <c r="AW11" s="83" t="s">
        <v>6</v>
      </c>
      <c r="AX11">
        <f t="shared" si="0"/>
        <v>11</v>
      </c>
    </row>
    <row r="12" spans="1:50" x14ac:dyDescent="0.25">
      <c r="A12" s="454"/>
      <c r="B12" s="46">
        <v>11</v>
      </c>
      <c r="C12" s="47">
        <v>166058</v>
      </c>
      <c r="D12" s="57" t="s">
        <v>8</v>
      </c>
      <c r="E12" s="48" t="s">
        <v>4</v>
      </c>
      <c r="F12" s="72" t="s">
        <v>25</v>
      </c>
      <c r="G12" s="49" t="s">
        <v>6</v>
      </c>
      <c r="H12" s="50" t="s">
        <v>52</v>
      </c>
      <c r="I12" s="50" t="s">
        <v>52</v>
      </c>
      <c r="J12" s="50" t="s">
        <v>52</v>
      </c>
      <c r="K12" s="50" t="s">
        <v>52</v>
      </c>
      <c r="L12" s="50" t="s">
        <v>52</v>
      </c>
      <c r="M12" s="49" t="s">
        <v>6</v>
      </c>
      <c r="N12" s="49" t="s">
        <v>6</v>
      </c>
      <c r="O12" s="50" t="s">
        <v>52</v>
      </c>
      <c r="P12" s="50" t="s">
        <v>52</v>
      </c>
      <c r="Q12" s="50" t="s">
        <v>52</v>
      </c>
      <c r="R12" s="50" t="s">
        <v>52</v>
      </c>
      <c r="S12" s="50" t="s">
        <v>52</v>
      </c>
      <c r="T12" s="49" t="s">
        <v>6</v>
      </c>
      <c r="U12" s="49" t="s">
        <v>6</v>
      </c>
      <c r="V12" s="50" t="s">
        <v>52</v>
      </c>
      <c r="W12" s="50" t="s">
        <v>52</v>
      </c>
      <c r="X12" s="67" t="s">
        <v>52</v>
      </c>
      <c r="Y12" s="62" t="s">
        <v>52</v>
      </c>
      <c r="Z12" s="50" t="s">
        <v>52</v>
      </c>
      <c r="AA12" s="24" t="s">
        <v>6</v>
      </c>
      <c r="AB12" s="24" t="s">
        <v>6</v>
      </c>
      <c r="AC12" s="62" t="s">
        <v>52</v>
      </c>
      <c r="AD12" s="62" t="s">
        <v>52</v>
      </c>
      <c r="AE12" s="62" t="s">
        <v>52</v>
      </c>
      <c r="AF12" s="73" t="s">
        <v>64</v>
      </c>
      <c r="AG12" s="62" t="s">
        <v>52</v>
      </c>
      <c r="AH12" s="24" t="s">
        <v>6</v>
      </c>
      <c r="AI12" s="24" t="s">
        <v>6</v>
      </c>
      <c r="AJ12" s="82" t="s">
        <v>52</v>
      </c>
      <c r="AK12" s="82" t="s">
        <v>52</v>
      </c>
      <c r="AL12" s="82" t="s">
        <v>52</v>
      </c>
      <c r="AM12" s="82" t="s">
        <v>52</v>
      </c>
      <c r="AN12" s="82" t="s">
        <v>52</v>
      </c>
      <c r="AO12" s="83" t="s">
        <v>6</v>
      </c>
      <c r="AP12" s="83" t="s">
        <v>6</v>
      </c>
      <c r="AQ12" s="82" t="s">
        <v>52</v>
      </c>
      <c r="AR12" s="82" t="s">
        <v>52</v>
      </c>
      <c r="AS12" s="82" t="s">
        <v>52</v>
      </c>
      <c r="AT12" s="82" t="s">
        <v>52</v>
      </c>
      <c r="AU12" s="82" t="s">
        <v>52</v>
      </c>
      <c r="AV12" s="83" t="s">
        <v>6</v>
      </c>
      <c r="AW12" s="83" t="s">
        <v>6</v>
      </c>
      <c r="AX12">
        <f t="shared" si="0"/>
        <v>0</v>
      </c>
    </row>
    <row r="13" spans="1:50" x14ac:dyDescent="0.25">
      <c r="A13" s="454"/>
      <c r="B13" s="46">
        <v>12</v>
      </c>
      <c r="C13" s="47">
        <v>369628</v>
      </c>
      <c r="D13" s="57" t="s">
        <v>15</v>
      </c>
      <c r="E13" s="48" t="s">
        <v>4</v>
      </c>
      <c r="F13" s="72" t="s">
        <v>25</v>
      </c>
      <c r="G13" s="49" t="s">
        <v>6</v>
      </c>
      <c r="H13" s="52" t="s">
        <v>31</v>
      </c>
      <c r="I13" s="50" t="s">
        <v>52</v>
      </c>
      <c r="J13" s="50" t="s">
        <v>52</v>
      </c>
      <c r="K13" s="50" t="s">
        <v>52</v>
      </c>
      <c r="L13" s="50" t="s">
        <v>52</v>
      </c>
      <c r="M13" s="49" t="s">
        <v>6</v>
      </c>
      <c r="N13" s="49" t="s">
        <v>6</v>
      </c>
      <c r="O13" s="50" t="s">
        <v>52</v>
      </c>
      <c r="P13" s="53" t="s">
        <v>51</v>
      </c>
      <c r="Q13" s="52" t="s">
        <v>31</v>
      </c>
      <c r="R13" s="53" t="s">
        <v>51</v>
      </c>
      <c r="S13" s="53" t="s">
        <v>51</v>
      </c>
      <c r="T13" s="49" t="s">
        <v>6</v>
      </c>
      <c r="U13" s="49" t="s">
        <v>6</v>
      </c>
      <c r="V13" s="50" t="s">
        <v>52</v>
      </c>
      <c r="W13" s="50" t="s">
        <v>52</v>
      </c>
      <c r="X13" s="67" t="s">
        <v>52</v>
      </c>
      <c r="Y13" s="62" t="s">
        <v>52</v>
      </c>
      <c r="Z13" s="50" t="s">
        <v>52</v>
      </c>
      <c r="AA13" s="24" t="s">
        <v>6</v>
      </c>
      <c r="AB13" s="24" t="s">
        <v>6</v>
      </c>
      <c r="AC13" s="52" t="s">
        <v>31</v>
      </c>
      <c r="AD13" s="52" t="s">
        <v>31</v>
      </c>
      <c r="AE13" s="52" t="s">
        <v>31</v>
      </c>
      <c r="AF13" s="73" t="s">
        <v>64</v>
      </c>
      <c r="AG13" s="52" t="s">
        <v>31</v>
      </c>
      <c r="AH13" s="24" t="s">
        <v>6</v>
      </c>
      <c r="AI13" s="24" t="s">
        <v>6</v>
      </c>
      <c r="AJ13" s="52" t="s">
        <v>31</v>
      </c>
      <c r="AK13" s="52" t="s">
        <v>31</v>
      </c>
      <c r="AL13" s="52" t="s">
        <v>31</v>
      </c>
      <c r="AM13" s="52" t="s">
        <v>31</v>
      </c>
      <c r="AN13" s="52" t="s">
        <v>31</v>
      </c>
      <c r="AO13" s="83" t="s">
        <v>6</v>
      </c>
      <c r="AP13" s="83" t="s">
        <v>6</v>
      </c>
      <c r="AQ13" s="82" t="s">
        <v>52</v>
      </c>
      <c r="AR13" s="82" t="s">
        <v>52</v>
      </c>
      <c r="AS13" s="82" t="s">
        <v>52</v>
      </c>
      <c r="AT13" s="82" t="s">
        <v>52</v>
      </c>
      <c r="AU13" s="82" t="s">
        <v>52</v>
      </c>
      <c r="AV13" s="83" t="s">
        <v>6</v>
      </c>
      <c r="AW13" s="83" t="s">
        <v>6</v>
      </c>
      <c r="AX13">
        <f t="shared" si="0"/>
        <v>7</v>
      </c>
    </row>
    <row r="14" spans="1:50" x14ac:dyDescent="0.25">
      <c r="A14" s="454"/>
      <c r="B14" s="46">
        <v>13</v>
      </c>
      <c r="C14" s="47">
        <v>490076</v>
      </c>
      <c r="D14" s="57" t="s">
        <v>62</v>
      </c>
      <c r="E14" s="48" t="s">
        <v>4</v>
      </c>
      <c r="F14" s="72" t="s">
        <v>25</v>
      </c>
      <c r="G14" s="49" t="s">
        <v>6</v>
      </c>
      <c r="H14" s="50" t="s">
        <v>52</v>
      </c>
      <c r="I14" s="50" t="s">
        <v>52</v>
      </c>
      <c r="J14" s="52" t="s">
        <v>31</v>
      </c>
      <c r="K14" s="50" t="s">
        <v>52</v>
      </c>
      <c r="L14" s="50" t="s">
        <v>52</v>
      </c>
      <c r="M14" s="49" t="s">
        <v>6</v>
      </c>
      <c r="N14" s="49" t="s">
        <v>6</v>
      </c>
      <c r="O14" s="50" t="s">
        <v>52</v>
      </c>
      <c r="P14" s="50" t="s">
        <v>52</v>
      </c>
      <c r="Q14" s="50" t="s">
        <v>52</v>
      </c>
      <c r="R14" s="50" t="s">
        <v>52</v>
      </c>
      <c r="S14" s="50" t="s">
        <v>52</v>
      </c>
      <c r="T14" s="49" t="s">
        <v>6</v>
      </c>
      <c r="U14" s="49" t="s">
        <v>6</v>
      </c>
      <c r="V14" s="53" t="s">
        <v>51</v>
      </c>
      <c r="W14" s="53" t="s">
        <v>51</v>
      </c>
      <c r="X14" s="69" t="s">
        <v>51</v>
      </c>
      <c r="Y14" s="68" t="s">
        <v>31</v>
      </c>
      <c r="Z14" s="68" t="s">
        <v>31</v>
      </c>
      <c r="AA14" s="24" t="s">
        <v>6</v>
      </c>
      <c r="AB14" s="24" t="s">
        <v>6</v>
      </c>
      <c r="AC14" s="50" t="s">
        <v>52</v>
      </c>
      <c r="AD14" s="50" t="s">
        <v>52</v>
      </c>
      <c r="AE14" s="50" t="s">
        <v>52</v>
      </c>
      <c r="AF14" s="73" t="s">
        <v>64</v>
      </c>
      <c r="AG14" s="50" t="s">
        <v>52</v>
      </c>
      <c r="AH14" s="24" t="s">
        <v>6</v>
      </c>
      <c r="AI14" s="24" t="s">
        <v>6</v>
      </c>
      <c r="AJ14" s="82" t="s">
        <v>52</v>
      </c>
      <c r="AK14" s="82" t="s">
        <v>52</v>
      </c>
      <c r="AL14" s="82" t="s">
        <v>52</v>
      </c>
      <c r="AM14" s="82" t="s">
        <v>52</v>
      </c>
      <c r="AN14" s="82" t="s">
        <v>52</v>
      </c>
      <c r="AO14" s="83" t="s">
        <v>6</v>
      </c>
      <c r="AP14" s="83" t="s">
        <v>6</v>
      </c>
      <c r="AQ14" s="82" t="s">
        <v>52</v>
      </c>
      <c r="AR14" s="82" t="s">
        <v>52</v>
      </c>
      <c r="AS14" s="82" t="s">
        <v>52</v>
      </c>
      <c r="AT14" s="82" t="s">
        <v>52</v>
      </c>
      <c r="AU14" s="82" t="s">
        <v>52</v>
      </c>
      <c r="AV14" s="83" t="s">
        <v>6</v>
      </c>
      <c r="AW14" s="83" t="s">
        <v>6</v>
      </c>
      <c r="AX14">
        <f t="shared" si="0"/>
        <v>3</v>
      </c>
    </row>
    <row r="15" spans="1:50" x14ac:dyDescent="0.25">
      <c r="A15" s="454"/>
      <c r="B15" s="46">
        <v>14</v>
      </c>
      <c r="C15" s="47">
        <v>516000</v>
      </c>
      <c r="D15" s="57" t="s">
        <v>35</v>
      </c>
      <c r="E15" s="48" t="s">
        <v>4</v>
      </c>
      <c r="F15" s="72" t="s">
        <v>25</v>
      </c>
      <c r="G15" s="49" t="s">
        <v>6</v>
      </c>
      <c r="H15" s="53" t="s">
        <v>51</v>
      </c>
      <c r="I15" s="53" t="s">
        <v>51</v>
      </c>
      <c r="J15" s="53" t="s">
        <v>51</v>
      </c>
      <c r="K15" s="53" t="s">
        <v>51</v>
      </c>
      <c r="L15" s="53" t="s">
        <v>51</v>
      </c>
      <c r="M15" s="49" t="s">
        <v>6</v>
      </c>
      <c r="N15" s="49" t="s">
        <v>6</v>
      </c>
      <c r="O15" s="50" t="s">
        <v>52</v>
      </c>
      <c r="P15" s="50" t="s">
        <v>52</v>
      </c>
      <c r="Q15" s="50" t="s">
        <v>52</v>
      </c>
      <c r="R15" s="52" t="s">
        <v>31</v>
      </c>
      <c r="S15" s="50" t="s">
        <v>52</v>
      </c>
      <c r="T15" s="49" t="s">
        <v>6</v>
      </c>
      <c r="U15" s="49" t="s">
        <v>6</v>
      </c>
      <c r="V15" s="54" t="s">
        <v>45</v>
      </c>
      <c r="W15" s="50" t="s">
        <v>52</v>
      </c>
      <c r="X15" s="67" t="s">
        <v>52</v>
      </c>
      <c r="Y15" s="62" t="s">
        <v>52</v>
      </c>
      <c r="Z15" s="50" t="s">
        <v>52</v>
      </c>
      <c r="AA15" s="24" t="s">
        <v>6</v>
      </c>
      <c r="AB15" s="24" t="s">
        <v>6</v>
      </c>
      <c r="AC15" s="50" t="s">
        <v>52</v>
      </c>
      <c r="AD15" s="50" t="s">
        <v>52</v>
      </c>
      <c r="AE15" s="67" t="s">
        <v>52</v>
      </c>
      <c r="AF15" s="73" t="s">
        <v>64</v>
      </c>
      <c r="AG15" s="67" t="s">
        <v>52</v>
      </c>
      <c r="AH15" s="24" t="s">
        <v>6</v>
      </c>
      <c r="AI15" s="24" t="s">
        <v>6</v>
      </c>
      <c r="AJ15" s="82" t="s">
        <v>52</v>
      </c>
      <c r="AK15" s="82" t="s">
        <v>52</v>
      </c>
      <c r="AL15" s="82" t="s">
        <v>52</v>
      </c>
      <c r="AM15" s="82" t="s">
        <v>52</v>
      </c>
      <c r="AN15" s="82" t="s">
        <v>52</v>
      </c>
      <c r="AO15" s="83" t="s">
        <v>6</v>
      </c>
      <c r="AP15" s="83" t="s">
        <v>6</v>
      </c>
      <c r="AQ15" s="82" t="s">
        <v>52</v>
      </c>
      <c r="AR15" s="82" t="s">
        <v>52</v>
      </c>
      <c r="AS15" s="82" t="s">
        <v>52</v>
      </c>
      <c r="AT15" s="82" t="s">
        <v>52</v>
      </c>
      <c r="AU15" s="82" t="s">
        <v>52</v>
      </c>
      <c r="AV15" s="83" t="s">
        <v>6</v>
      </c>
      <c r="AW15" s="83" t="s">
        <v>6</v>
      </c>
      <c r="AX15">
        <f t="shared" si="0"/>
        <v>1</v>
      </c>
    </row>
    <row r="16" spans="1:50" x14ac:dyDescent="0.25">
      <c r="A16" s="454"/>
      <c r="B16" s="46">
        <v>15</v>
      </c>
      <c r="C16" s="47">
        <v>489172</v>
      </c>
      <c r="D16" s="57" t="s">
        <v>13</v>
      </c>
      <c r="E16" s="48" t="s">
        <v>4</v>
      </c>
      <c r="F16" s="72" t="s">
        <v>25</v>
      </c>
      <c r="G16" s="49" t="s">
        <v>6</v>
      </c>
      <c r="H16" s="53" t="s">
        <v>51</v>
      </c>
      <c r="I16" s="53" t="s">
        <v>51</v>
      </c>
      <c r="J16" s="53" t="s">
        <v>51</v>
      </c>
      <c r="K16" s="53" t="s">
        <v>51</v>
      </c>
      <c r="L16" s="53" t="s">
        <v>51</v>
      </c>
      <c r="M16" s="49" t="s">
        <v>6</v>
      </c>
      <c r="N16" s="49" t="s">
        <v>6</v>
      </c>
      <c r="O16" s="50" t="s">
        <v>52</v>
      </c>
      <c r="P16" s="50" t="s">
        <v>52</v>
      </c>
      <c r="Q16" s="50" t="s">
        <v>52</v>
      </c>
      <c r="R16" s="50" t="s">
        <v>52</v>
      </c>
      <c r="S16" s="50" t="s">
        <v>52</v>
      </c>
      <c r="T16" s="49" t="s">
        <v>6</v>
      </c>
      <c r="U16" s="49" t="s">
        <v>6</v>
      </c>
      <c r="V16" s="53" t="s">
        <v>51</v>
      </c>
      <c r="W16" s="52" t="s">
        <v>31</v>
      </c>
      <c r="X16" s="69" t="s">
        <v>51</v>
      </c>
      <c r="Y16" s="64" t="s">
        <v>51</v>
      </c>
      <c r="Z16" s="51" t="s">
        <v>54</v>
      </c>
      <c r="AA16" s="24" t="s">
        <v>6</v>
      </c>
      <c r="AB16" s="24" t="s">
        <v>6</v>
      </c>
      <c r="AC16" s="52" t="s">
        <v>31</v>
      </c>
      <c r="AD16" s="52" t="s">
        <v>31</v>
      </c>
      <c r="AE16" s="52" t="s">
        <v>31</v>
      </c>
      <c r="AF16" s="73" t="s">
        <v>64</v>
      </c>
      <c r="AG16" s="52" t="s">
        <v>31</v>
      </c>
      <c r="AH16" s="24" t="s">
        <v>6</v>
      </c>
      <c r="AI16" s="24" t="s">
        <v>6</v>
      </c>
      <c r="AJ16" s="52" t="s">
        <v>31</v>
      </c>
      <c r="AK16" s="52" t="s">
        <v>31</v>
      </c>
      <c r="AL16" s="52" t="s">
        <v>31</v>
      </c>
      <c r="AM16" s="52" t="s">
        <v>31</v>
      </c>
      <c r="AN16" s="52" t="s">
        <v>31</v>
      </c>
      <c r="AO16" s="83" t="s">
        <v>6</v>
      </c>
      <c r="AP16" s="83" t="s">
        <v>6</v>
      </c>
      <c r="AQ16" s="82" t="s">
        <v>52</v>
      </c>
      <c r="AR16" s="82" t="s">
        <v>52</v>
      </c>
      <c r="AS16" s="82" t="s">
        <v>52</v>
      </c>
      <c r="AT16" s="82" t="s">
        <v>52</v>
      </c>
      <c r="AU16" s="82" t="s">
        <v>52</v>
      </c>
      <c r="AV16" s="83" t="s">
        <v>6</v>
      </c>
      <c r="AW16" s="83" t="s">
        <v>6</v>
      </c>
      <c r="AX16">
        <f t="shared" si="0"/>
        <v>6</v>
      </c>
    </row>
    <row r="17" spans="1:50" x14ac:dyDescent="0.25">
      <c r="A17" s="454"/>
      <c r="B17" s="46">
        <v>16</v>
      </c>
      <c r="C17" s="47">
        <v>518623</v>
      </c>
      <c r="D17" s="57" t="s">
        <v>66</v>
      </c>
      <c r="E17" s="48" t="s">
        <v>4</v>
      </c>
      <c r="F17" s="72" t="s">
        <v>25</v>
      </c>
      <c r="G17" s="49" t="s">
        <v>6</v>
      </c>
      <c r="H17" s="50" t="s">
        <v>52</v>
      </c>
      <c r="I17" s="50" t="s">
        <v>52</v>
      </c>
      <c r="J17" s="50" t="s">
        <v>52</v>
      </c>
      <c r="K17" s="50" t="s">
        <v>52</v>
      </c>
      <c r="L17" s="50" t="s">
        <v>52</v>
      </c>
      <c r="M17" s="49" t="s">
        <v>6</v>
      </c>
      <c r="N17" s="49" t="s">
        <v>6</v>
      </c>
      <c r="O17" s="53" t="s">
        <v>51</v>
      </c>
      <c r="P17" s="53" t="s">
        <v>51</v>
      </c>
      <c r="Q17" s="53" t="s">
        <v>51</v>
      </c>
      <c r="R17" s="53" t="s">
        <v>51</v>
      </c>
      <c r="S17" s="53" t="s">
        <v>51</v>
      </c>
      <c r="T17" s="49" t="s">
        <v>6</v>
      </c>
      <c r="U17" s="49" t="s">
        <v>6</v>
      </c>
      <c r="V17" s="53" t="s">
        <v>51</v>
      </c>
      <c r="W17" s="53" t="s">
        <v>51</v>
      </c>
      <c r="X17" s="69" t="s">
        <v>51</v>
      </c>
      <c r="Y17" s="64" t="s">
        <v>51</v>
      </c>
      <c r="Z17" s="53" t="s">
        <v>51</v>
      </c>
      <c r="AA17" s="24" t="s">
        <v>6</v>
      </c>
      <c r="AB17" s="24" t="s">
        <v>6</v>
      </c>
      <c r="AC17" s="50" t="s">
        <v>52</v>
      </c>
      <c r="AD17" s="50" t="s">
        <v>52</v>
      </c>
      <c r="AE17" s="67" t="s">
        <v>52</v>
      </c>
      <c r="AF17" s="73" t="s">
        <v>64</v>
      </c>
      <c r="AG17" s="50" t="s">
        <v>52</v>
      </c>
      <c r="AH17" s="24" t="s">
        <v>6</v>
      </c>
      <c r="AI17" s="24" t="s">
        <v>6</v>
      </c>
      <c r="AJ17" s="25" t="s">
        <v>51</v>
      </c>
      <c r="AK17" s="25" t="s">
        <v>51</v>
      </c>
      <c r="AL17" s="25" t="s">
        <v>51</v>
      </c>
      <c r="AM17" s="25" t="s">
        <v>51</v>
      </c>
      <c r="AN17" s="25" t="s">
        <v>51</v>
      </c>
      <c r="AO17" s="83" t="s">
        <v>6</v>
      </c>
      <c r="AP17" s="83" t="s">
        <v>6</v>
      </c>
      <c r="AQ17" s="82" t="s">
        <v>52</v>
      </c>
      <c r="AR17" s="82" t="s">
        <v>52</v>
      </c>
      <c r="AS17" s="82" t="s">
        <v>52</v>
      </c>
      <c r="AT17" s="82" t="s">
        <v>52</v>
      </c>
      <c r="AU17" s="82" t="s">
        <v>52</v>
      </c>
      <c r="AV17" s="83" t="s">
        <v>6</v>
      </c>
      <c r="AW17" s="83" t="s">
        <v>6</v>
      </c>
      <c r="AX17">
        <f t="shared" si="0"/>
        <v>0</v>
      </c>
    </row>
    <row r="18" spans="1:50" x14ac:dyDescent="0.25">
      <c r="A18" s="455"/>
      <c r="B18" s="132">
        <v>17</v>
      </c>
      <c r="C18" s="47">
        <v>280206</v>
      </c>
      <c r="D18" s="57" t="s">
        <v>46</v>
      </c>
      <c r="E18" s="48" t="s">
        <v>4</v>
      </c>
      <c r="F18" s="72" t="s">
        <v>25</v>
      </c>
      <c r="G18" s="49" t="s">
        <v>6</v>
      </c>
      <c r="H18" s="50" t="s">
        <v>52</v>
      </c>
      <c r="I18" s="53" t="s">
        <v>51</v>
      </c>
      <c r="J18" s="51" t="s">
        <v>54</v>
      </c>
      <c r="K18" s="51" t="s">
        <v>54</v>
      </c>
      <c r="L18" s="51" t="s">
        <v>54</v>
      </c>
      <c r="M18" s="49" t="s">
        <v>6</v>
      </c>
      <c r="N18" s="49" t="s">
        <v>6</v>
      </c>
      <c r="O18" s="53" t="s">
        <v>51</v>
      </c>
      <c r="P18" s="52" t="s">
        <v>31</v>
      </c>
      <c r="Q18" s="53" t="s">
        <v>51</v>
      </c>
      <c r="R18" s="53" t="s">
        <v>51</v>
      </c>
      <c r="S18" s="53" t="s">
        <v>51</v>
      </c>
      <c r="T18" s="49" t="s">
        <v>6</v>
      </c>
      <c r="U18" s="49" t="s">
        <v>6</v>
      </c>
      <c r="V18" s="52" t="s">
        <v>31</v>
      </c>
      <c r="W18" s="50" t="s">
        <v>52</v>
      </c>
      <c r="X18" s="67" t="s">
        <v>52</v>
      </c>
      <c r="Y18" s="62" t="s">
        <v>52</v>
      </c>
      <c r="Z18" s="50" t="s">
        <v>52</v>
      </c>
      <c r="AA18" s="24" t="s">
        <v>6</v>
      </c>
      <c r="AB18" s="24" t="s">
        <v>6</v>
      </c>
      <c r="AC18" s="50" t="s">
        <v>52</v>
      </c>
      <c r="AD18" s="50" t="s">
        <v>52</v>
      </c>
      <c r="AE18" s="67" t="s">
        <v>52</v>
      </c>
      <c r="AF18" s="73" t="s">
        <v>64</v>
      </c>
      <c r="AG18" s="50" t="s">
        <v>52</v>
      </c>
      <c r="AH18" s="24" t="s">
        <v>6</v>
      </c>
      <c r="AI18" s="24" t="s">
        <v>6</v>
      </c>
      <c r="AJ18" s="50" t="s">
        <v>52</v>
      </c>
      <c r="AK18" s="50" t="s">
        <v>52</v>
      </c>
      <c r="AL18" s="50" t="s">
        <v>52</v>
      </c>
      <c r="AM18" s="50" t="s">
        <v>52</v>
      </c>
      <c r="AN18" s="50" t="s">
        <v>52</v>
      </c>
      <c r="AO18" s="83" t="s">
        <v>6</v>
      </c>
      <c r="AP18" s="83" t="s">
        <v>6</v>
      </c>
      <c r="AQ18" s="50" t="s">
        <v>52</v>
      </c>
      <c r="AR18" s="50" t="s">
        <v>52</v>
      </c>
      <c r="AS18" s="50" t="s">
        <v>52</v>
      </c>
      <c r="AT18" s="50" t="s">
        <v>52</v>
      </c>
      <c r="AU18" s="50" t="s">
        <v>52</v>
      </c>
      <c r="AV18" s="83" t="s">
        <v>6</v>
      </c>
      <c r="AW18" s="83" t="s">
        <v>6</v>
      </c>
      <c r="AX18">
        <f t="shared" si="0"/>
        <v>2</v>
      </c>
    </row>
    <row r="19" spans="1:50" x14ac:dyDescent="0.25">
      <c r="A19" s="135" t="s">
        <v>107</v>
      </c>
      <c r="B19" s="46">
        <v>1</v>
      </c>
      <c r="C19" s="47">
        <v>384393</v>
      </c>
      <c r="D19" s="57" t="s">
        <v>14</v>
      </c>
      <c r="E19" s="48" t="s">
        <v>4</v>
      </c>
      <c r="F19" s="71" t="s">
        <v>26</v>
      </c>
      <c r="G19" s="49" t="s">
        <v>6</v>
      </c>
      <c r="H19" s="50" t="s">
        <v>52</v>
      </c>
      <c r="I19" s="50" t="s">
        <v>52</v>
      </c>
      <c r="J19" s="50" t="s">
        <v>52</v>
      </c>
      <c r="K19" s="50" t="s">
        <v>52</v>
      </c>
      <c r="L19" s="50" t="s">
        <v>52</v>
      </c>
      <c r="M19" s="49" t="s">
        <v>6</v>
      </c>
      <c r="N19" s="49" t="s">
        <v>6</v>
      </c>
      <c r="O19" s="51" t="s">
        <v>54</v>
      </c>
      <c r="P19" s="52" t="s">
        <v>31</v>
      </c>
      <c r="Q19" s="51" t="s">
        <v>54</v>
      </c>
      <c r="R19" s="51" t="s">
        <v>54</v>
      </c>
      <c r="S19" s="51" t="s">
        <v>54</v>
      </c>
      <c r="T19" s="49" t="s">
        <v>6</v>
      </c>
      <c r="U19" s="49" t="s">
        <v>6</v>
      </c>
      <c r="V19" s="53" t="s">
        <v>51</v>
      </c>
      <c r="W19" s="51" t="s">
        <v>54</v>
      </c>
      <c r="X19" s="70" t="s">
        <v>54</v>
      </c>
      <c r="Y19" s="65" t="s">
        <v>54</v>
      </c>
      <c r="Z19" s="51" t="s">
        <v>54</v>
      </c>
      <c r="AA19" s="24" t="s">
        <v>6</v>
      </c>
      <c r="AB19" s="24" t="s">
        <v>6</v>
      </c>
      <c r="AC19" s="54" t="s">
        <v>45</v>
      </c>
      <c r="AD19" s="52" t="s">
        <v>31</v>
      </c>
      <c r="AE19" s="65" t="s">
        <v>54</v>
      </c>
      <c r="AF19" s="73" t="s">
        <v>64</v>
      </c>
      <c r="AG19" s="50" t="s">
        <v>52</v>
      </c>
      <c r="AH19" s="24" t="s">
        <v>6</v>
      </c>
      <c r="AI19" s="24" t="s">
        <v>6</v>
      </c>
      <c r="AJ19" s="50" t="s">
        <v>52</v>
      </c>
      <c r="AK19" s="82" t="s">
        <v>52</v>
      </c>
      <c r="AL19" s="82" t="s">
        <v>52</v>
      </c>
      <c r="AM19" s="82" t="s">
        <v>52</v>
      </c>
      <c r="AN19" s="82" t="s">
        <v>52</v>
      </c>
      <c r="AO19" s="83" t="s">
        <v>6</v>
      </c>
      <c r="AP19" s="83" t="s">
        <v>6</v>
      </c>
      <c r="AQ19" s="84" t="s">
        <v>54</v>
      </c>
      <c r="AR19" s="84" t="s">
        <v>54</v>
      </c>
      <c r="AS19" s="84" t="s">
        <v>54</v>
      </c>
      <c r="AT19" s="84" t="s">
        <v>54</v>
      </c>
      <c r="AU19" s="84" t="s">
        <v>54</v>
      </c>
      <c r="AV19" s="83" t="s">
        <v>6</v>
      </c>
      <c r="AW19" s="83" t="s">
        <v>6</v>
      </c>
      <c r="AX19">
        <f t="shared" si="0"/>
        <v>2</v>
      </c>
    </row>
    <row r="20" spans="1:50" x14ac:dyDescent="0.25">
      <c r="A20" s="136"/>
      <c r="B20" s="46">
        <v>2</v>
      </c>
      <c r="C20" s="47">
        <v>469862</v>
      </c>
      <c r="D20" s="57" t="s">
        <v>20</v>
      </c>
      <c r="E20" s="48" t="s">
        <v>4</v>
      </c>
      <c r="F20" s="71" t="s">
        <v>26</v>
      </c>
      <c r="G20" s="49" t="s">
        <v>6</v>
      </c>
      <c r="H20" s="51" t="s">
        <v>54</v>
      </c>
      <c r="I20" s="52" t="s">
        <v>31</v>
      </c>
      <c r="J20" s="51" t="s">
        <v>54</v>
      </c>
      <c r="K20" s="51" t="s">
        <v>54</v>
      </c>
      <c r="L20" s="51" t="s">
        <v>54</v>
      </c>
      <c r="M20" s="49" t="s">
        <v>6</v>
      </c>
      <c r="N20" s="49" t="s">
        <v>6</v>
      </c>
      <c r="O20" s="50" t="s">
        <v>52</v>
      </c>
      <c r="P20" s="50" t="s">
        <v>52</v>
      </c>
      <c r="Q20" s="50" t="s">
        <v>52</v>
      </c>
      <c r="R20" s="50" t="s">
        <v>52</v>
      </c>
      <c r="S20" s="50" t="s">
        <v>52</v>
      </c>
      <c r="T20" s="51" t="s">
        <v>54</v>
      </c>
      <c r="U20" s="49" t="s">
        <v>6</v>
      </c>
      <c r="V20" s="52" t="s">
        <v>31</v>
      </c>
      <c r="W20" s="50" t="s">
        <v>52</v>
      </c>
      <c r="X20" s="67" t="s">
        <v>52</v>
      </c>
      <c r="Y20" s="62" t="s">
        <v>52</v>
      </c>
      <c r="Z20" s="50" t="s">
        <v>52</v>
      </c>
      <c r="AA20" s="24" t="s">
        <v>6</v>
      </c>
      <c r="AB20" s="24" t="s">
        <v>6</v>
      </c>
      <c r="AC20" s="52" t="s">
        <v>31</v>
      </c>
      <c r="AD20" s="52" t="s">
        <v>31</v>
      </c>
      <c r="AE20" s="52" t="s">
        <v>31</v>
      </c>
      <c r="AF20" s="73" t="s">
        <v>64</v>
      </c>
      <c r="AG20" s="65" t="s">
        <v>54</v>
      </c>
      <c r="AH20" s="24" t="s">
        <v>6</v>
      </c>
      <c r="AI20" s="24" t="s">
        <v>6</v>
      </c>
      <c r="AJ20" s="52" t="s">
        <v>31</v>
      </c>
      <c r="AK20" s="84" t="s">
        <v>54</v>
      </c>
      <c r="AL20" s="84" t="s">
        <v>54</v>
      </c>
      <c r="AM20" s="84" t="s">
        <v>54</v>
      </c>
      <c r="AN20" s="84" t="s">
        <v>54</v>
      </c>
      <c r="AO20" s="83" t="s">
        <v>6</v>
      </c>
      <c r="AP20" s="83" t="s">
        <v>6</v>
      </c>
      <c r="AQ20" s="82" t="s">
        <v>52</v>
      </c>
      <c r="AR20" s="82" t="s">
        <v>52</v>
      </c>
      <c r="AS20" s="82" t="s">
        <v>52</v>
      </c>
      <c r="AT20" s="82" t="s">
        <v>52</v>
      </c>
      <c r="AU20" s="82" t="s">
        <v>52</v>
      </c>
      <c r="AV20" s="83" t="s">
        <v>6</v>
      </c>
      <c r="AW20" s="83" t="s">
        <v>6</v>
      </c>
      <c r="AX20">
        <f t="shared" si="0"/>
        <v>6</v>
      </c>
    </row>
    <row r="21" spans="1:50" x14ac:dyDescent="0.25">
      <c r="A21" s="136"/>
      <c r="B21" s="46">
        <v>3</v>
      </c>
      <c r="C21" s="47">
        <v>370711</v>
      </c>
      <c r="D21" s="57" t="s">
        <v>106</v>
      </c>
      <c r="E21" s="48" t="s">
        <v>4</v>
      </c>
      <c r="F21" s="71" t="s">
        <v>26</v>
      </c>
      <c r="G21" s="49"/>
      <c r="H21" s="51"/>
      <c r="I21" s="52"/>
      <c r="J21" s="51"/>
      <c r="K21" s="51"/>
      <c r="L21" s="51"/>
      <c r="M21" s="49"/>
      <c r="N21" s="49"/>
      <c r="O21" s="50"/>
      <c r="P21" s="50"/>
      <c r="Q21" s="50"/>
      <c r="R21" s="50"/>
      <c r="S21" s="50"/>
      <c r="T21" s="51"/>
      <c r="U21" s="49"/>
      <c r="V21" s="52"/>
      <c r="W21" s="50"/>
      <c r="X21" s="74"/>
      <c r="Y21" s="75"/>
      <c r="Z21" s="76"/>
      <c r="AA21" s="24" t="s">
        <v>6</v>
      </c>
      <c r="AB21" s="24" t="s">
        <v>6</v>
      </c>
      <c r="AC21" s="65" t="s">
        <v>54</v>
      </c>
      <c r="AD21" s="65" t="s">
        <v>54</v>
      </c>
      <c r="AE21" s="65" t="s">
        <v>54</v>
      </c>
      <c r="AF21" s="65" t="s">
        <v>54</v>
      </c>
      <c r="AG21" s="65" t="s">
        <v>54</v>
      </c>
      <c r="AH21" s="24" t="s">
        <v>6</v>
      </c>
      <c r="AI21" s="24" t="s">
        <v>6</v>
      </c>
      <c r="AJ21" s="84" t="s">
        <v>54</v>
      </c>
      <c r="AK21" s="84" t="s">
        <v>54</v>
      </c>
      <c r="AL21" s="84" t="s">
        <v>54</v>
      </c>
      <c r="AM21" s="84" t="s">
        <v>54</v>
      </c>
      <c r="AN21" s="84" t="s">
        <v>54</v>
      </c>
      <c r="AO21" s="83" t="s">
        <v>6</v>
      </c>
      <c r="AP21" s="83" t="s">
        <v>6</v>
      </c>
      <c r="AQ21" s="84" t="s">
        <v>54</v>
      </c>
      <c r="AR21" s="84" t="s">
        <v>54</v>
      </c>
      <c r="AS21" s="84" t="s">
        <v>54</v>
      </c>
      <c r="AT21" s="84" t="s">
        <v>54</v>
      </c>
      <c r="AU21" s="84" t="s">
        <v>54</v>
      </c>
      <c r="AV21" s="83" t="s">
        <v>6</v>
      </c>
      <c r="AW21" s="83" t="s">
        <v>6</v>
      </c>
      <c r="AX21">
        <f t="shared" si="0"/>
        <v>0</v>
      </c>
    </row>
    <row r="22" spans="1:50" x14ac:dyDescent="0.25">
      <c r="A22" s="136"/>
      <c r="B22" s="46">
        <v>4</v>
      </c>
      <c r="C22" s="56">
        <v>518531</v>
      </c>
      <c r="D22" s="55" t="s">
        <v>39</v>
      </c>
      <c r="E22" s="48" t="s">
        <v>4</v>
      </c>
      <c r="F22" s="71" t="s">
        <v>26</v>
      </c>
      <c r="G22" s="49" t="s">
        <v>6</v>
      </c>
      <c r="H22" s="51" t="s">
        <v>54</v>
      </c>
      <c r="I22" s="51" t="s">
        <v>54</v>
      </c>
      <c r="J22" s="51" t="s">
        <v>54</v>
      </c>
      <c r="K22" s="51" t="s">
        <v>54</v>
      </c>
      <c r="L22" s="51" t="s">
        <v>54</v>
      </c>
      <c r="M22" s="49" t="s">
        <v>6</v>
      </c>
      <c r="N22" s="49" t="s">
        <v>6</v>
      </c>
      <c r="O22" s="50" t="s">
        <v>52</v>
      </c>
      <c r="P22" s="50" t="s">
        <v>52</v>
      </c>
      <c r="Q22" s="52" t="s">
        <v>31</v>
      </c>
      <c r="R22" s="50" t="s">
        <v>52</v>
      </c>
      <c r="S22" s="50" t="s">
        <v>52</v>
      </c>
      <c r="T22" s="49" t="s">
        <v>6</v>
      </c>
      <c r="U22" s="49" t="s">
        <v>6</v>
      </c>
      <c r="V22" s="50" t="s">
        <v>52</v>
      </c>
      <c r="W22" s="50" t="s">
        <v>52</v>
      </c>
      <c r="X22" s="70" t="s">
        <v>54</v>
      </c>
      <c r="Y22" s="65" t="s">
        <v>54</v>
      </c>
      <c r="Z22" s="51" t="s">
        <v>54</v>
      </c>
      <c r="AA22" s="24" t="s">
        <v>6</v>
      </c>
      <c r="AB22" s="24" t="s">
        <v>6</v>
      </c>
      <c r="AC22" s="50" t="s">
        <v>52</v>
      </c>
      <c r="AD22" s="50" t="s">
        <v>52</v>
      </c>
      <c r="AE22" s="67" t="s">
        <v>52</v>
      </c>
      <c r="AF22" s="73" t="s">
        <v>64</v>
      </c>
      <c r="AG22" s="65" t="s">
        <v>54</v>
      </c>
      <c r="AH22" s="24" t="s">
        <v>6</v>
      </c>
      <c r="AI22" s="24" t="s">
        <v>6</v>
      </c>
      <c r="AJ22" s="84" t="s">
        <v>54</v>
      </c>
      <c r="AK22" s="50" t="s">
        <v>52</v>
      </c>
      <c r="AL22" s="50" t="s">
        <v>52</v>
      </c>
      <c r="AM22" s="50" t="s">
        <v>52</v>
      </c>
      <c r="AN22" s="50" t="s">
        <v>52</v>
      </c>
      <c r="AO22" s="83" t="s">
        <v>6</v>
      </c>
      <c r="AP22" s="83" t="s">
        <v>6</v>
      </c>
      <c r="AQ22" s="50" t="s">
        <v>52</v>
      </c>
      <c r="AR22" s="50" t="s">
        <v>52</v>
      </c>
      <c r="AS22" s="50" t="s">
        <v>52</v>
      </c>
      <c r="AT22" s="50" t="s">
        <v>52</v>
      </c>
      <c r="AU22" s="50" t="s">
        <v>52</v>
      </c>
      <c r="AV22" s="83" t="s">
        <v>6</v>
      </c>
      <c r="AW22" s="83" t="s">
        <v>6</v>
      </c>
      <c r="AX22">
        <f t="shared" si="0"/>
        <v>1</v>
      </c>
    </row>
    <row r="23" spans="1:50" x14ac:dyDescent="0.25">
      <c r="A23" s="136"/>
      <c r="B23" s="46">
        <v>5</v>
      </c>
      <c r="C23" s="56">
        <v>518624</v>
      </c>
      <c r="D23" s="55" t="s">
        <v>40</v>
      </c>
      <c r="E23" s="48" t="s">
        <v>4</v>
      </c>
      <c r="F23" s="71" t="s">
        <v>26</v>
      </c>
      <c r="G23" s="49" t="s">
        <v>6</v>
      </c>
      <c r="H23" s="50" t="s">
        <v>52</v>
      </c>
      <c r="I23" s="50" t="s">
        <v>52</v>
      </c>
      <c r="J23" s="50" t="s">
        <v>52</v>
      </c>
      <c r="K23" s="50" t="s">
        <v>52</v>
      </c>
      <c r="L23" s="50" t="s">
        <v>52</v>
      </c>
      <c r="M23" s="49" t="s">
        <v>6</v>
      </c>
      <c r="N23" s="49" t="s">
        <v>6</v>
      </c>
      <c r="O23" s="50" t="s">
        <v>52</v>
      </c>
      <c r="P23" s="50" t="s">
        <v>52</v>
      </c>
      <c r="Q23" s="52" t="s">
        <v>31</v>
      </c>
      <c r="R23" s="54" t="s">
        <v>45</v>
      </c>
      <c r="S23" s="50" t="s">
        <v>52</v>
      </c>
      <c r="T23" s="49" t="s">
        <v>6</v>
      </c>
      <c r="U23" s="49" t="s">
        <v>6</v>
      </c>
      <c r="V23" s="50" t="s">
        <v>52</v>
      </c>
      <c r="W23" s="50" t="s">
        <v>52</v>
      </c>
      <c r="X23" s="67" t="s">
        <v>52</v>
      </c>
      <c r="Y23" s="62" t="s">
        <v>52</v>
      </c>
      <c r="Z23" s="51" t="s">
        <v>54</v>
      </c>
      <c r="AA23" s="24" t="s">
        <v>6</v>
      </c>
      <c r="AB23" s="24" t="s">
        <v>6</v>
      </c>
      <c r="AC23" s="50" t="s">
        <v>52</v>
      </c>
      <c r="AD23" s="50" t="s">
        <v>52</v>
      </c>
      <c r="AE23" s="67" t="s">
        <v>52</v>
      </c>
      <c r="AF23" s="73" t="s">
        <v>64</v>
      </c>
      <c r="AG23" s="50" t="s">
        <v>52</v>
      </c>
      <c r="AH23" s="24" t="s">
        <v>6</v>
      </c>
      <c r="AI23" s="24" t="s">
        <v>6</v>
      </c>
      <c r="AJ23" s="50" t="s">
        <v>52</v>
      </c>
      <c r="AK23" s="50" t="s">
        <v>52</v>
      </c>
      <c r="AL23" s="50" t="s">
        <v>52</v>
      </c>
      <c r="AM23" s="50" t="s">
        <v>52</v>
      </c>
      <c r="AN23" s="50" t="s">
        <v>52</v>
      </c>
      <c r="AO23" s="83" t="s">
        <v>6</v>
      </c>
      <c r="AP23" s="83" t="s">
        <v>6</v>
      </c>
      <c r="AQ23" s="50" t="s">
        <v>52</v>
      </c>
      <c r="AR23" s="50" t="s">
        <v>52</v>
      </c>
      <c r="AS23" s="50" t="s">
        <v>52</v>
      </c>
      <c r="AT23" s="50" t="s">
        <v>52</v>
      </c>
      <c r="AU23" s="50" t="s">
        <v>52</v>
      </c>
      <c r="AV23" s="83" t="s">
        <v>6</v>
      </c>
      <c r="AW23" s="83" t="s">
        <v>6</v>
      </c>
      <c r="AX23">
        <f t="shared" si="0"/>
        <v>1</v>
      </c>
    </row>
    <row r="24" spans="1:50" x14ac:dyDescent="0.25">
      <c r="A24" s="136"/>
      <c r="B24" s="46">
        <v>6</v>
      </c>
      <c r="C24" s="131">
        <v>503031</v>
      </c>
      <c r="D24" s="130" t="s">
        <v>101</v>
      </c>
      <c r="E24" s="48" t="s">
        <v>4</v>
      </c>
      <c r="F24" s="71" t="s">
        <v>26</v>
      </c>
      <c r="G24" s="49"/>
      <c r="H24" s="50"/>
      <c r="I24" s="50"/>
      <c r="J24" s="50"/>
      <c r="K24" s="50"/>
      <c r="L24" s="50"/>
      <c r="M24" s="49"/>
      <c r="N24" s="49"/>
      <c r="O24" s="50"/>
      <c r="P24" s="50"/>
      <c r="Q24" s="52"/>
      <c r="R24" s="54"/>
      <c r="S24" s="50"/>
      <c r="T24" s="49"/>
      <c r="U24" s="49"/>
      <c r="V24" s="50"/>
      <c r="W24" s="50"/>
      <c r="X24" s="67"/>
      <c r="Y24" s="62"/>
      <c r="Z24" s="51"/>
      <c r="AA24" s="24"/>
      <c r="AB24" s="24"/>
      <c r="AC24" s="50"/>
      <c r="AD24" s="50"/>
      <c r="AE24" s="67"/>
      <c r="AF24" s="73"/>
      <c r="AG24" s="50"/>
      <c r="AH24" s="24"/>
      <c r="AI24" s="24"/>
      <c r="AJ24" s="25" t="s">
        <v>51</v>
      </c>
      <c r="AK24" s="25" t="s">
        <v>51</v>
      </c>
      <c r="AL24" s="25" t="s">
        <v>51</v>
      </c>
      <c r="AM24" s="25" t="s">
        <v>51</v>
      </c>
      <c r="AN24" s="25" t="s">
        <v>51</v>
      </c>
      <c r="AO24" s="83" t="s">
        <v>6</v>
      </c>
      <c r="AP24" s="83" t="s">
        <v>6</v>
      </c>
      <c r="AQ24" s="25" t="s">
        <v>51</v>
      </c>
      <c r="AR24" s="25" t="s">
        <v>51</v>
      </c>
      <c r="AS24" s="25" t="s">
        <v>51</v>
      </c>
      <c r="AT24" s="25" t="s">
        <v>51</v>
      </c>
      <c r="AU24" s="25" t="s">
        <v>51</v>
      </c>
      <c r="AV24" s="83" t="s">
        <v>6</v>
      </c>
      <c r="AW24" s="83" t="s">
        <v>6</v>
      </c>
      <c r="AX24">
        <f t="shared" si="0"/>
        <v>0</v>
      </c>
    </row>
    <row r="25" spans="1:50" x14ac:dyDescent="0.25">
      <c r="A25" s="136"/>
      <c r="B25" s="46">
        <v>7</v>
      </c>
      <c r="C25" s="131">
        <v>501285</v>
      </c>
      <c r="D25" s="130" t="s">
        <v>102</v>
      </c>
      <c r="E25" s="48" t="s">
        <v>4</v>
      </c>
      <c r="F25" s="71" t="s">
        <v>26</v>
      </c>
      <c r="G25" s="49"/>
      <c r="H25" s="50"/>
      <c r="I25" s="50"/>
      <c r="J25" s="50"/>
      <c r="K25" s="50"/>
      <c r="L25" s="50"/>
      <c r="M25" s="49"/>
      <c r="N25" s="49"/>
      <c r="O25" s="50"/>
      <c r="P25" s="50"/>
      <c r="Q25" s="52"/>
      <c r="R25" s="54"/>
      <c r="S25" s="50"/>
      <c r="T25" s="49"/>
      <c r="U25" s="49"/>
      <c r="V25" s="50"/>
      <c r="W25" s="50"/>
      <c r="X25" s="67"/>
      <c r="Y25" s="50"/>
      <c r="Z25" s="51"/>
      <c r="AA25" s="24"/>
      <c r="AB25" s="24"/>
      <c r="AC25" s="50"/>
      <c r="AD25" s="50"/>
      <c r="AE25" s="67"/>
      <c r="AF25" s="129"/>
      <c r="AG25" s="50"/>
      <c r="AH25" s="24"/>
      <c r="AI25" s="24"/>
      <c r="AJ25" s="25" t="s">
        <v>51</v>
      </c>
      <c r="AK25" s="25" t="s">
        <v>51</v>
      </c>
      <c r="AL25" s="25" t="s">
        <v>51</v>
      </c>
      <c r="AM25" s="25" t="s">
        <v>51</v>
      </c>
      <c r="AN25" s="25" t="s">
        <v>51</v>
      </c>
      <c r="AO25" s="83" t="s">
        <v>6</v>
      </c>
      <c r="AP25" s="83" t="s">
        <v>6</v>
      </c>
      <c r="AQ25" s="25" t="s">
        <v>51</v>
      </c>
      <c r="AR25" s="25" t="s">
        <v>51</v>
      </c>
      <c r="AS25" s="25" t="s">
        <v>51</v>
      </c>
      <c r="AT25" s="25" t="s">
        <v>51</v>
      </c>
      <c r="AU25" s="25" t="s">
        <v>51</v>
      </c>
      <c r="AV25" s="83" t="s">
        <v>6</v>
      </c>
      <c r="AW25" s="83" t="s">
        <v>6</v>
      </c>
      <c r="AX25">
        <f t="shared" si="0"/>
        <v>0</v>
      </c>
    </row>
    <row r="26" spans="1:50" x14ac:dyDescent="0.25">
      <c r="A26" s="136"/>
      <c r="B26" s="46">
        <v>8</v>
      </c>
      <c r="C26" s="131">
        <v>273167</v>
      </c>
      <c r="D26" s="130" t="s">
        <v>103</v>
      </c>
      <c r="E26" s="48" t="s">
        <v>4</v>
      </c>
      <c r="F26" s="71" t="s">
        <v>26</v>
      </c>
      <c r="G26" s="49"/>
      <c r="H26" s="50"/>
      <c r="I26" s="50"/>
      <c r="J26" s="50"/>
      <c r="K26" s="50"/>
      <c r="L26" s="50"/>
      <c r="M26" s="49"/>
      <c r="N26" s="49"/>
      <c r="O26" s="50"/>
      <c r="P26" s="50"/>
      <c r="Q26" s="52"/>
      <c r="R26" s="54"/>
      <c r="S26" s="50"/>
      <c r="T26" s="49"/>
      <c r="U26" s="49"/>
      <c r="V26" s="50"/>
      <c r="W26" s="50"/>
      <c r="X26" s="67"/>
      <c r="Y26" s="50"/>
      <c r="Z26" s="51"/>
      <c r="AA26" s="24"/>
      <c r="AB26" s="24"/>
      <c r="AC26" s="50"/>
      <c r="AD26" s="50"/>
      <c r="AE26" s="67"/>
      <c r="AF26" s="129"/>
      <c r="AG26" s="50"/>
      <c r="AH26" s="24"/>
      <c r="AI26" s="24"/>
      <c r="AJ26" s="25" t="s">
        <v>51</v>
      </c>
      <c r="AK26" s="25" t="s">
        <v>51</v>
      </c>
      <c r="AL26" s="25" t="s">
        <v>51</v>
      </c>
      <c r="AM26" s="25" t="s">
        <v>51</v>
      </c>
      <c r="AN26" s="25" t="s">
        <v>51</v>
      </c>
      <c r="AO26" s="83" t="s">
        <v>6</v>
      </c>
      <c r="AP26" s="83" t="s">
        <v>6</v>
      </c>
      <c r="AQ26" s="25" t="s">
        <v>51</v>
      </c>
      <c r="AR26" s="25" t="s">
        <v>51</v>
      </c>
      <c r="AS26" s="25" t="s">
        <v>51</v>
      </c>
      <c r="AT26" s="25" t="s">
        <v>51</v>
      </c>
      <c r="AU26" s="25" t="s">
        <v>51</v>
      </c>
      <c r="AV26" s="83" t="s">
        <v>6</v>
      </c>
      <c r="AW26" s="83" t="s">
        <v>6</v>
      </c>
      <c r="AX26">
        <f t="shared" si="0"/>
        <v>0</v>
      </c>
    </row>
    <row r="27" spans="1:50" x14ac:dyDescent="0.25">
      <c r="A27" s="136"/>
      <c r="B27" s="46">
        <v>9</v>
      </c>
      <c r="C27" s="131">
        <v>245894</v>
      </c>
      <c r="D27" s="130" t="s">
        <v>104</v>
      </c>
      <c r="E27" s="48" t="s">
        <v>4</v>
      </c>
      <c r="F27" s="71" t="s">
        <v>25</v>
      </c>
      <c r="G27" s="49"/>
      <c r="H27" s="50"/>
      <c r="I27" s="50"/>
      <c r="J27" s="50"/>
      <c r="K27" s="50"/>
      <c r="L27" s="50"/>
      <c r="M27" s="49"/>
      <c r="N27" s="49"/>
      <c r="O27" s="50"/>
      <c r="P27" s="50"/>
      <c r="Q27" s="52"/>
      <c r="R27" s="54"/>
      <c r="S27" s="50"/>
      <c r="T27" s="49"/>
      <c r="U27" s="49"/>
      <c r="V27" s="50"/>
      <c r="W27" s="50"/>
      <c r="X27" s="67"/>
      <c r="Y27" s="50"/>
      <c r="Z27" s="51"/>
      <c r="AA27" s="24"/>
      <c r="AB27" s="24"/>
      <c r="AC27" s="50"/>
      <c r="AD27" s="50"/>
      <c r="AE27" s="67"/>
      <c r="AF27" s="129"/>
      <c r="AG27" s="50"/>
      <c r="AH27" s="24"/>
      <c r="AI27" s="24"/>
      <c r="AJ27" s="50" t="s">
        <v>52</v>
      </c>
      <c r="AK27" s="50" t="s">
        <v>52</v>
      </c>
      <c r="AL27" s="50" t="s">
        <v>52</v>
      </c>
      <c r="AM27" s="50" t="s">
        <v>52</v>
      </c>
      <c r="AN27" s="50" t="s">
        <v>52</v>
      </c>
      <c r="AO27" s="83" t="s">
        <v>6</v>
      </c>
      <c r="AP27" s="83" t="s">
        <v>6</v>
      </c>
      <c r="AQ27" s="50" t="s">
        <v>52</v>
      </c>
      <c r="AR27" s="50" t="s">
        <v>52</v>
      </c>
      <c r="AS27" s="50" t="s">
        <v>52</v>
      </c>
      <c r="AT27" s="50" t="s">
        <v>52</v>
      </c>
      <c r="AU27" s="50" t="s">
        <v>52</v>
      </c>
      <c r="AV27" s="83" t="s">
        <v>6</v>
      </c>
      <c r="AW27" s="83" t="s">
        <v>6</v>
      </c>
      <c r="AX27">
        <f t="shared" si="0"/>
        <v>0</v>
      </c>
    </row>
    <row r="28" spans="1:50" x14ac:dyDescent="0.25">
      <c r="A28" s="137"/>
      <c r="B28" s="46">
        <v>10</v>
      </c>
      <c r="C28" s="131">
        <v>354620</v>
      </c>
      <c r="D28" s="130" t="s">
        <v>105</v>
      </c>
      <c r="E28" s="48" t="s">
        <v>4</v>
      </c>
      <c r="F28" s="71" t="s">
        <v>26</v>
      </c>
      <c r="G28" s="49"/>
      <c r="H28" s="50"/>
      <c r="I28" s="50"/>
      <c r="J28" s="50"/>
      <c r="K28" s="50"/>
      <c r="L28" s="50"/>
      <c r="M28" s="49"/>
      <c r="N28" s="49"/>
      <c r="O28" s="50"/>
      <c r="P28" s="50"/>
      <c r="Q28" s="52"/>
      <c r="R28" s="54"/>
      <c r="S28" s="50"/>
      <c r="T28" s="49"/>
      <c r="U28" s="49"/>
      <c r="V28" s="50"/>
      <c r="W28" s="50"/>
      <c r="X28" s="67"/>
      <c r="Y28" s="50"/>
      <c r="Z28" s="51"/>
      <c r="AA28" s="24"/>
      <c r="AB28" s="24"/>
      <c r="AC28" s="50"/>
      <c r="AD28" s="50"/>
      <c r="AE28" s="67"/>
      <c r="AF28" s="129"/>
      <c r="AG28" s="50"/>
      <c r="AH28" s="24"/>
      <c r="AI28" s="24"/>
      <c r="AJ28" s="50" t="s">
        <v>52</v>
      </c>
      <c r="AK28" s="50" t="s">
        <v>52</v>
      </c>
      <c r="AL28" s="50" t="s">
        <v>52</v>
      </c>
      <c r="AM28" s="50" t="s">
        <v>52</v>
      </c>
      <c r="AN28" s="50" t="s">
        <v>52</v>
      </c>
      <c r="AO28" s="83" t="s">
        <v>6</v>
      </c>
      <c r="AP28" s="83" t="s">
        <v>6</v>
      </c>
      <c r="AQ28" s="50" t="s">
        <v>52</v>
      </c>
      <c r="AR28" s="50" t="s">
        <v>52</v>
      </c>
      <c r="AS28" s="50" t="s">
        <v>52</v>
      </c>
      <c r="AT28" s="50" t="s">
        <v>52</v>
      </c>
      <c r="AU28" s="50" t="s">
        <v>52</v>
      </c>
      <c r="AV28" s="83" t="s">
        <v>6</v>
      </c>
      <c r="AW28" s="83" t="s">
        <v>6</v>
      </c>
      <c r="AX28">
        <f t="shared" si="0"/>
        <v>0</v>
      </c>
    </row>
    <row r="29" spans="1:50" x14ac:dyDescent="0.25">
      <c r="A29" s="137"/>
      <c r="B29" s="46">
        <v>11</v>
      </c>
      <c r="C29" s="131">
        <v>291457</v>
      </c>
      <c r="D29" s="130" t="s">
        <v>108</v>
      </c>
      <c r="E29" s="48" t="s">
        <v>4</v>
      </c>
      <c r="F29" s="71"/>
      <c r="G29" s="49"/>
      <c r="H29" s="50"/>
      <c r="I29" s="50"/>
      <c r="J29" s="50"/>
      <c r="K29" s="50"/>
      <c r="L29" s="50"/>
      <c r="M29" s="49"/>
      <c r="N29" s="49"/>
      <c r="O29" s="50"/>
      <c r="P29" s="50"/>
      <c r="Q29" s="52"/>
      <c r="R29" s="54"/>
      <c r="S29" s="50"/>
      <c r="T29" s="49"/>
      <c r="U29" s="49"/>
      <c r="V29" s="50"/>
      <c r="W29" s="50"/>
      <c r="X29" s="67"/>
      <c r="Y29" s="50"/>
      <c r="Z29" s="51"/>
      <c r="AA29" s="24"/>
      <c r="AB29" s="24"/>
      <c r="AC29" s="50"/>
      <c r="AD29" s="50"/>
      <c r="AE29" s="67"/>
      <c r="AF29" s="129"/>
      <c r="AG29" s="50"/>
      <c r="AH29" s="24"/>
      <c r="AI29" s="24"/>
      <c r="AJ29" s="50"/>
      <c r="AK29" s="50"/>
      <c r="AL29" s="50"/>
      <c r="AM29" s="50"/>
      <c r="AN29" s="50"/>
      <c r="AO29" s="83"/>
      <c r="AP29" s="83"/>
      <c r="AQ29" s="50"/>
      <c r="AR29" s="50"/>
      <c r="AS29" s="50"/>
      <c r="AT29" s="50"/>
      <c r="AU29" s="50"/>
      <c r="AV29" s="83"/>
      <c r="AW29" s="83"/>
      <c r="AX29">
        <f t="shared" si="0"/>
        <v>0</v>
      </c>
    </row>
    <row r="30" spans="1:50" s="128" customFormat="1" x14ac:dyDescent="0.25">
      <c r="A30" s="119"/>
      <c r="B30" s="120"/>
      <c r="C30" s="121"/>
      <c r="D30" s="122"/>
      <c r="E30" s="122"/>
      <c r="F30" s="123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4"/>
      <c r="Y30" s="125"/>
      <c r="Z30" s="122"/>
      <c r="AA30" s="126"/>
      <c r="AB30" s="126"/>
      <c r="AC30" s="122"/>
      <c r="AD30" s="122"/>
      <c r="AE30" s="124"/>
      <c r="AF30" s="125"/>
      <c r="AG30" s="122"/>
      <c r="AH30" s="126"/>
      <c r="AI30" s="126"/>
      <c r="AJ30" s="122"/>
      <c r="AK30" s="123"/>
      <c r="AL30" s="123"/>
      <c r="AM30" s="123"/>
      <c r="AN30" s="123"/>
      <c r="AO30" s="127"/>
      <c r="AP30" s="127"/>
      <c r="AQ30" s="123"/>
      <c r="AR30" s="123"/>
      <c r="AS30" s="123"/>
      <c r="AT30" s="123"/>
      <c r="AU30" s="123"/>
      <c r="AV30" s="127"/>
      <c r="AW30" s="127"/>
    </row>
    <row r="31" spans="1:50" x14ac:dyDescent="0.25">
      <c r="B31" s="34"/>
      <c r="C31" s="34"/>
      <c r="D31" s="77" t="s">
        <v>29</v>
      </c>
      <c r="E31" s="66" t="s">
        <v>55</v>
      </c>
      <c r="F31" s="59"/>
      <c r="G31" s="66">
        <f>COUNTIF(G2:G16,$C41)</f>
        <v>0</v>
      </c>
      <c r="H31" s="66">
        <f t="shared" ref="H31:AH31" si="1">COUNTIF(H2:H17,"US NS")</f>
        <v>1</v>
      </c>
      <c r="I31" s="80">
        <f t="shared" si="1"/>
        <v>2</v>
      </c>
      <c r="J31" s="80">
        <f t="shared" si="1"/>
        <v>3</v>
      </c>
      <c r="K31" s="80">
        <f t="shared" si="1"/>
        <v>3</v>
      </c>
      <c r="L31" s="80">
        <f t="shared" si="1"/>
        <v>3</v>
      </c>
      <c r="M31" s="80">
        <f t="shared" si="1"/>
        <v>1</v>
      </c>
      <c r="N31" s="80">
        <f t="shared" si="1"/>
        <v>1</v>
      </c>
      <c r="O31" s="80">
        <f t="shared" si="1"/>
        <v>2</v>
      </c>
      <c r="P31" s="80">
        <f t="shared" si="1"/>
        <v>2</v>
      </c>
      <c r="Q31" s="80">
        <f t="shared" si="1"/>
        <v>3</v>
      </c>
      <c r="R31" s="80">
        <f t="shared" si="1"/>
        <v>1</v>
      </c>
      <c r="S31" s="80">
        <f t="shared" si="1"/>
        <v>1</v>
      </c>
      <c r="T31" s="80">
        <f t="shared" si="1"/>
        <v>1</v>
      </c>
      <c r="U31" s="80">
        <f t="shared" si="1"/>
        <v>1</v>
      </c>
      <c r="V31" s="80">
        <f t="shared" si="1"/>
        <v>1</v>
      </c>
      <c r="W31" s="80">
        <f t="shared" si="1"/>
        <v>4</v>
      </c>
      <c r="X31" s="80">
        <f t="shared" si="1"/>
        <v>2</v>
      </c>
      <c r="Y31" s="80">
        <f t="shared" si="1"/>
        <v>2</v>
      </c>
      <c r="Z31" s="80">
        <f t="shared" si="1"/>
        <v>6</v>
      </c>
      <c r="AA31" s="80">
        <f t="shared" si="1"/>
        <v>2</v>
      </c>
      <c r="AB31" s="80">
        <f t="shared" si="1"/>
        <v>1</v>
      </c>
      <c r="AC31" s="80">
        <f t="shared" si="1"/>
        <v>2</v>
      </c>
      <c r="AD31" s="80">
        <f t="shared" si="1"/>
        <v>2</v>
      </c>
      <c r="AE31" s="80">
        <f t="shared" si="1"/>
        <v>2</v>
      </c>
      <c r="AF31" s="80">
        <f t="shared" si="1"/>
        <v>0</v>
      </c>
      <c r="AG31" s="80">
        <f t="shared" si="1"/>
        <v>1</v>
      </c>
      <c r="AH31" s="58">
        <f t="shared" si="1"/>
        <v>0</v>
      </c>
      <c r="AI31" s="81">
        <f t="shared" ref="AI31:AO31" si="2">COUNTIF(AI2:AI17,"US NS")</f>
        <v>0</v>
      </c>
      <c r="AJ31" s="81">
        <f>COUNTIF(AJ2:AJ17,"US NS")</f>
        <v>3</v>
      </c>
      <c r="AK31" s="81">
        <f t="shared" si="2"/>
        <v>4</v>
      </c>
      <c r="AL31" s="81">
        <f t="shared" si="2"/>
        <v>4</v>
      </c>
      <c r="AM31" s="81">
        <f t="shared" si="2"/>
        <v>4</v>
      </c>
      <c r="AN31" s="81">
        <f t="shared" si="2"/>
        <v>3</v>
      </c>
      <c r="AO31" s="81">
        <f t="shared" si="2"/>
        <v>1</v>
      </c>
    </row>
    <row r="32" spans="1:50" x14ac:dyDescent="0.25">
      <c r="B32" s="34"/>
      <c r="C32" s="34"/>
      <c r="D32" s="25" t="s">
        <v>32</v>
      </c>
      <c r="E32" s="58" t="s">
        <v>55</v>
      </c>
      <c r="F32" s="59"/>
      <c r="G32" s="58">
        <f>COUNTIF(G2:G16,$C42)</f>
        <v>0</v>
      </c>
      <c r="H32" s="58">
        <f t="shared" ref="H32:AG32" si="3">COUNTIF(H2:H17,"US EM")</f>
        <v>2</v>
      </c>
      <c r="I32" s="58">
        <f t="shared" si="3"/>
        <v>3</v>
      </c>
      <c r="J32" s="58">
        <f t="shared" si="3"/>
        <v>2</v>
      </c>
      <c r="K32" s="58">
        <f t="shared" si="3"/>
        <v>2</v>
      </c>
      <c r="L32" s="58">
        <f t="shared" si="3"/>
        <v>2</v>
      </c>
      <c r="M32" s="58">
        <f t="shared" si="3"/>
        <v>0</v>
      </c>
      <c r="N32" s="58">
        <f t="shared" si="3"/>
        <v>0</v>
      </c>
      <c r="O32" s="58">
        <f t="shared" si="3"/>
        <v>2</v>
      </c>
      <c r="P32" s="58">
        <f t="shared" si="3"/>
        <v>3</v>
      </c>
      <c r="Q32" s="58">
        <f t="shared" si="3"/>
        <v>2</v>
      </c>
      <c r="R32" s="58">
        <f t="shared" si="3"/>
        <v>4</v>
      </c>
      <c r="S32" s="58">
        <f t="shared" si="3"/>
        <v>3</v>
      </c>
      <c r="T32" s="58">
        <f t="shared" si="3"/>
        <v>0</v>
      </c>
      <c r="U32" s="58">
        <f t="shared" si="3"/>
        <v>0</v>
      </c>
      <c r="V32" s="58">
        <f t="shared" si="3"/>
        <v>3</v>
      </c>
      <c r="W32" s="58">
        <f t="shared" si="3"/>
        <v>2</v>
      </c>
      <c r="X32" s="58">
        <f t="shared" si="3"/>
        <v>3</v>
      </c>
      <c r="Y32" s="58">
        <f t="shared" si="3"/>
        <v>2</v>
      </c>
      <c r="Z32" s="58">
        <f t="shared" si="3"/>
        <v>1</v>
      </c>
      <c r="AA32" s="58">
        <f t="shared" si="3"/>
        <v>0</v>
      </c>
      <c r="AB32" s="58">
        <f t="shared" si="3"/>
        <v>0</v>
      </c>
      <c r="AC32" s="58">
        <f t="shared" si="3"/>
        <v>0</v>
      </c>
      <c r="AD32" s="58">
        <f t="shared" si="3"/>
        <v>0</v>
      </c>
      <c r="AE32" s="58">
        <f t="shared" si="3"/>
        <v>0</v>
      </c>
      <c r="AF32" s="58">
        <f t="shared" si="3"/>
        <v>0</v>
      </c>
      <c r="AG32" s="58">
        <f t="shared" si="3"/>
        <v>0</v>
      </c>
      <c r="AH32" s="58">
        <f>COUNTIF(AH2:AH16,"US EM")</f>
        <v>0</v>
      </c>
      <c r="AI32" s="133">
        <f t="shared" ref="AI32:AO32" si="4">COUNTIF(AI2:AI17,"US EM")</f>
        <v>0</v>
      </c>
      <c r="AJ32" s="133">
        <f t="shared" si="4"/>
        <v>1</v>
      </c>
      <c r="AK32" s="133">
        <f>COUNTIF(AK2:AK17,"US EM")</f>
        <v>1</v>
      </c>
      <c r="AL32" s="133">
        <f t="shared" si="4"/>
        <v>1</v>
      </c>
      <c r="AM32" s="133">
        <f t="shared" si="4"/>
        <v>1</v>
      </c>
      <c r="AN32" s="133">
        <f t="shared" si="4"/>
        <v>1</v>
      </c>
      <c r="AO32" s="133">
        <f t="shared" si="4"/>
        <v>0</v>
      </c>
    </row>
    <row r="33" spans="2:41" x14ac:dyDescent="0.25">
      <c r="B33" s="34"/>
      <c r="C33" s="34"/>
      <c r="D33" s="23" t="s">
        <v>27</v>
      </c>
      <c r="E33" s="58" t="s">
        <v>55</v>
      </c>
      <c r="F33" s="59"/>
      <c r="G33" s="58">
        <f>COUNTIF(G2:G16,$C43)</f>
        <v>0</v>
      </c>
      <c r="H33" s="58">
        <f t="shared" ref="H33:AG33" si="5">COUNTIF(H2:H17,"US DS")</f>
        <v>10</v>
      </c>
      <c r="I33" s="58">
        <f t="shared" si="5"/>
        <v>11</v>
      </c>
      <c r="J33" s="58">
        <f t="shared" si="5"/>
        <v>10</v>
      </c>
      <c r="K33" s="58">
        <f t="shared" si="5"/>
        <v>11</v>
      </c>
      <c r="L33" s="58">
        <f t="shared" si="5"/>
        <v>11</v>
      </c>
      <c r="M33" s="58">
        <f t="shared" si="5"/>
        <v>0</v>
      </c>
      <c r="N33" s="58">
        <f t="shared" si="5"/>
        <v>0</v>
      </c>
      <c r="O33" s="58">
        <f t="shared" si="5"/>
        <v>9</v>
      </c>
      <c r="P33" s="58">
        <f t="shared" si="5"/>
        <v>8</v>
      </c>
      <c r="Q33" s="58">
        <f t="shared" si="5"/>
        <v>8</v>
      </c>
      <c r="R33" s="58">
        <f t="shared" si="5"/>
        <v>8</v>
      </c>
      <c r="S33" s="58">
        <f t="shared" si="5"/>
        <v>8</v>
      </c>
      <c r="T33" s="58">
        <f t="shared" si="5"/>
        <v>0</v>
      </c>
      <c r="U33" s="58">
        <f t="shared" si="5"/>
        <v>0</v>
      </c>
      <c r="V33" s="58">
        <f t="shared" si="5"/>
        <v>6</v>
      </c>
      <c r="W33" s="58">
        <f t="shared" si="5"/>
        <v>5</v>
      </c>
      <c r="X33" s="58">
        <f t="shared" si="5"/>
        <v>7</v>
      </c>
      <c r="Y33" s="58">
        <f t="shared" si="5"/>
        <v>7</v>
      </c>
      <c r="Z33" s="58">
        <f t="shared" si="5"/>
        <v>5</v>
      </c>
      <c r="AA33" s="58">
        <f t="shared" si="5"/>
        <v>0</v>
      </c>
      <c r="AB33" s="58">
        <f t="shared" si="5"/>
        <v>0</v>
      </c>
      <c r="AC33" s="58">
        <f t="shared" si="5"/>
        <v>9</v>
      </c>
      <c r="AD33" s="58">
        <f t="shared" si="5"/>
        <v>9</v>
      </c>
      <c r="AE33" s="58">
        <f t="shared" si="5"/>
        <v>9</v>
      </c>
      <c r="AF33" s="58">
        <f t="shared" si="5"/>
        <v>0</v>
      </c>
      <c r="AG33" s="58">
        <f t="shared" si="5"/>
        <v>7</v>
      </c>
      <c r="AH33" s="58">
        <f>COUNTIF(AH2:AH16,"US DS")</f>
        <v>0</v>
      </c>
      <c r="AI33" s="133">
        <f t="shared" ref="AI33:AO33" si="6">COUNTIF(AI2:AI17,"US DS")</f>
        <v>0</v>
      </c>
      <c r="AJ33" s="133">
        <f t="shared" si="6"/>
        <v>8</v>
      </c>
      <c r="AK33" s="133">
        <f t="shared" si="6"/>
        <v>8</v>
      </c>
      <c r="AL33" s="133">
        <f t="shared" si="6"/>
        <v>8</v>
      </c>
      <c r="AM33" s="133">
        <f t="shared" si="6"/>
        <v>8</v>
      </c>
      <c r="AN33" s="133">
        <f t="shared" si="6"/>
        <v>8</v>
      </c>
      <c r="AO33" s="133">
        <f t="shared" si="6"/>
        <v>0</v>
      </c>
    </row>
    <row r="34" spans="2:41" x14ac:dyDescent="0.25">
      <c r="B34" s="34"/>
      <c r="C34" s="34"/>
      <c r="D34" s="60" t="s">
        <v>56</v>
      </c>
      <c r="E34" s="58" t="s">
        <v>55</v>
      </c>
      <c r="F34" s="59"/>
      <c r="G34" s="61">
        <f>SUM(G31:G33)</f>
        <v>0</v>
      </c>
      <c r="H34" s="61">
        <f>SUM(H31:H33)</f>
        <v>13</v>
      </c>
      <c r="I34" s="61">
        <f>SUM(I31:I33)</f>
        <v>16</v>
      </c>
      <c r="J34" s="61">
        <f t="shared" ref="J34:AH34" si="7">SUM(J31:J33)</f>
        <v>15</v>
      </c>
      <c r="K34" s="61">
        <f t="shared" si="7"/>
        <v>16</v>
      </c>
      <c r="L34" s="61">
        <f t="shared" si="7"/>
        <v>16</v>
      </c>
      <c r="M34" s="61">
        <f t="shared" si="7"/>
        <v>1</v>
      </c>
      <c r="N34" s="61">
        <f t="shared" si="7"/>
        <v>1</v>
      </c>
      <c r="O34" s="61">
        <f t="shared" si="7"/>
        <v>13</v>
      </c>
      <c r="P34" s="61">
        <f t="shared" si="7"/>
        <v>13</v>
      </c>
      <c r="Q34" s="61">
        <f t="shared" si="7"/>
        <v>13</v>
      </c>
      <c r="R34" s="61">
        <f t="shared" si="7"/>
        <v>13</v>
      </c>
      <c r="S34" s="61">
        <f t="shared" si="7"/>
        <v>12</v>
      </c>
      <c r="T34" s="61">
        <f t="shared" si="7"/>
        <v>1</v>
      </c>
      <c r="U34" s="61">
        <f t="shared" si="7"/>
        <v>1</v>
      </c>
      <c r="V34" s="61">
        <f t="shared" si="7"/>
        <v>10</v>
      </c>
      <c r="W34" s="61">
        <f t="shared" si="7"/>
        <v>11</v>
      </c>
      <c r="X34" s="61">
        <f t="shared" si="7"/>
        <v>12</v>
      </c>
      <c r="Y34" s="61">
        <f t="shared" si="7"/>
        <v>11</v>
      </c>
      <c r="Z34" s="61">
        <f t="shared" si="7"/>
        <v>12</v>
      </c>
      <c r="AA34" s="61">
        <f t="shared" si="7"/>
        <v>2</v>
      </c>
      <c r="AB34" s="61">
        <f t="shared" si="7"/>
        <v>1</v>
      </c>
      <c r="AC34" s="61">
        <f t="shared" si="7"/>
        <v>11</v>
      </c>
      <c r="AD34" s="61">
        <f t="shared" si="7"/>
        <v>11</v>
      </c>
      <c r="AE34" s="61">
        <f t="shared" si="7"/>
        <v>11</v>
      </c>
      <c r="AF34" s="61">
        <f t="shared" si="7"/>
        <v>0</v>
      </c>
      <c r="AG34" s="61">
        <f t="shared" si="7"/>
        <v>8</v>
      </c>
      <c r="AH34" s="61">
        <f t="shared" si="7"/>
        <v>0</v>
      </c>
      <c r="AI34" s="61">
        <f t="shared" ref="AI34:AO34" si="8">SUM(AI31:AI33)</f>
        <v>0</v>
      </c>
      <c r="AJ34" s="61">
        <f t="shared" si="8"/>
        <v>12</v>
      </c>
      <c r="AK34" s="61">
        <f t="shared" si="8"/>
        <v>13</v>
      </c>
      <c r="AL34" s="61">
        <f t="shared" si="8"/>
        <v>13</v>
      </c>
      <c r="AM34" s="61">
        <f t="shared" si="8"/>
        <v>13</v>
      </c>
      <c r="AN34" s="61">
        <f t="shared" si="8"/>
        <v>12</v>
      </c>
      <c r="AO34" s="61">
        <f t="shared" si="8"/>
        <v>1</v>
      </c>
    </row>
    <row r="35" spans="2:41" x14ac:dyDescent="0.25">
      <c r="B35" s="34"/>
      <c r="C35" s="34"/>
      <c r="D35" s="60" t="s">
        <v>57</v>
      </c>
      <c r="E35" s="58" t="s">
        <v>55</v>
      </c>
      <c r="F35" s="34"/>
      <c r="G35" s="451">
        <f>COUNTA(H2:L17)</f>
        <v>80</v>
      </c>
      <c r="H35" s="451"/>
      <c r="I35" s="451"/>
      <c r="J35" s="451"/>
      <c r="K35" s="451"/>
      <c r="L35" s="451"/>
      <c r="M35" s="451"/>
      <c r="N35" s="451">
        <v>80</v>
      </c>
      <c r="O35" s="451"/>
      <c r="P35" s="451"/>
      <c r="Q35" s="451"/>
      <c r="R35" s="451"/>
      <c r="S35" s="451"/>
      <c r="T35" s="451"/>
      <c r="U35" s="451">
        <v>80</v>
      </c>
      <c r="V35" s="451"/>
      <c r="W35" s="451"/>
      <c r="X35" s="451"/>
      <c r="Y35" s="451"/>
      <c r="Z35" s="451"/>
      <c r="AA35" s="451"/>
      <c r="AB35" s="451">
        <v>64</v>
      </c>
      <c r="AC35" s="451"/>
      <c r="AD35" s="451"/>
      <c r="AE35" s="451"/>
      <c r="AF35" s="451"/>
      <c r="AG35" s="451"/>
      <c r="AH35" s="451"/>
      <c r="AI35" s="451">
        <v>80</v>
      </c>
      <c r="AJ35" s="451"/>
      <c r="AK35" s="451"/>
      <c r="AL35" s="451"/>
      <c r="AM35" s="451"/>
      <c r="AN35" s="451"/>
      <c r="AO35" s="451"/>
    </row>
    <row r="36" spans="2:41" x14ac:dyDescent="0.25">
      <c r="B36" s="34"/>
      <c r="C36" s="34"/>
      <c r="D36" s="60" t="s">
        <v>58</v>
      </c>
      <c r="E36" s="58" t="s">
        <v>55</v>
      </c>
      <c r="F36" s="34"/>
      <c r="G36" s="451">
        <f>SUM(G34:M34)</f>
        <v>77</v>
      </c>
      <c r="H36" s="451"/>
      <c r="I36" s="451"/>
      <c r="J36" s="451"/>
      <c r="K36" s="451"/>
      <c r="L36" s="451"/>
      <c r="M36" s="451"/>
      <c r="N36" s="451">
        <f>SUM(N34:T34)</f>
        <v>66</v>
      </c>
      <c r="O36" s="451"/>
      <c r="P36" s="451"/>
      <c r="Q36" s="451"/>
      <c r="R36" s="451"/>
      <c r="S36" s="451"/>
      <c r="T36" s="451"/>
      <c r="U36" s="451">
        <f>SUM(U34:Z34)</f>
        <v>57</v>
      </c>
      <c r="V36" s="451"/>
      <c r="W36" s="451"/>
      <c r="X36" s="451"/>
      <c r="Y36" s="451"/>
      <c r="Z36" s="451"/>
      <c r="AA36" s="451"/>
      <c r="AB36" s="451">
        <f>SUM(AB34:AH34)</f>
        <v>42</v>
      </c>
      <c r="AC36" s="451"/>
      <c r="AD36" s="451"/>
      <c r="AE36" s="451"/>
      <c r="AF36" s="451"/>
      <c r="AG36" s="451"/>
      <c r="AH36" s="451"/>
      <c r="AI36" s="451">
        <f>SUM(AI34:AN34)</f>
        <v>63</v>
      </c>
      <c r="AJ36" s="451"/>
      <c r="AK36" s="451"/>
      <c r="AL36" s="451"/>
      <c r="AM36" s="451"/>
      <c r="AN36" s="451"/>
      <c r="AO36" s="451"/>
    </row>
    <row r="37" spans="2:41" x14ac:dyDescent="0.25">
      <c r="B37" s="34"/>
      <c r="C37" s="34"/>
      <c r="D37" s="60" t="s">
        <v>59</v>
      </c>
      <c r="E37" s="58" t="s">
        <v>55</v>
      </c>
      <c r="F37" s="34"/>
      <c r="G37" s="463">
        <f>G36/G35</f>
        <v>0.96250000000000002</v>
      </c>
      <c r="H37" s="463"/>
      <c r="I37" s="463"/>
      <c r="J37" s="463"/>
      <c r="K37" s="463"/>
      <c r="L37" s="463"/>
      <c r="M37" s="463"/>
      <c r="N37" s="452">
        <f>N36/N35</f>
        <v>0.82499999999999996</v>
      </c>
      <c r="O37" s="452"/>
      <c r="P37" s="452"/>
      <c r="Q37" s="452"/>
      <c r="R37" s="452"/>
      <c r="S37" s="452"/>
      <c r="T37" s="452"/>
      <c r="U37" s="452">
        <f>U36/U35</f>
        <v>0.71250000000000002</v>
      </c>
      <c r="V37" s="452"/>
      <c r="W37" s="452"/>
      <c r="X37" s="452"/>
      <c r="Y37" s="452"/>
      <c r="Z37" s="452"/>
      <c r="AA37" s="452"/>
      <c r="AB37" s="452">
        <f>AB36/AB35</f>
        <v>0.65625</v>
      </c>
      <c r="AC37" s="452"/>
      <c r="AD37" s="452"/>
      <c r="AE37" s="452"/>
      <c r="AF37" s="452"/>
      <c r="AG37" s="452"/>
      <c r="AH37" s="452"/>
      <c r="AI37" s="452">
        <f>AI36/AI35</f>
        <v>0.78749999999999998</v>
      </c>
      <c r="AJ37" s="452"/>
      <c r="AK37" s="452"/>
      <c r="AL37" s="452"/>
      <c r="AM37" s="452"/>
      <c r="AN37" s="452"/>
      <c r="AO37" s="452"/>
    </row>
    <row r="38" spans="2:41" x14ac:dyDescent="0.25">
      <c r="B38" s="34"/>
      <c r="C38" s="34"/>
      <c r="D38" s="58" t="s">
        <v>60</v>
      </c>
      <c r="E38" s="58" t="s">
        <v>55</v>
      </c>
      <c r="F38" s="34"/>
      <c r="G38" s="462">
        <f>COUNTIF(H2:L16,"PL")</f>
        <v>0</v>
      </c>
      <c r="H38" s="462"/>
      <c r="I38" s="462"/>
      <c r="J38" s="462"/>
      <c r="K38" s="462"/>
      <c r="L38" s="462"/>
      <c r="M38" s="462"/>
      <c r="N38" s="462">
        <f>COUNTIF(O2:S16,"PL")</f>
        <v>0</v>
      </c>
      <c r="O38" s="462"/>
      <c r="P38" s="462"/>
      <c r="Q38" s="462"/>
      <c r="R38" s="462"/>
      <c r="S38" s="462"/>
      <c r="T38" s="462"/>
      <c r="U38" s="462" t="s">
        <v>63</v>
      </c>
      <c r="V38" s="462"/>
      <c r="W38" s="462"/>
      <c r="X38" s="462"/>
      <c r="Y38" s="462"/>
      <c r="Z38" s="462"/>
      <c r="AA38" s="462"/>
      <c r="AB38" s="456"/>
      <c r="AC38" s="457"/>
      <c r="AD38" s="457"/>
      <c r="AE38" s="457"/>
      <c r="AF38" s="457"/>
      <c r="AG38" s="457"/>
      <c r="AH38" s="458"/>
      <c r="AI38" s="30"/>
      <c r="AJ38" s="30"/>
    </row>
    <row r="39" spans="2:41" x14ac:dyDescent="0.25">
      <c r="B39" s="34"/>
      <c r="C39" s="34"/>
      <c r="D39" s="58" t="s">
        <v>61</v>
      </c>
      <c r="E39" s="58" t="s">
        <v>55</v>
      </c>
      <c r="F39" s="34"/>
      <c r="G39" s="462">
        <f>COUNTIF(H2:L16,"UPL")</f>
        <v>0</v>
      </c>
      <c r="H39" s="462"/>
      <c r="I39" s="462"/>
      <c r="J39" s="462"/>
      <c r="K39" s="462"/>
      <c r="L39" s="462"/>
      <c r="M39" s="462"/>
      <c r="N39" s="462">
        <f>COUNTIF(O2:S16,"UPL")</f>
        <v>0</v>
      </c>
      <c r="O39" s="462"/>
      <c r="P39" s="462"/>
      <c r="Q39" s="462"/>
      <c r="R39" s="462"/>
      <c r="S39" s="462"/>
      <c r="T39" s="462"/>
      <c r="U39" s="462">
        <f>COUNTIF(V2:V16,"UPL")</f>
        <v>0</v>
      </c>
      <c r="V39" s="462"/>
      <c r="W39" s="462"/>
      <c r="X39" s="462"/>
      <c r="Y39" s="462"/>
      <c r="Z39" s="462"/>
      <c r="AA39" s="462"/>
      <c r="AB39" s="459"/>
      <c r="AC39" s="460"/>
      <c r="AD39" s="460"/>
      <c r="AE39" s="460"/>
      <c r="AF39" s="460"/>
      <c r="AG39" s="460"/>
      <c r="AH39" s="461"/>
      <c r="AI39" s="30"/>
      <c r="AJ39" s="30"/>
    </row>
    <row r="40" spans="2:41" x14ac:dyDescent="0.25">
      <c r="B40" s="18"/>
      <c r="C40" s="36"/>
      <c r="D40" s="38"/>
      <c r="E40" s="37"/>
      <c r="F40" s="37"/>
      <c r="G40" s="37"/>
      <c r="H40" s="34"/>
      <c r="I40" s="34"/>
      <c r="J40" s="34"/>
      <c r="K40" s="34"/>
      <c r="L40" s="34"/>
      <c r="M40" s="37"/>
      <c r="N40" s="37"/>
      <c r="O40" s="34"/>
      <c r="P40" s="34"/>
      <c r="Q40" s="34"/>
      <c r="R40" s="34"/>
      <c r="S40" s="34"/>
      <c r="T40" s="37"/>
      <c r="U40" s="37"/>
      <c r="V40" s="34"/>
      <c r="W40" s="34"/>
      <c r="X40" s="34"/>
      <c r="Y40" s="34"/>
      <c r="Z40" s="34"/>
      <c r="AA40" s="37"/>
      <c r="AB40" s="37"/>
      <c r="AC40" s="34"/>
      <c r="AD40" s="34"/>
      <c r="AE40" s="34"/>
      <c r="AF40" s="34"/>
      <c r="AG40" s="34"/>
      <c r="AH40" s="37"/>
      <c r="AI40" s="37"/>
      <c r="AJ40" s="34"/>
    </row>
    <row r="41" spans="2:41" x14ac:dyDescent="0.25">
      <c r="D41" s="35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2:41" x14ac:dyDescent="0.25">
      <c r="D42" s="35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2:41" x14ac:dyDescent="0.25">
      <c r="D43" s="35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2:41" x14ac:dyDescent="0.25">
      <c r="D44" s="23" t="s">
        <v>52</v>
      </c>
      <c r="E44" s="23" t="s">
        <v>27</v>
      </c>
      <c r="P44">
        <v>218</v>
      </c>
      <c r="Q44">
        <v>150</v>
      </c>
      <c r="R44">
        <v>148</v>
      </c>
    </row>
    <row r="45" spans="2:41" x14ac:dyDescent="0.25">
      <c r="D45" s="26" t="s">
        <v>54</v>
      </c>
      <c r="E45" s="26" t="s">
        <v>29</v>
      </c>
      <c r="P45">
        <v>3</v>
      </c>
    </row>
    <row r="46" spans="2:41" x14ac:dyDescent="0.25">
      <c r="D46" s="25" t="s">
        <v>51</v>
      </c>
      <c r="E46" s="39" t="s">
        <v>32</v>
      </c>
      <c r="P46">
        <v>3</v>
      </c>
      <c r="V46" t="s">
        <v>28</v>
      </c>
      <c r="W46" t="s">
        <v>54</v>
      </c>
    </row>
    <row r="47" spans="2:41" x14ac:dyDescent="0.25">
      <c r="V47" t="s">
        <v>7</v>
      </c>
      <c r="W47" t="s">
        <v>51</v>
      </c>
    </row>
    <row r="48" spans="2:41" x14ac:dyDescent="0.25">
      <c r="V48" t="s">
        <v>52</v>
      </c>
      <c r="W48" t="s">
        <v>52</v>
      </c>
    </row>
    <row r="49" spans="4:5" ht="26.25" x14ac:dyDescent="0.25">
      <c r="D49" s="40" t="s">
        <v>53</v>
      </c>
      <c r="E49" s="41" t="s">
        <v>47</v>
      </c>
    </row>
    <row r="50" spans="4:5" ht="26.25" x14ac:dyDescent="0.25">
      <c r="D50" s="42" t="s">
        <v>48</v>
      </c>
      <c r="E50" s="42" t="s">
        <v>49</v>
      </c>
    </row>
    <row r="51" spans="4:5" ht="26.25" x14ac:dyDescent="0.25">
      <c r="D51" s="43" t="s">
        <v>50</v>
      </c>
      <c r="E51" s="43" t="s">
        <v>47</v>
      </c>
    </row>
  </sheetData>
  <mergeCells count="23">
    <mergeCell ref="AB38:AH39"/>
    <mergeCell ref="G39:M39"/>
    <mergeCell ref="N39:T39"/>
    <mergeCell ref="U39:AA39"/>
    <mergeCell ref="G37:M37"/>
    <mergeCell ref="N37:T37"/>
    <mergeCell ref="U37:AA37"/>
    <mergeCell ref="G38:M38"/>
    <mergeCell ref="N38:T38"/>
    <mergeCell ref="U38:AA38"/>
    <mergeCell ref="AI35:AO35"/>
    <mergeCell ref="AI36:AO36"/>
    <mergeCell ref="AI37:AO37"/>
    <mergeCell ref="A2:A18"/>
    <mergeCell ref="AB37:AH37"/>
    <mergeCell ref="AB35:AH35"/>
    <mergeCell ref="AB36:AH36"/>
    <mergeCell ref="G35:M35"/>
    <mergeCell ref="N35:T35"/>
    <mergeCell ref="U35:AA35"/>
    <mergeCell ref="G36:M36"/>
    <mergeCell ref="N36:T36"/>
    <mergeCell ref="U36:AA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51"/>
  <sheetViews>
    <sheetView workbookViewId="0">
      <pane xSplit="1" topLeftCell="B1" activePane="topRight" state="frozen"/>
      <selection activeCell="H26" sqref="H26"/>
      <selection pane="topRight" activeCell="D2" sqref="D2"/>
    </sheetView>
  </sheetViews>
  <sheetFormatPr defaultRowHeight="15" x14ac:dyDescent="0.25"/>
  <cols>
    <col min="2" max="2" width="7" customWidth="1"/>
    <col min="3" max="3" width="9.7109375" bestFit="1" customWidth="1"/>
    <col min="4" max="4" width="31.140625" bestFit="1" customWidth="1"/>
    <col min="5" max="5" width="12.42578125" hidden="1" customWidth="1"/>
    <col min="6" max="6" width="4.140625" bestFit="1" customWidth="1"/>
    <col min="7" max="7" width="8.7109375" hidden="1" customWidth="1"/>
    <col min="8" max="13" width="6" bestFit="1" customWidth="1"/>
    <col min="14" max="14" width="7.85546875" bestFit="1" customWidth="1"/>
    <col min="15" max="27" width="6" bestFit="1" customWidth="1"/>
    <col min="28" max="28" width="7.85546875" bestFit="1" customWidth="1"/>
    <col min="29" max="30" width="6" bestFit="1" customWidth="1"/>
    <col min="31" max="31" width="7.85546875" bestFit="1" customWidth="1"/>
    <col min="32" max="32" width="7" bestFit="1" customWidth="1"/>
    <col min="33" max="38" width="6" bestFit="1" customWidth="1"/>
    <col min="39" max="39" width="24" bestFit="1" customWidth="1"/>
  </cols>
  <sheetData>
    <row r="1" spans="1:39" x14ac:dyDescent="0.25">
      <c r="A1" s="44" t="s">
        <v>67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24</v>
      </c>
      <c r="G1" s="22">
        <v>42338</v>
      </c>
      <c r="H1" s="22">
        <v>42339</v>
      </c>
      <c r="I1" s="22">
        <v>42340</v>
      </c>
      <c r="J1" s="22">
        <v>42341</v>
      </c>
      <c r="K1" s="22">
        <v>42342</v>
      </c>
      <c r="L1" s="22">
        <v>42343</v>
      </c>
      <c r="M1" s="22">
        <v>42344</v>
      </c>
      <c r="N1" s="22">
        <v>42345</v>
      </c>
      <c r="O1" s="22">
        <v>42346</v>
      </c>
      <c r="P1" s="22">
        <v>42347</v>
      </c>
      <c r="Q1" s="22">
        <v>42348</v>
      </c>
      <c r="R1" s="144">
        <v>42349</v>
      </c>
      <c r="S1" s="143">
        <v>42350</v>
      </c>
      <c r="T1" s="143">
        <v>42351</v>
      </c>
      <c r="U1" s="143">
        <v>42352</v>
      </c>
      <c r="V1" s="143">
        <v>42353</v>
      </c>
      <c r="W1" s="143">
        <v>42354</v>
      </c>
      <c r="X1" s="143">
        <v>42355</v>
      </c>
      <c r="Y1" s="148">
        <v>42356</v>
      </c>
      <c r="Z1" s="149">
        <v>42357</v>
      </c>
      <c r="AA1" s="149">
        <v>42358</v>
      </c>
      <c r="AB1" s="149">
        <v>42359</v>
      </c>
      <c r="AC1" s="149">
        <v>42360</v>
      </c>
      <c r="AD1" s="149">
        <v>42361</v>
      </c>
      <c r="AE1" s="149">
        <v>42362</v>
      </c>
      <c r="AF1" s="149">
        <v>42363</v>
      </c>
      <c r="AG1" s="149">
        <v>42364</v>
      </c>
      <c r="AH1" s="149">
        <v>42365</v>
      </c>
      <c r="AI1" s="149">
        <v>42366</v>
      </c>
      <c r="AJ1" s="149">
        <v>42367</v>
      </c>
      <c r="AK1" s="149">
        <v>42368</v>
      </c>
      <c r="AL1" s="149">
        <v>42369</v>
      </c>
      <c r="AM1" t="s">
        <v>122</v>
      </c>
    </row>
    <row r="2" spans="1:39" x14ac:dyDescent="0.25">
      <c r="A2" s="453" t="s">
        <v>68</v>
      </c>
      <c r="B2" s="46">
        <v>1</v>
      </c>
      <c r="C2" s="47">
        <v>425677</v>
      </c>
      <c r="D2" s="57" t="s">
        <v>18</v>
      </c>
      <c r="E2" s="48" t="s">
        <v>4</v>
      </c>
      <c r="F2" s="71" t="s">
        <v>26</v>
      </c>
      <c r="G2" s="82" t="s">
        <v>52</v>
      </c>
      <c r="H2" s="82" t="s">
        <v>52</v>
      </c>
      <c r="I2" s="82" t="s">
        <v>52</v>
      </c>
      <c r="J2" s="82" t="s">
        <v>52</v>
      </c>
      <c r="K2" s="82" t="s">
        <v>52</v>
      </c>
      <c r="L2" s="83" t="s">
        <v>6</v>
      </c>
      <c r="M2" s="83" t="s">
        <v>6</v>
      </c>
      <c r="N2" s="139" t="s">
        <v>54</v>
      </c>
      <c r="O2" s="139" t="s">
        <v>54</v>
      </c>
      <c r="P2" s="139" t="s">
        <v>54</v>
      </c>
      <c r="Q2" s="139" t="s">
        <v>54</v>
      </c>
      <c r="R2" s="139" t="s">
        <v>54</v>
      </c>
      <c r="S2" s="145" t="s">
        <v>6</v>
      </c>
      <c r="T2" s="145" t="s">
        <v>6</v>
      </c>
      <c r="U2" s="67" t="s">
        <v>52</v>
      </c>
      <c r="V2" s="67" t="s">
        <v>52</v>
      </c>
      <c r="W2" s="67" t="s">
        <v>52</v>
      </c>
      <c r="X2" s="67" t="s">
        <v>52</v>
      </c>
      <c r="Y2" s="67" t="s">
        <v>52</v>
      </c>
      <c r="Z2" s="145" t="s">
        <v>6</v>
      </c>
      <c r="AA2" s="145" t="s">
        <v>6</v>
      </c>
      <c r="AB2" s="67" t="s">
        <v>52</v>
      </c>
      <c r="AC2" s="67" t="s">
        <v>52</v>
      </c>
      <c r="AD2" s="67" t="s">
        <v>52</v>
      </c>
      <c r="AE2" s="67" t="s">
        <v>52</v>
      </c>
      <c r="AF2" s="147" t="s">
        <v>64</v>
      </c>
      <c r="AG2" s="145" t="s">
        <v>6</v>
      </c>
      <c r="AH2" s="145" t="s">
        <v>6</v>
      </c>
      <c r="AI2" s="52" t="s">
        <v>31</v>
      </c>
      <c r="AJ2" s="52" t="s">
        <v>31</v>
      </c>
      <c r="AK2" s="52" t="s">
        <v>31</v>
      </c>
      <c r="AL2" s="52" t="s">
        <v>31</v>
      </c>
      <c r="AM2">
        <f>COUNTIF(H2:AL2,"Leave")</f>
        <v>4</v>
      </c>
    </row>
    <row r="3" spans="1:39" x14ac:dyDescent="0.25">
      <c r="A3" s="454"/>
      <c r="B3" s="46">
        <v>2</v>
      </c>
      <c r="C3" s="47">
        <v>484909</v>
      </c>
      <c r="D3" s="57" t="s">
        <v>11</v>
      </c>
      <c r="E3" s="48" t="s">
        <v>4</v>
      </c>
      <c r="F3" s="71" t="s">
        <v>26</v>
      </c>
      <c r="G3" s="24" t="s">
        <v>43</v>
      </c>
      <c r="H3" s="82" t="s">
        <v>52</v>
      </c>
      <c r="I3" s="82" t="s">
        <v>52</v>
      </c>
      <c r="J3" s="82" t="s">
        <v>52</v>
      </c>
      <c r="K3" s="82" t="s">
        <v>52</v>
      </c>
      <c r="L3" s="83" t="s">
        <v>6</v>
      </c>
      <c r="M3" s="83" t="s">
        <v>6</v>
      </c>
      <c r="N3" s="140" t="s">
        <v>52</v>
      </c>
      <c r="O3" s="140" t="s">
        <v>52</v>
      </c>
      <c r="P3" s="140" t="s">
        <v>52</v>
      </c>
      <c r="Q3" s="140" t="s">
        <v>52</v>
      </c>
      <c r="R3" s="140" t="s">
        <v>52</v>
      </c>
      <c r="S3" s="145" t="s">
        <v>6</v>
      </c>
      <c r="T3" s="70" t="s">
        <v>54</v>
      </c>
      <c r="U3" s="67" t="s">
        <v>52</v>
      </c>
      <c r="V3" s="67" t="s">
        <v>52</v>
      </c>
      <c r="W3" s="141" t="s">
        <v>51</v>
      </c>
      <c r="X3" s="70" t="s">
        <v>54</v>
      </c>
      <c r="Y3" s="67" t="s">
        <v>52</v>
      </c>
      <c r="Z3" s="145" t="s">
        <v>6</v>
      </c>
      <c r="AA3" s="145" t="s">
        <v>6</v>
      </c>
      <c r="AB3" s="54" t="s">
        <v>45</v>
      </c>
      <c r="AC3" s="70" t="s">
        <v>54</v>
      </c>
      <c r="AD3" s="70" t="s">
        <v>54</v>
      </c>
      <c r="AE3" s="67" t="s">
        <v>52</v>
      </c>
      <c r="AF3" s="147" t="s">
        <v>64</v>
      </c>
      <c r="AG3" s="145" t="s">
        <v>6</v>
      </c>
      <c r="AH3" s="145" t="s">
        <v>6</v>
      </c>
      <c r="AI3" s="84" t="s">
        <v>54</v>
      </c>
      <c r="AJ3" s="84" t="s">
        <v>54</v>
      </c>
      <c r="AK3" s="84" t="s">
        <v>54</v>
      </c>
      <c r="AL3" s="84" t="s">
        <v>54</v>
      </c>
      <c r="AM3">
        <f t="shared" ref="AM3:AM29" si="0">COUNTIF(H3:AL3,"Leave")</f>
        <v>0</v>
      </c>
    </row>
    <row r="4" spans="1:39" x14ac:dyDescent="0.25">
      <c r="A4" s="454"/>
      <c r="B4" s="46">
        <v>3</v>
      </c>
      <c r="C4" s="47">
        <v>487761</v>
      </c>
      <c r="D4" s="57" t="s">
        <v>12</v>
      </c>
      <c r="E4" s="48" t="s">
        <v>4</v>
      </c>
      <c r="F4" s="71" t="s">
        <v>26</v>
      </c>
      <c r="G4" s="82" t="s">
        <v>52</v>
      </c>
      <c r="H4" s="52" t="s">
        <v>31</v>
      </c>
      <c r="I4" s="52" t="s">
        <v>31</v>
      </c>
      <c r="J4" s="52" t="s">
        <v>31</v>
      </c>
      <c r="K4" s="52" t="s">
        <v>31</v>
      </c>
      <c r="L4" s="83" t="s">
        <v>6</v>
      </c>
      <c r="M4" s="83" t="s">
        <v>6</v>
      </c>
      <c r="N4" s="139" t="s">
        <v>54</v>
      </c>
      <c r="O4" s="139" t="s">
        <v>54</v>
      </c>
      <c r="P4" s="139" t="s">
        <v>54</v>
      </c>
      <c r="Q4" s="141" t="s">
        <v>51</v>
      </c>
      <c r="R4" s="141" t="s">
        <v>51</v>
      </c>
      <c r="S4" s="145" t="s">
        <v>6</v>
      </c>
      <c r="T4" s="145" t="s">
        <v>6</v>
      </c>
      <c r="U4" s="70" t="s">
        <v>54</v>
      </c>
      <c r="V4" s="70" t="s">
        <v>54</v>
      </c>
      <c r="W4" s="70" t="s">
        <v>54</v>
      </c>
      <c r="X4" s="70" t="s">
        <v>54</v>
      </c>
      <c r="Y4" s="70" t="s">
        <v>54</v>
      </c>
      <c r="Z4" s="70" t="s">
        <v>54</v>
      </c>
      <c r="AA4" s="145" t="s">
        <v>6</v>
      </c>
      <c r="AB4" s="69" t="s">
        <v>51</v>
      </c>
      <c r="AC4" s="67" t="s">
        <v>52</v>
      </c>
      <c r="AD4" s="67" t="s">
        <v>52</v>
      </c>
      <c r="AE4" s="54" t="s">
        <v>45</v>
      </c>
      <c r="AF4" s="147" t="s">
        <v>64</v>
      </c>
      <c r="AG4" s="145" t="s">
        <v>6</v>
      </c>
      <c r="AH4" s="145" t="s">
        <v>6</v>
      </c>
      <c r="AI4" s="82" t="s">
        <v>52</v>
      </c>
      <c r="AJ4" s="82" t="s">
        <v>52</v>
      </c>
      <c r="AK4" s="82" t="s">
        <v>52</v>
      </c>
      <c r="AL4" s="82" t="s">
        <v>52</v>
      </c>
      <c r="AM4">
        <f t="shared" si="0"/>
        <v>4</v>
      </c>
    </row>
    <row r="5" spans="1:39" x14ac:dyDescent="0.25">
      <c r="A5" s="454"/>
      <c r="B5" s="46">
        <v>4</v>
      </c>
      <c r="C5" s="47">
        <v>444567</v>
      </c>
      <c r="D5" s="57" t="s">
        <v>19</v>
      </c>
      <c r="E5" s="48" t="s">
        <v>4</v>
      </c>
      <c r="F5" s="71" t="s">
        <v>26</v>
      </c>
      <c r="G5" s="82" t="s">
        <v>52</v>
      </c>
      <c r="H5" s="52" t="s">
        <v>31</v>
      </c>
      <c r="I5" s="52" t="s">
        <v>31</v>
      </c>
      <c r="J5" s="52" t="s">
        <v>31</v>
      </c>
      <c r="K5" s="52" t="s">
        <v>31</v>
      </c>
      <c r="L5" s="83" t="s">
        <v>6</v>
      </c>
      <c r="M5" s="83" t="s">
        <v>6</v>
      </c>
      <c r="N5" s="140" t="s">
        <v>52</v>
      </c>
      <c r="O5" s="140" t="s">
        <v>52</v>
      </c>
      <c r="P5" s="140" t="s">
        <v>52</v>
      </c>
      <c r="Q5" s="140" t="s">
        <v>52</v>
      </c>
      <c r="R5" s="140" t="s">
        <v>52</v>
      </c>
      <c r="S5" s="145" t="s">
        <v>6</v>
      </c>
      <c r="T5" s="145" t="s">
        <v>6</v>
      </c>
      <c r="U5" s="70" t="s">
        <v>54</v>
      </c>
      <c r="V5" s="70" t="s">
        <v>54</v>
      </c>
      <c r="W5" s="70" t="s">
        <v>54</v>
      </c>
      <c r="X5" s="70" t="s">
        <v>54</v>
      </c>
      <c r="Y5" s="70" t="s">
        <v>54</v>
      </c>
      <c r="Z5" s="145" t="s">
        <v>6</v>
      </c>
      <c r="AA5" s="145" t="s">
        <v>6</v>
      </c>
      <c r="AB5" s="82" t="s">
        <v>52</v>
      </c>
      <c r="AC5" s="82" t="s">
        <v>52</v>
      </c>
      <c r="AD5" s="82" t="s">
        <v>52</v>
      </c>
      <c r="AE5" s="82" t="s">
        <v>52</v>
      </c>
      <c r="AF5" s="147" t="s">
        <v>64</v>
      </c>
      <c r="AG5" s="83" t="s">
        <v>6</v>
      </c>
      <c r="AH5" s="145" t="s">
        <v>6</v>
      </c>
      <c r="AI5" s="82" t="s">
        <v>52</v>
      </c>
      <c r="AJ5" s="82" t="s">
        <v>52</v>
      </c>
      <c r="AK5" s="82" t="s">
        <v>52</v>
      </c>
      <c r="AL5" s="52" t="s">
        <v>31</v>
      </c>
      <c r="AM5">
        <f t="shared" si="0"/>
        <v>5</v>
      </c>
    </row>
    <row r="6" spans="1:39" x14ac:dyDescent="0.25">
      <c r="A6" s="454"/>
      <c r="B6" s="46">
        <v>5</v>
      </c>
      <c r="C6" s="47">
        <v>252816</v>
      </c>
      <c r="D6" s="57" t="s">
        <v>23</v>
      </c>
      <c r="E6" s="48" t="s">
        <v>4</v>
      </c>
      <c r="F6" s="71" t="s">
        <v>26</v>
      </c>
      <c r="G6" s="84" t="s">
        <v>54</v>
      </c>
      <c r="H6" s="84" t="s">
        <v>54</v>
      </c>
      <c r="I6" s="84" t="s">
        <v>54</v>
      </c>
      <c r="J6" s="84" t="s">
        <v>54</v>
      </c>
      <c r="K6" s="52" t="s">
        <v>31</v>
      </c>
      <c r="L6" s="83" t="s">
        <v>6</v>
      </c>
      <c r="M6" s="83" t="s">
        <v>6</v>
      </c>
      <c r="N6" s="52" t="s">
        <v>31</v>
      </c>
      <c r="O6" s="140" t="s">
        <v>52</v>
      </c>
      <c r="P6" s="140" t="s">
        <v>52</v>
      </c>
      <c r="Q6" s="140" t="s">
        <v>52</v>
      </c>
      <c r="R6" s="140" t="s">
        <v>52</v>
      </c>
      <c r="S6" s="145" t="s">
        <v>6</v>
      </c>
      <c r="T6" s="145" t="s">
        <v>6</v>
      </c>
      <c r="U6" s="67" t="s">
        <v>52</v>
      </c>
      <c r="V6" s="67" t="s">
        <v>52</v>
      </c>
      <c r="W6" s="141" t="s">
        <v>51</v>
      </c>
      <c r="X6" s="70" t="s">
        <v>54</v>
      </c>
      <c r="Y6" s="67" t="s">
        <v>52</v>
      </c>
      <c r="Z6" s="145" t="s">
        <v>6</v>
      </c>
      <c r="AA6" s="145" t="s">
        <v>6</v>
      </c>
      <c r="AB6" s="84" t="s">
        <v>54</v>
      </c>
      <c r="AC6" s="84" t="s">
        <v>54</v>
      </c>
      <c r="AD6" s="84" t="s">
        <v>54</v>
      </c>
      <c r="AE6" s="84" t="s">
        <v>54</v>
      </c>
      <c r="AF6" s="147" t="s">
        <v>64</v>
      </c>
      <c r="AG6" s="83" t="s">
        <v>6</v>
      </c>
      <c r="AH6" s="83" t="s">
        <v>6</v>
      </c>
      <c r="AI6" s="52" t="s">
        <v>31</v>
      </c>
      <c r="AJ6" s="84" t="s">
        <v>54</v>
      </c>
      <c r="AK6" s="52" t="s">
        <v>31</v>
      </c>
      <c r="AL6" s="84" t="s">
        <v>54</v>
      </c>
      <c r="AM6">
        <f t="shared" si="0"/>
        <v>4</v>
      </c>
    </row>
    <row r="7" spans="1:39" x14ac:dyDescent="0.25">
      <c r="A7" s="454"/>
      <c r="B7" s="46">
        <v>6</v>
      </c>
      <c r="C7" s="47">
        <v>400623</v>
      </c>
      <c r="D7" s="57" t="s">
        <v>33</v>
      </c>
      <c r="E7" s="48" t="s">
        <v>4</v>
      </c>
      <c r="F7" s="71" t="s">
        <v>26</v>
      </c>
      <c r="G7" s="84" t="s">
        <v>54</v>
      </c>
      <c r="H7" s="84" t="s">
        <v>54</v>
      </c>
      <c r="I7" s="84" t="s">
        <v>54</v>
      </c>
      <c r="J7" s="84" t="s">
        <v>54</v>
      </c>
      <c r="K7" s="84" t="s">
        <v>54</v>
      </c>
      <c r="L7" s="83" t="s">
        <v>6</v>
      </c>
      <c r="M7" s="83" t="s">
        <v>6</v>
      </c>
      <c r="N7" s="52" t="s">
        <v>31</v>
      </c>
      <c r="O7" s="139" t="s">
        <v>54</v>
      </c>
      <c r="P7" s="139" t="s">
        <v>54</v>
      </c>
      <c r="Q7" s="139" t="s">
        <v>54</v>
      </c>
      <c r="R7" s="139" t="s">
        <v>54</v>
      </c>
      <c r="S7" s="145" t="s">
        <v>6</v>
      </c>
      <c r="T7" s="145" t="s">
        <v>6</v>
      </c>
      <c r="U7" s="67" t="s">
        <v>52</v>
      </c>
      <c r="V7" s="67" t="s">
        <v>52</v>
      </c>
      <c r="W7" s="67" t="s">
        <v>52</v>
      </c>
      <c r="X7" s="67" t="s">
        <v>52</v>
      </c>
      <c r="Y7" s="67" t="s">
        <v>52</v>
      </c>
      <c r="Z7" s="70" t="s">
        <v>54</v>
      </c>
      <c r="AA7" s="145" t="s">
        <v>6</v>
      </c>
      <c r="AB7" s="152" t="s">
        <v>54</v>
      </c>
      <c r="AC7" s="84" t="s">
        <v>54</v>
      </c>
      <c r="AD7" s="84" t="s">
        <v>54</v>
      </c>
      <c r="AE7" s="84" t="s">
        <v>54</v>
      </c>
      <c r="AF7" s="147" t="s">
        <v>64</v>
      </c>
      <c r="AG7" s="83" t="s">
        <v>6</v>
      </c>
      <c r="AH7" s="83" t="s">
        <v>6</v>
      </c>
      <c r="AI7" s="153" t="s">
        <v>51</v>
      </c>
      <c r="AJ7" s="84" t="s">
        <v>54</v>
      </c>
      <c r="AK7" s="84" t="s">
        <v>54</v>
      </c>
      <c r="AL7" s="84" t="s">
        <v>54</v>
      </c>
      <c r="AM7">
        <f t="shared" si="0"/>
        <v>1</v>
      </c>
    </row>
    <row r="8" spans="1:39" x14ac:dyDescent="0.25">
      <c r="A8" s="454"/>
      <c r="B8" s="46">
        <v>7</v>
      </c>
      <c r="C8" s="47">
        <v>356669</v>
      </c>
      <c r="D8" s="57" t="s">
        <v>34</v>
      </c>
      <c r="E8" s="48" t="s">
        <v>4</v>
      </c>
      <c r="F8" s="71" t="s">
        <v>26</v>
      </c>
      <c r="G8" s="84" t="s">
        <v>54</v>
      </c>
      <c r="H8" s="84" t="s">
        <v>54</v>
      </c>
      <c r="I8" s="84" t="s">
        <v>54</v>
      </c>
      <c r="J8" s="84" t="s">
        <v>54</v>
      </c>
      <c r="K8" s="84" t="s">
        <v>54</v>
      </c>
      <c r="L8" s="84" t="s">
        <v>54</v>
      </c>
      <c r="M8" s="83" t="s">
        <v>6</v>
      </c>
      <c r="N8" s="54" t="s">
        <v>45</v>
      </c>
      <c r="O8" s="140" t="s">
        <v>52</v>
      </c>
      <c r="P8" s="140" t="s">
        <v>52</v>
      </c>
      <c r="Q8" s="140" t="s">
        <v>52</v>
      </c>
      <c r="R8" s="140" t="s">
        <v>52</v>
      </c>
      <c r="S8" s="145" t="s">
        <v>6</v>
      </c>
      <c r="T8" s="145" t="s">
        <v>6</v>
      </c>
      <c r="U8" s="70" t="s">
        <v>54</v>
      </c>
      <c r="V8" s="67" t="s">
        <v>52</v>
      </c>
      <c r="W8" s="141" t="s">
        <v>51</v>
      </c>
      <c r="X8" s="70" t="s">
        <v>54</v>
      </c>
      <c r="Y8" s="67" t="s">
        <v>52</v>
      </c>
      <c r="Z8" s="145" t="s">
        <v>6</v>
      </c>
      <c r="AA8" s="145" t="s">
        <v>6</v>
      </c>
      <c r="AB8" s="154" t="s">
        <v>54</v>
      </c>
      <c r="AC8" s="154" t="s">
        <v>54</v>
      </c>
      <c r="AD8" s="154" t="s">
        <v>54</v>
      </c>
      <c r="AE8" s="154" t="s">
        <v>54</v>
      </c>
      <c r="AF8" s="155" t="s">
        <v>64</v>
      </c>
      <c r="AG8" s="156" t="s">
        <v>6</v>
      </c>
      <c r="AH8" s="156" t="s">
        <v>6</v>
      </c>
      <c r="AI8" s="157" t="s">
        <v>52</v>
      </c>
      <c r="AJ8" s="157" t="s">
        <v>52</v>
      </c>
      <c r="AK8" s="157" t="s">
        <v>52</v>
      </c>
      <c r="AL8" s="52" t="s">
        <v>31</v>
      </c>
      <c r="AM8">
        <f t="shared" si="0"/>
        <v>1</v>
      </c>
    </row>
    <row r="9" spans="1:39" x14ac:dyDescent="0.25">
      <c r="A9" s="454"/>
      <c r="B9" s="46">
        <v>8</v>
      </c>
      <c r="C9" s="78">
        <v>242826</v>
      </c>
      <c r="D9" s="79" t="s">
        <v>65</v>
      </c>
      <c r="E9" s="48" t="s">
        <v>4</v>
      </c>
      <c r="F9" s="71" t="s">
        <v>26</v>
      </c>
      <c r="G9" s="82" t="s">
        <v>52</v>
      </c>
      <c r="H9" s="82" t="s">
        <v>52</v>
      </c>
      <c r="I9" s="82" t="s">
        <v>52</v>
      </c>
      <c r="J9" s="82" t="s">
        <v>52</v>
      </c>
      <c r="K9" s="82" t="s">
        <v>52</v>
      </c>
      <c r="L9" s="83" t="s">
        <v>6</v>
      </c>
      <c r="M9" s="83" t="s">
        <v>6</v>
      </c>
      <c r="N9" s="139" t="s">
        <v>54</v>
      </c>
      <c r="O9" s="139" t="s">
        <v>54</v>
      </c>
      <c r="P9" s="139" t="s">
        <v>54</v>
      </c>
      <c r="Q9" s="139" t="s">
        <v>54</v>
      </c>
      <c r="R9" s="139" t="s">
        <v>54</v>
      </c>
      <c r="S9" s="145" t="s">
        <v>6</v>
      </c>
      <c r="T9" s="145" t="s">
        <v>6</v>
      </c>
      <c r="U9" s="146" t="s">
        <v>31</v>
      </c>
      <c r="V9" s="146" t="s">
        <v>31</v>
      </c>
      <c r="W9" s="70" t="s">
        <v>54</v>
      </c>
      <c r="X9" s="70" t="s">
        <v>54</v>
      </c>
      <c r="Y9" s="70" t="s">
        <v>54</v>
      </c>
      <c r="Z9" s="145" t="s">
        <v>6</v>
      </c>
      <c r="AA9" s="145" t="s">
        <v>6</v>
      </c>
      <c r="AB9" s="82" t="s">
        <v>52</v>
      </c>
      <c r="AC9" s="82" t="s">
        <v>52</v>
      </c>
      <c r="AD9" s="82" t="s">
        <v>52</v>
      </c>
      <c r="AE9" s="82" t="s">
        <v>52</v>
      </c>
      <c r="AF9" s="147" t="s">
        <v>64</v>
      </c>
      <c r="AG9" s="83" t="s">
        <v>6</v>
      </c>
      <c r="AH9" s="83" t="s">
        <v>6</v>
      </c>
      <c r="AI9" s="82" t="s">
        <v>52</v>
      </c>
      <c r="AJ9" s="82" t="s">
        <v>52</v>
      </c>
      <c r="AK9" s="82" t="s">
        <v>52</v>
      </c>
      <c r="AL9" s="82" t="s">
        <v>52</v>
      </c>
      <c r="AM9">
        <f t="shared" si="0"/>
        <v>2</v>
      </c>
    </row>
    <row r="10" spans="1:39" x14ac:dyDescent="0.25">
      <c r="A10" s="454"/>
      <c r="B10" s="46">
        <v>9</v>
      </c>
      <c r="C10" s="47">
        <v>509724</v>
      </c>
      <c r="D10" s="57" t="s">
        <v>21</v>
      </c>
      <c r="E10" s="48" t="s">
        <v>4</v>
      </c>
      <c r="F10" s="72" t="s">
        <v>25</v>
      </c>
      <c r="G10" s="82" t="s">
        <v>52</v>
      </c>
      <c r="H10" s="82" t="s">
        <v>52</v>
      </c>
      <c r="I10" s="82" t="s">
        <v>52</v>
      </c>
      <c r="J10" s="82" t="s">
        <v>52</v>
      </c>
      <c r="K10" s="82" t="s">
        <v>52</v>
      </c>
      <c r="L10" s="83" t="s">
        <v>6</v>
      </c>
      <c r="M10" s="83" t="s">
        <v>6</v>
      </c>
      <c r="N10" s="140" t="s">
        <v>52</v>
      </c>
      <c r="O10" s="140" t="s">
        <v>52</v>
      </c>
      <c r="P10" s="140" t="s">
        <v>52</v>
      </c>
      <c r="Q10" s="140" t="s">
        <v>52</v>
      </c>
      <c r="R10" s="140" t="s">
        <v>52</v>
      </c>
      <c r="S10" s="30"/>
      <c r="T10" s="30"/>
      <c r="U10" s="67" t="s">
        <v>52</v>
      </c>
      <c r="V10" s="67" t="s">
        <v>52</v>
      </c>
      <c r="W10" s="67" t="s">
        <v>52</v>
      </c>
      <c r="X10" s="67" t="s">
        <v>52</v>
      </c>
      <c r="Y10" s="67" t="s">
        <v>52</v>
      </c>
      <c r="Z10" s="145" t="s">
        <v>6</v>
      </c>
      <c r="AA10" s="145" t="s">
        <v>6</v>
      </c>
      <c r="AB10" s="74" t="s">
        <v>52</v>
      </c>
      <c r="AC10" s="74" t="s">
        <v>52</v>
      </c>
      <c r="AD10" s="74" t="s">
        <v>52</v>
      </c>
      <c r="AE10" s="74" t="s">
        <v>52</v>
      </c>
      <c r="AF10" s="150" t="s">
        <v>64</v>
      </c>
      <c r="AG10" s="151" t="s">
        <v>6</v>
      </c>
      <c r="AH10" s="151" t="s">
        <v>6</v>
      </c>
      <c r="AI10" s="74" t="s">
        <v>52</v>
      </c>
      <c r="AJ10" s="74" t="s">
        <v>52</v>
      </c>
      <c r="AK10" s="74" t="s">
        <v>52</v>
      </c>
      <c r="AL10" s="74" t="s">
        <v>52</v>
      </c>
      <c r="AM10">
        <f t="shared" si="0"/>
        <v>0</v>
      </c>
    </row>
    <row r="11" spans="1:39" x14ac:dyDescent="0.25">
      <c r="A11" s="454"/>
      <c r="B11" s="46">
        <v>10</v>
      </c>
      <c r="C11" s="47">
        <v>314753</v>
      </c>
      <c r="D11" s="57" t="s">
        <v>22</v>
      </c>
      <c r="E11" s="48" t="s">
        <v>4</v>
      </c>
      <c r="F11" s="72" t="s">
        <v>25</v>
      </c>
      <c r="G11" s="52" t="s">
        <v>31</v>
      </c>
      <c r="H11" s="52" t="s">
        <v>31</v>
      </c>
      <c r="I11" s="52" t="s">
        <v>31</v>
      </c>
      <c r="J11" s="52" t="s">
        <v>31</v>
      </c>
      <c r="K11" s="52" t="s">
        <v>31</v>
      </c>
      <c r="L11" s="83" t="s">
        <v>6</v>
      </c>
      <c r="M11" s="83" t="s">
        <v>6</v>
      </c>
      <c r="N11" s="140" t="s">
        <v>52</v>
      </c>
      <c r="O11" s="140" t="s">
        <v>52</v>
      </c>
      <c r="P11" s="140" t="s">
        <v>52</v>
      </c>
      <c r="Q11" s="140" t="s">
        <v>52</v>
      </c>
      <c r="R11" s="140" t="s">
        <v>52</v>
      </c>
      <c r="S11" s="83" t="s">
        <v>6</v>
      </c>
      <c r="T11" s="83" t="s">
        <v>6</v>
      </c>
      <c r="U11" s="140" t="s">
        <v>52</v>
      </c>
      <c r="V11" s="140" t="s">
        <v>52</v>
      </c>
      <c r="W11" s="140" t="s">
        <v>52</v>
      </c>
      <c r="X11" s="140" t="s">
        <v>52</v>
      </c>
      <c r="Y11" s="140" t="s">
        <v>52</v>
      </c>
      <c r="Z11" s="145" t="s">
        <v>6</v>
      </c>
      <c r="AA11" s="145" t="s">
        <v>6</v>
      </c>
      <c r="AB11" s="67" t="s">
        <v>52</v>
      </c>
      <c r="AC11" s="67" t="s">
        <v>52</v>
      </c>
      <c r="AD11" s="67" t="s">
        <v>52</v>
      </c>
      <c r="AE11" s="52" t="s">
        <v>31</v>
      </c>
      <c r="AF11" s="147" t="s">
        <v>64</v>
      </c>
      <c r="AG11" s="145" t="s">
        <v>6</v>
      </c>
      <c r="AH11" s="145" t="s">
        <v>6</v>
      </c>
      <c r="AI11" s="69" t="s">
        <v>51</v>
      </c>
      <c r="AJ11" s="74" t="s">
        <v>52</v>
      </c>
      <c r="AK11" s="74" t="s">
        <v>52</v>
      </c>
      <c r="AL11" s="52" t="s">
        <v>31</v>
      </c>
      <c r="AM11">
        <f t="shared" si="0"/>
        <v>6</v>
      </c>
    </row>
    <row r="12" spans="1:39" x14ac:dyDescent="0.25">
      <c r="A12" s="454"/>
      <c r="B12" s="46">
        <v>11</v>
      </c>
      <c r="C12" s="47">
        <v>166058</v>
      </c>
      <c r="D12" s="57" t="s">
        <v>8</v>
      </c>
      <c r="E12" s="48" t="s">
        <v>4</v>
      </c>
      <c r="F12" s="72" t="s">
        <v>25</v>
      </c>
      <c r="G12" s="82" t="s">
        <v>52</v>
      </c>
      <c r="H12" s="82" t="s">
        <v>52</v>
      </c>
      <c r="I12" s="82" t="s">
        <v>52</v>
      </c>
      <c r="J12" s="82" t="s">
        <v>52</v>
      </c>
      <c r="K12" s="82" t="s">
        <v>52</v>
      </c>
      <c r="L12" s="83" t="s">
        <v>6</v>
      </c>
      <c r="M12" s="83" t="s">
        <v>6</v>
      </c>
      <c r="N12" s="140" t="s">
        <v>52</v>
      </c>
      <c r="O12" s="140" t="s">
        <v>52</v>
      </c>
      <c r="P12" s="140" t="s">
        <v>52</v>
      </c>
      <c r="Q12" s="140" t="s">
        <v>52</v>
      </c>
      <c r="R12" s="140" t="s">
        <v>52</v>
      </c>
      <c r="S12" s="83" t="s">
        <v>6</v>
      </c>
      <c r="T12" s="83" t="s">
        <v>6</v>
      </c>
      <c r="U12" s="67" t="s">
        <v>52</v>
      </c>
      <c r="V12" s="67" t="s">
        <v>52</v>
      </c>
      <c r="W12" s="67" t="s">
        <v>52</v>
      </c>
      <c r="X12" s="67" t="s">
        <v>52</v>
      </c>
      <c r="Y12" s="67" t="s">
        <v>52</v>
      </c>
      <c r="Z12" s="145" t="s">
        <v>6</v>
      </c>
      <c r="AA12" s="145" t="s">
        <v>6</v>
      </c>
      <c r="AB12" s="67" t="s">
        <v>52</v>
      </c>
      <c r="AC12" s="67" t="s">
        <v>52</v>
      </c>
      <c r="AD12" s="67" t="s">
        <v>52</v>
      </c>
      <c r="AE12" s="52" t="s">
        <v>31</v>
      </c>
      <c r="AF12" s="147" t="s">
        <v>64</v>
      </c>
      <c r="AG12" s="145" t="s">
        <v>6</v>
      </c>
      <c r="AH12" s="145" t="s">
        <v>6</v>
      </c>
      <c r="AI12" s="52" t="s">
        <v>31</v>
      </c>
      <c r="AJ12" s="52" t="s">
        <v>31</v>
      </c>
      <c r="AK12" s="52" t="s">
        <v>31</v>
      </c>
      <c r="AL12" s="52" t="s">
        <v>31</v>
      </c>
      <c r="AM12">
        <f t="shared" si="0"/>
        <v>5</v>
      </c>
    </row>
    <row r="13" spans="1:39" x14ac:dyDescent="0.25">
      <c r="A13" s="454"/>
      <c r="B13" s="46">
        <v>12</v>
      </c>
      <c r="C13" s="47">
        <v>369628</v>
      </c>
      <c r="D13" s="57" t="s">
        <v>15</v>
      </c>
      <c r="E13" s="48" t="s">
        <v>4</v>
      </c>
      <c r="F13" s="72" t="s">
        <v>25</v>
      </c>
      <c r="G13" s="52" t="s">
        <v>31</v>
      </c>
      <c r="H13" s="52" t="s">
        <v>31</v>
      </c>
      <c r="I13" s="52" t="s">
        <v>31</v>
      </c>
      <c r="J13" s="52" t="s">
        <v>31</v>
      </c>
      <c r="K13" s="52" t="s">
        <v>31</v>
      </c>
      <c r="L13" s="83" t="s">
        <v>6</v>
      </c>
      <c r="M13" s="83" t="s">
        <v>6</v>
      </c>
      <c r="N13" s="52" t="s">
        <v>31</v>
      </c>
      <c r="O13" s="52" t="s">
        <v>31</v>
      </c>
      <c r="P13" s="140" t="s">
        <v>52</v>
      </c>
      <c r="Q13" s="140" t="s">
        <v>52</v>
      </c>
      <c r="R13" s="140" t="s">
        <v>52</v>
      </c>
      <c r="S13" s="83" t="s">
        <v>6</v>
      </c>
      <c r="T13" s="83" t="s">
        <v>6</v>
      </c>
      <c r="U13" s="67" t="s">
        <v>52</v>
      </c>
      <c r="V13" s="67" t="s">
        <v>52</v>
      </c>
      <c r="W13" s="67" t="s">
        <v>52</v>
      </c>
      <c r="X13" s="67" t="s">
        <v>52</v>
      </c>
      <c r="Y13" s="69" t="s">
        <v>51</v>
      </c>
      <c r="Z13" s="145" t="s">
        <v>6</v>
      </c>
      <c r="AA13" s="145" t="s">
        <v>6</v>
      </c>
      <c r="AB13" s="69" t="s">
        <v>51</v>
      </c>
      <c r="AC13" s="69" t="s">
        <v>51</v>
      </c>
      <c r="AD13" s="69" t="s">
        <v>51</v>
      </c>
      <c r="AE13" s="69" t="s">
        <v>51</v>
      </c>
      <c r="AF13" s="147" t="s">
        <v>64</v>
      </c>
      <c r="AG13" s="145" t="s">
        <v>6</v>
      </c>
      <c r="AH13" s="145" t="s">
        <v>6</v>
      </c>
      <c r="AI13" s="74" t="s">
        <v>52</v>
      </c>
      <c r="AJ13" s="74" t="s">
        <v>52</v>
      </c>
      <c r="AK13" s="74" t="s">
        <v>52</v>
      </c>
      <c r="AL13" s="69" t="s">
        <v>51</v>
      </c>
      <c r="AM13">
        <f t="shared" si="0"/>
        <v>6</v>
      </c>
    </row>
    <row r="14" spans="1:39" x14ac:dyDescent="0.25">
      <c r="A14" s="454"/>
      <c r="B14" s="46">
        <v>13</v>
      </c>
      <c r="C14" s="47">
        <v>490076</v>
      </c>
      <c r="D14" s="57" t="s">
        <v>62</v>
      </c>
      <c r="E14" s="48" t="s">
        <v>4</v>
      </c>
      <c r="F14" s="72" t="s">
        <v>25</v>
      </c>
      <c r="G14" s="82" t="s">
        <v>52</v>
      </c>
      <c r="H14" s="82" t="s">
        <v>52</v>
      </c>
      <c r="I14" s="82" t="s">
        <v>52</v>
      </c>
      <c r="J14" s="82" t="s">
        <v>52</v>
      </c>
      <c r="K14" s="82" t="s">
        <v>52</v>
      </c>
      <c r="L14" s="83" t="s">
        <v>6</v>
      </c>
      <c r="M14" s="83" t="s">
        <v>6</v>
      </c>
      <c r="N14" s="140" t="s">
        <v>52</v>
      </c>
      <c r="O14" s="140" t="s">
        <v>52</v>
      </c>
      <c r="P14" s="140" t="s">
        <v>52</v>
      </c>
      <c r="Q14" s="140" t="s">
        <v>52</v>
      </c>
      <c r="R14" s="141" t="s">
        <v>51</v>
      </c>
      <c r="S14" s="83" t="s">
        <v>6</v>
      </c>
      <c r="T14" s="83" t="s">
        <v>6</v>
      </c>
      <c r="U14" s="69" t="s">
        <v>51</v>
      </c>
      <c r="V14" s="69" t="s">
        <v>51</v>
      </c>
      <c r="W14" s="69" t="s">
        <v>51</v>
      </c>
      <c r="X14" s="70" t="s">
        <v>54</v>
      </c>
      <c r="Y14" s="67" t="s">
        <v>52</v>
      </c>
      <c r="Z14" s="145" t="s">
        <v>6</v>
      </c>
      <c r="AA14" s="145" t="s">
        <v>6</v>
      </c>
      <c r="AB14" s="67" t="s">
        <v>52</v>
      </c>
      <c r="AC14" s="67" t="s">
        <v>52</v>
      </c>
      <c r="AD14" s="67" t="s">
        <v>52</v>
      </c>
      <c r="AE14" s="67" t="s">
        <v>52</v>
      </c>
      <c r="AF14" s="147" t="s">
        <v>64</v>
      </c>
      <c r="AG14" s="145" t="s">
        <v>6</v>
      </c>
      <c r="AH14" s="145" t="s">
        <v>6</v>
      </c>
      <c r="AI14" s="69" t="s">
        <v>51</v>
      </c>
      <c r="AJ14" s="69" t="s">
        <v>51</v>
      </c>
      <c r="AK14" s="69" t="s">
        <v>51</v>
      </c>
      <c r="AL14" s="69" t="s">
        <v>51</v>
      </c>
      <c r="AM14">
        <f t="shared" si="0"/>
        <v>0</v>
      </c>
    </row>
    <row r="15" spans="1:39" x14ac:dyDescent="0.25">
      <c r="A15" s="454"/>
      <c r="B15" s="46">
        <v>14</v>
      </c>
      <c r="C15" s="47">
        <v>516000</v>
      </c>
      <c r="D15" s="57" t="s">
        <v>35</v>
      </c>
      <c r="E15" s="48" t="s">
        <v>4</v>
      </c>
      <c r="F15" s="72" t="s">
        <v>25</v>
      </c>
      <c r="G15" s="82" t="s">
        <v>52</v>
      </c>
      <c r="H15" s="52" t="s">
        <v>31</v>
      </c>
      <c r="I15" s="52" t="s">
        <v>31</v>
      </c>
      <c r="J15" s="52" t="s">
        <v>31</v>
      </c>
      <c r="K15" s="52" t="s">
        <v>31</v>
      </c>
      <c r="L15" s="83" t="s">
        <v>6</v>
      </c>
      <c r="M15" s="83" t="s">
        <v>6</v>
      </c>
      <c r="N15" s="52" t="s">
        <v>31</v>
      </c>
      <c r="O15" s="52" t="s">
        <v>31</v>
      </c>
      <c r="P15" s="52" t="s">
        <v>31</v>
      </c>
      <c r="Q15" s="52" t="s">
        <v>31</v>
      </c>
      <c r="R15" s="52" t="s">
        <v>31</v>
      </c>
      <c r="S15" s="83" t="s">
        <v>6</v>
      </c>
      <c r="T15" s="83" t="s">
        <v>6</v>
      </c>
      <c r="U15" s="52" t="s">
        <v>31</v>
      </c>
      <c r="V15" s="52" t="s">
        <v>31</v>
      </c>
      <c r="W15" s="52" t="s">
        <v>31</v>
      </c>
      <c r="X15" s="52" t="s">
        <v>31</v>
      </c>
      <c r="Y15" s="52" t="s">
        <v>31</v>
      </c>
      <c r="Z15" s="145" t="s">
        <v>6</v>
      </c>
      <c r="AA15" s="145" t="s">
        <v>6</v>
      </c>
      <c r="AB15" s="52" t="s">
        <v>31</v>
      </c>
      <c r="AC15" s="69" t="s">
        <v>51</v>
      </c>
      <c r="AD15" s="69" t="s">
        <v>51</v>
      </c>
      <c r="AE15" s="69" t="s">
        <v>51</v>
      </c>
      <c r="AF15" s="147" t="s">
        <v>64</v>
      </c>
      <c r="AG15" s="145" t="s">
        <v>6</v>
      </c>
      <c r="AH15" s="145" t="s">
        <v>6</v>
      </c>
      <c r="AI15" s="69" t="s">
        <v>51</v>
      </c>
      <c r="AJ15" s="69" t="s">
        <v>51</v>
      </c>
      <c r="AK15" s="69" t="s">
        <v>51</v>
      </c>
      <c r="AL15" s="69" t="s">
        <v>51</v>
      </c>
      <c r="AM15">
        <f t="shared" si="0"/>
        <v>15</v>
      </c>
    </row>
    <row r="16" spans="1:39" x14ac:dyDescent="0.25">
      <c r="A16" s="454"/>
      <c r="B16" s="46">
        <v>15</v>
      </c>
      <c r="C16" s="47">
        <v>489172</v>
      </c>
      <c r="D16" s="57" t="s">
        <v>13</v>
      </c>
      <c r="E16" s="48" t="s">
        <v>4</v>
      </c>
      <c r="F16" s="72" t="s">
        <v>25</v>
      </c>
      <c r="G16" s="52" t="s">
        <v>31</v>
      </c>
      <c r="H16" s="52" t="s">
        <v>31</v>
      </c>
      <c r="I16" s="52" t="s">
        <v>31</v>
      </c>
      <c r="J16" s="52" t="s">
        <v>31</v>
      </c>
      <c r="K16" s="52" t="s">
        <v>31</v>
      </c>
      <c r="L16" s="83" t="s">
        <v>6</v>
      </c>
      <c r="M16" s="83" t="s">
        <v>6</v>
      </c>
      <c r="N16" s="52" t="s">
        <v>31</v>
      </c>
      <c r="O16" s="52" t="s">
        <v>31</v>
      </c>
      <c r="P16" s="140" t="s">
        <v>52</v>
      </c>
      <c r="Q16" s="140" t="s">
        <v>52</v>
      </c>
      <c r="R16" s="140" t="s">
        <v>52</v>
      </c>
      <c r="S16" s="83" t="s">
        <v>6</v>
      </c>
      <c r="T16" s="83" t="s">
        <v>6</v>
      </c>
      <c r="U16" s="69" t="s">
        <v>51</v>
      </c>
      <c r="V16" s="69" t="s">
        <v>51</v>
      </c>
      <c r="W16" s="69" t="s">
        <v>51</v>
      </c>
      <c r="X16" s="70" t="s">
        <v>54</v>
      </c>
      <c r="Y16" s="69" t="s">
        <v>51</v>
      </c>
      <c r="Z16" s="145" t="s">
        <v>6</v>
      </c>
      <c r="AA16" s="145" t="s">
        <v>6</v>
      </c>
      <c r="AB16" s="67" t="s">
        <v>52</v>
      </c>
      <c r="AC16" s="67" t="s">
        <v>52</v>
      </c>
      <c r="AD16" s="67" t="s">
        <v>52</v>
      </c>
      <c r="AE16" s="67" t="s">
        <v>52</v>
      </c>
      <c r="AF16" s="147" t="s">
        <v>64</v>
      </c>
      <c r="AG16" s="145" t="s">
        <v>6</v>
      </c>
      <c r="AH16" s="145" t="s">
        <v>6</v>
      </c>
      <c r="AI16" s="67" t="s">
        <v>52</v>
      </c>
      <c r="AJ16" s="67" t="s">
        <v>52</v>
      </c>
      <c r="AK16" s="67" t="s">
        <v>52</v>
      </c>
      <c r="AL16" s="67" t="s">
        <v>52</v>
      </c>
      <c r="AM16">
        <f t="shared" si="0"/>
        <v>6</v>
      </c>
    </row>
    <row r="17" spans="1:39" x14ac:dyDescent="0.25">
      <c r="A17" s="454"/>
      <c r="B17" s="46">
        <v>16</v>
      </c>
      <c r="C17" s="47">
        <v>518623</v>
      </c>
      <c r="D17" s="57" t="s">
        <v>66</v>
      </c>
      <c r="E17" s="48" t="s">
        <v>4</v>
      </c>
      <c r="F17" s="72" t="s">
        <v>25</v>
      </c>
      <c r="G17" s="25" t="s">
        <v>51</v>
      </c>
      <c r="H17" s="25" t="s">
        <v>51</v>
      </c>
      <c r="I17" s="25" t="s">
        <v>51</v>
      </c>
      <c r="J17" s="25" t="s">
        <v>51</v>
      </c>
      <c r="K17" s="25" t="s">
        <v>51</v>
      </c>
      <c r="L17" s="83" t="s">
        <v>6</v>
      </c>
      <c r="M17" s="83" t="s">
        <v>6</v>
      </c>
      <c r="N17" s="140" t="s">
        <v>52</v>
      </c>
      <c r="O17" s="140" t="s">
        <v>52</v>
      </c>
      <c r="P17" s="140" t="s">
        <v>52</v>
      </c>
      <c r="Q17" s="140" t="s">
        <v>52</v>
      </c>
      <c r="R17" s="140" t="s">
        <v>52</v>
      </c>
      <c r="S17" s="83" t="s">
        <v>6</v>
      </c>
      <c r="T17" s="83" t="s">
        <v>6</v>
      </c>
      <c r="U17" s="67" t="s">
        <v>52</v>
      </c>
      <c r="V17" s="67" t="s">
        <v>52</v>
      </c>
      <c r="W17" s="67" t="s">
        <v>52</v>
      </c>
      <c r="X17" s="67" t="s">
        <v>52</v>
      </c>
      <c r="Y17" s="67" t="s">
        <v>52</v>
      </c>
      <c r="Z17" s="145" t="s">
        <v>6</v>
      </c>
      <c r="AA17" s="145" t="s">
        <v>6</v>
      </c>
      <c r="AB17" s="52" t="s">
        <v>31</v>
      </c>
      <c r="AC17" s="69" t="s">
        <v>51</v>
      </c>
      <c r="AD17" s="69" t="s">
        <v>51</v>
      </c>
      <c r="AE17" s="69" t="s">
        <v>51</v>
      </c>
      <c r="AF17" s="147" t="s">
        <v>64</v>
      </c>
      <c r="AG17" s="145" t="s">
        <v>6</v>
      </c>
      <c r="AH17" s="145" t="s">
        <v>6</v>
      </c>
      <c r="AI17" s="67" t="s">
        <v>52</v>
      </c>
      <c r="AJ17" s="67" t="s">
        <v>52</v>
      </c>
      <c r="AK17" s="67" t="s">
        <v>52</v>
      </c>
      <c r="AL17" s="67" t="s">
        <v>52</v>
      </c>
      <c r="AM17">
        <f t="shared" si="0"/>
        <v>1</v>
      </c>
    </row>
    <row r="18" spans="1:39" x14ac:dyDescent="0.25">
      <c r="A18" s="455"/>
      <c r="B18" s="132">
        <v>17</v>
      </c>
      <c r="C18" s="47">
        <v>267786</v>
      </c>
      <c r="D18" s="57" t="s">
        <v>46</v>
      </c>
      <c r="E18" s="48" t="s">
        <v>4</v>
      </c>
      <c r="F18" s="72" t="s">
        <v>25</v>
      </c>
      <c r="G18" s="50" t="s">
        <v>52</v>
      </c>
      <c r="H18" s="52" t="s">
        <v>31</v>
      </c>
      <c r="I18" s="52" t="s">
        <v>31</v>
      </c>
      <c r="J18" s="52" t="s">
        <v>31</v>
      </c>
      <c r="K18" s="52" t="s">
        <v>31</v>
      </c>
      <c r="L18" s="83" t="s">
        <v>6</v>
      </c>
      <c r="M18" s="83" t="s">
        <v>6</v>
      </c>
      <c r="N18" s="140" t="s">
        <v>52</v>
      </c>
      <c r="O18" s="140" t="s">
        <v>52</v>
      </c>
      <c r="P18" s="140" t="s">
        <v>52</v>
      </c>
      <c r="Q18" s="140" t="s">
        <v>52</v>
      </c>
      <c r="R18" s="140" t="s">
        <v>52</v>
      </c>
      <c r="S18" s="83" t="s">
        <v>6</v>
      </c>
      <c r="T18" s="83" t="s">
        <v>6</v>
      </c>
      <c r="U18" s="67" t="s">
        <v>52</v>
      </c>
      <c r="V18" s="67" t="s">
        <v>52</v>
      </c>
      <c r="W18" s="67" t="s">
        <v>52</v>
      </c>
      <c r="X18" s="67" t="s">
        <v>52</v>
      </c>
      <c r="Y18" s="67" t="s">
        <v>52</v>
      </c>
      <c r="Z18" s="145" t="s">
        <v>6</v>
      </c>
      <c r="AA18" s="145" t="s">
        <v>6</v>
      </c>
      <c r="AB18" s="67" t="s">
        <v>52</v>
      </c>
      <c r="AC18" s="67" t="s">
        <v>52</v>
      </c>
      <c r="AD18" s="67" t="s">
        <v>52</v>
      </c>
      <c r="AE18" s="67" t="s">
        <v>52</v>
      </c>
      <c r="AF18" s="147" t="s">
        <v>64</v>
      </c>
      <c r="AG18" s="145" t="s">
        <v>6</v>
      </c>
      <c r="AH18" s="145" t="s">
        <v>6</v>
      </c>
      <c r="AI18" s="67" t="s">
        <v>52</v>
      </c>
      <c r="AJ18" s="67" t="s">
        <v>52</v>
      </c>
      <c r="AK18" s="67" t="s">
        <v>52</v>
      </c>
      <c r="AL18" s="67" t="s">
        <v>52</v>
      </c>
      <c r="AM18">
        <f t="shared" si="0"/>
        <v>4</v>
      </c>
    </row>
    <row r="19" spans="1:39" x14ac:dyDescent="0.25">
      <c r="A19" s="135" t="s">
        <v>107</v>
      </c>
      <c r="B19" s="46">
        <v>1</v>
      </c>
      <c r="C19" s="47">
        <v>384393</v>
      </c>
      <c r="D19" s="57" t="s">
        <v>14</v>
      </c>
      <c r="E19" s="48" t="s">
        <v>4</v>
      </c>
      <c r="F19" s="71" t="s">
        <v>26</v>
      </c>
      <c r="G19" s="50" t="s">
        <v>52</v>
      </c>
      <c r="H19" s="52" t="s">
        <v>31</v>
      </c>
      <c r="I19" s="52" t="s">
        <v>31</v>
      </c>
      <c r="J19" s="52" t="s">
        <v>31</v>
      </c>
      <c r="K19" s="52" t="s">
        <v>31</v>
      </c>
      <c r="L19" s="83" t="s">
        <v>6</v>
      </c>
      <c r="M19" s="83" t="s">
        <v>6</v>
      </c>
      <c r="N19" s="140" t="s">
        <v>52</v>
      </c>
      <c r="O19" s="140" t="s">
        <v>52</v>
      </c>
      <c r="P19" s="140" t="s">
        <v>52</v>
      </c>
      <c r="Q19" s="140" t="s">
        <v>52</v>
      </c>
      <c r="R19" s="140" t="s">
        <v>52</v>
      </c>
      <c r="S19" s="145" t="s">
        <v>6</v>
      </c>
      <c r="T19" s="145" t="s">
        <v>6</v>
      </c>
      <c r="U19" s="67" t="s">
        <v>52</v>
      </c>
      <c r="V19" s="67" t="s">
        <v>52</v>
      </c>
      <c r="W19" s="67" t="s">
        <v>52</v>
      </c>
      <c r="X19" s="67" t="s">
        <v>52</v>
      </c>
      <c r="Y19" s="67" t="s">
        <v>52</v>
      </c>
      <c r="Z19" s="145" t="s">
        <v>6</v>
      </c>
      <c r="AA19" s="145" t="s">
        <v>6</v>
      </c>
      <c r="AB19" s="70" t="s">
        <v>54</v>
      </c>
      <c r="AC19" s="70" t="s">
        <v>54</v>
      </c>
      <c r="AD19" s="70" t="s">
        <v>54</v>
      </c>
      <c r="AE19" s="70" t="s">
        <v>54</v>
      </c>
      <c r="AF19" s="147" t="s">
        <v>64</v>
      </c>
      <c r="AG19" s="145" t="s">
        <v>6</v>
      </c>
      <c r="AH19" s="145" t="s">
        <v>6</v>
      </c>
      <c r="AI19" s="70" t="s">
        <v>54</v>
      </c>
      <c r="AJ19" s="70" t="s">
        <v>54</v>
      </c>
      <c r="AK19" s="70" t="s">
        <v>54</v>
      </c>
      <c r="AL19" s="70" t="s">
        <v>54</v>
      </c>
      <c r="AM19">
        <f t="shared" si="0"/>
        <v>4</v>
      </c>
    </row>
    <row r="20" spans="1:39" x14ac:dyDescent="0.25">
      <c r="A20" s="136"/>
      <c r="B20" s="46">
        <v>2</v>
      </c>
      <c r="C20" s="47">
        <v>469862</v>
      </c>
      <c r="D20" s="57" t="s">
        <v>20</v>
      </c>
      <c r="E20" s="48" t="s">
        <v>4</v>
      </c>
      <c r="F20" s="71" t="s">
        <v>26</v>
      </c>
      <c r="G20" s="52" t="s">
        <v>31</v>
      </c>
      <c r="H20" s="84" t="s">
        <v>54</v>
      </c>
      <c r="I20" s="52" t="s">
        <v>31</v>
      </c>
      <c r="J20" s="52" t="s">
        <v>31</v>
      </c>
      <c r="K20" s="84" t="s">
        <v>54</v>
      </c>
      <c r="L20" s="83" t="s">
        <v>6</v>
      </c>
      <c r="M20" s="83" t="s">
        <v>6</v>
      </c>
      <c r="N20" s="139" t="s">
        <v>54</v>
      </c>
      <c r="O20" s="139" t="s">
        <v>54</v>
      </c>
      <c r="P20" s="139" t="s">
        <v>54</v>
      </c>
      <c r="Q20" s="139" t="s">
        <v>54</v>
      </c>
      <c r="R20" s="139" t="s">
        <v>54</v>
      </c>
      <c r="S20" s="145" t="s">
        <v>6</v>
      </c>
      <c r="T20" s="145" t="s">
        <v>6</v>
      </c>
      <c r="U20" s="70" t="s">
        <v>54</v>
      </c>
      <c r="V20" s="70" t="s">
        <v>54</v>
      </c>
      <c r="W20" s="70" t="s">
        <v>54</v>
      </c>
      <c r="X20" s="70" t="s">
        <v>54</v>
      </c>
      <c r="Y20" s="70" t="s">
        <v>54</v>
      </c>
      <c r="Z20" s="145" t="s">
        <v>6</v>
      </c>
      <c r="AA20" s="145" t="s">
        <v>6</v>
      </c>
      <c r="AB20" s="67" t="s">
        <v>52</v>
      </c>
      <c r="AC20" s="67" t="s">
        <v>52</v>
      </c>
      <c r="AD20" s="67" t="s">
        <v>52</v>
      </c>
      <c r="AE20" s="52" t="s">
        <v>31</v>
      </c>
      <c r="AF20" s="147" t="s">
        <v>64</v>
      </c>
      <c r="AG20" s="145" t="s">
        <v>6</v>
      </c>
      <c r="AH20" s="145" t="s">
        <v>6</v>
      </c>
      <c r="AI20" s="67" t="s">
        <v>52</v>
      </c>
      <c r="AJ20" s="67" t="s">
        <v>52</v>
      </c>
      <c r="AK20" s="67" t="s">
        <v>52</v>
      </c>
      <c r="AL20" s="67" t="s">
        <v>52</v>
      </c>
      <c r="AM20">
        <f t="shared" si="0"/>
        <v>3</v>
      </c>
    </row>
    <row r="21" spans="1:39" x14ac:dyDescent="0.25">
      <c r="A21" s="136"/>
      <c r="B21" s="46">
        <v>3</v>
      </c>
      <c r="C21" s="47">
        <v>370711</v>
      </c>
      <c r="D21" s="57" t="s">
        <v>106</v>
      </c>
      <c r="E21" s="48" t="s">
        <v>4</v>
      </c>
      <c r="F21" s="71" t="s">
        <v>26</v>
      </c>
      <c r="G21" s="84" t="s">
        <v>54</v>
      </c>
      <c r="H21" s="84" t="s">
        <v>54</v>
      </c>
      <c r="I21" s="52" t="s">
        <v>31</v>
      </c>
      <c r="J21" s="52" t="s">
        <v>31</v>
      </c>
      <c r="K21" s="52" t="s">
        <v>31</v>
      </c>
      <c r="L21" s="83" t="s">
        <v>6</v>
      </c>
      <c r="M21" s="83" t="s">
        <v>6</v>
      </c>
      <c r="N21" s="139" t="s">
        <v>54</v>
      </c>
      <c r="O21" s="139" t="s">
        <v>54</v>
      </c>
      <c r="P21" s="139" t="s">
        <v>54</v>
      </c>
      <c r="Q21" s="139" t="s">
        <v>54</v>
      </c>
      <c r="R21" s="139" t="s">
        <v>54</v>
      </c>
      <c r="S21" s="70" t="s">
        <v>54</v>
      </c>
      <c r="T21" s="145" t="s">
        <v>6</v>
      </c>
      <c r="U21" s="70" t="s">
        <v>54</v>
      </c>
      <c r="V21" s="70" t="s">
        <v>54</v>
      </c>
      <c r="W21" s="70" t="s">
        <v>54</v>
      </c>
      <c r="X21" s="70" t="s">
        <v>54</v>
      </c>
      <c r="Y21" s="70" t="s">
        <v>54</v>
      </c>
      <c r="Z21" s="145" t="s">
        <v>6</v>
      </c>
      <c r="AA21" s="145" t="s">
        <v>6</v>
      </c>
      <c r="AB21" s="70" t="s">
        <v>54</v>
      </c>
      <c r="AC21" s="70" t="s">
        <v>54</v>
      </c>
      <c r="AD21" s="70" t="s">
        <v>54</v>
      </c>
      <c r="AE21" s="54" t="s">
        <v>45</v>
      </c>
      <c r="AF21" s="147" t="s">
        <v>64</v>
      </c>
      <c r="AG21" s="145" t="s">
        <v>6</v>
      </c>
      <c r="AH21" s="145" t="s">
        <v>6</v>
      </c>
      <c r="AI21" s="52" t="s">
        <v>31</v>
      </c>
      <c r="AJ21" s="52" t="s">
        <v>31</v>
      </c>
      <c r="AK21" s="52" t="s">
        <v>31</v>
      </c>
      <c r="AL21" s="52" t="s">
        <v>31</v>
      </c>
      <c r="AM21">
        <f t="shared" si="0"/>
        <v>7</v>
      </c>
    </row>
    <row r="22" spans="1:39" x14ac:dyDescent="0.25">
      <c r="A22" s="136"/>
      <c r="B22" s="46">
        <v>4</v>
      </c>
      <c r="C22" s="56">
        <v>518531</v>
      </c>
      <c r="D22" s="55" t="s">
        <v>39</v>
      </c>
      <c r="E22" s="48" t="s">
        <v>4</v>
      </c>
      <c r="F22" s="71" t="s">
        <v>26</v>
      </c>
      <c r="G22" s="84" t="s">
        <v>54</v>
      </c>
      <c r="H22" s="52" t="s">
        <v>31</v>
      </c>
      <c r="I22" s="52" t="s">
        <v>31</v>
      </c>
      <c r="J22" s="52" t="s">
        <v>31</v>
      </c>
      <c r="K22" s="52" t="s">
        <v>31</v>
      </c>
      <c r="L22" s="83" t="s">
        <v>6</v>
      </c>
      <c r="M22" s="83" t="s">
        <v>6</v>
      </c>
      <c r="N22" s="140" t="s">
        <v>52</v>
      </c>
      <c r="O22" s="140" t="s">
        <v>52</v>
      </c>
      <c r="P22" s="140" t="s">
        <v>52</v>
      </c>
      <c r="Q22" s="140" t="s">
        <v>52</v>
      </c>
      <c r="R22" s="139" t="s">
        <v>54</v>
      </c>
      <c r="S22" s="145" t="s">
        <v>6</v>
      </c>
      <c r="T22" s="145" t="s">
        <v>6</v>
      </c>
      <c r="U22" s="69" t="s">
        <v>51</v>
      </c>
      <c r="V22" s="69" t="s">
        <v>51</v>
      </c>
      <c r="W22" s="69" t="s">
        <v>51</v>
      </c>
      <c r="X22" s="69" t="s">
        <v>51</v>
      </c>
      <c r="Y22" s="69" t="s">
        <v>51</v>
      </c>
      <c r="Z22" s="145" t="s">
        <v>6</v>
      </c>
      <c r="AA22" s="145" t="s">
        <v>6</v>
      </c>
      <c r="AB22" s="146" t="s">
        <v>31</v>
      </c>
      <c r="AC22" s="70" t="s">
        <v>54</v>
      </c>
      <c r="AD22" s="70" t="s">
        <v>54</v>
      </c>
      <c r="AE22" s="70" t="s">
        <v>54</v>
      </c>
      <c r="AF22" s="147" t="s">
        <v>64</v>
      </c>
      <c r="AG22" s="145" t="s">
        <v>6</v>
      </c>
      <c r="AH22" s="145" t="s">
        <v>6</v>
      </c>
      <c r="AI22" s="84" t="s">
        <v>54</v>
      </c>
      <c r="AJ22" s="84" t="s">
        <v>54</v>
      </c>
      <c r="AK22" s="84" t="s">
        <v>54</v>
      </c>
      <c r="AL22" s="84" t="s">
        <v>54</v>
      </c>
      <c r="AM22">
        <f t="shared" si="0"/>
        <v>5</v>
      </c>
    </row>
    <row r="23" spans="1:39" x14ac:dyDescent="0.25">
      <c r="A23" s="136"/>
      <c r="B23" s="46">
        <v>5</v>
      </c>
      <c r="C23" s="56">
        <v>518624</v>
      </c>
      <c r="D23" s="55" t="s">
        <v>40</v>
      </c>
      <c r="E23" s="48" t="s">
        <v>4</v>
      </c>
      <c r="F23" s="71" t="s">
        <v>26</v>
      </c>
      <c r="G23" s="50" t="s">
        <v>52</v>
      </c>
      <c r="H23" s="50" t="s">
        <v>52</v>
      </c>
      <c r="I23" s="50" t="s">
        <v>52</v>
      </c>
      <c r="J23" s="50" t="s">
        <v>52</v>
      </c>
      <c r="K23" s="50" t="s">
        <v>52</v>
      </c>
      <c r="L23" s="83" t="s">
        <v>6</v>
      </c>
      <c r="M23" s="83" t="s">
        <v>6</v>
      </c>
      <c r="N23" s="140" t="s">
        <v>52</v>
      </c>
      <c r="O23" s="140" t="s">
        <v>52</v>
      </c>
      <c r="P23" s="140" t="s">
        <v>52</v>
      </c>
      <c r="Q23" s="140" t="s">
        <v>52</v>
      </c>
      <c r="R23" s="140" t="s">
        <v>52</v>
      </c>
      <c r="S23" s="145" t="s">
        <v>6</v>
      </c>
      <c r="T23" s="145" t="s">
        <v>6</v>
      </c>
      <c r="U23" s="67" t="s">
        <v>52</v>
      </c>
      <c r="V23" s="67" t="s">
        <v>52</v>
      </c>
      <c r="W23" s="67" t="s">
        <v>52</v>
      </c>
      <c r="X23" s="67" t="s">
        <v>52</v>
      </c>
      <c r="Y23" s="67" t="s">
        <v>52</v>
      </c>
      <c r="Z23" s="145" t="s">
        <v>6</v>
      </c>
      <c r="AA23" s="145" t="s">
        <v>6</v>
      </c>
      <c r="AB23" s="67" t="s">
        <v>52</v>
      </c>
      <c r="AC23" s="67" t="s">
        <v>52</v>
      </c>
      <c r="AD23" s="67" t="s">
        <v>52</v>
      </c>
      <c r="AE23" s="67" t="s">
        <v>52</v>
      </c>
      <c r="AF23" s="147" t="s">
        <v>64</v>
      </c>
      <c r="AG23" s="145" t="s">
        <v>6</v>
      </c>
      <c r="AH23" s="145" t="s">
        <v>6</v>
      </c>
      <c r="AI23" s="67" t="s">
        <v>52</v>
      </c>
      <c r="AJ23" s="67" t="s">
        <v>52</v>
      </c>
      <c r="AK23" s="67" t="s">
        <v>52</v>
      </c>
      <c r="AL23" s="67" t="s">
        <v>52</v>
      </c>
      <c r="AM23">
        <f t="shared" si="0"/>
        <v>0</v>
      </c>
    </row>
    <row r="24" spans="1:39" x14ac:dyDescent="0.25">
      <c r="A24" s="136"/>
      <c r="B24" s="46">
        <v>6</v>
      </c>
      <c r="C24" s="131">
        <v>503031</v>
      </c>
      <c r="D24" s="130" t="s">
        <v>101</v>
      </c>
      <c r="E24" s="48" t="s">
        <v>4</v>
      </c>
      <c r="F24" s="71" t="s">
        <v>26</v>
      </c>
      <c r="G24" s="25" t="s">
        <v>51</v>
      </c>
      <c r="H24" s="52" t="s">
        <v>31</v>
      </c>
      <c r="I24" s="52" t="s">
        <v>31</v>
      </c>
      <c r="J24" s="52" t="s">
        <v>31</v>
      </c>
      <c r="K24" s="52" t="s">
        <v>31</v>
      </c>
      <c r="L24" s="83" t="s">
        <v>6</v>
      </c>
      <c r="M24" s="83" t="s">
        <v>6</v>
      </c>
      <c r="N24" s="141" t="s">
        <v>51</v>
      </c>
      <c r="O24" s="141" t="s">
        <v>51</v>
      </c>
      <c r="P24" s="141" t="s">
        <v>51</v>
      </c>
      <c r="Q24" s="141" t="s">
        <v>51</v>
      </c>
      <c r="R24" s="142" t="s">
        <v>31</v>
      </c>
      <c r="S24" s="83" t="s">
        <v>6</v>
      </c>
      <c r="T24" s="83" t="s">
        <v>6</v>
      </c>
      <c r="U24" s="30"/>
      <c r="V24" s="30"/>
      <c r="W24" s="30"/>
      <c r="X24" s="30"/>
      <c r="Y24" s="30"/>
      <c r="Z24" s="83" t="s">
        <v>6</v>
      </c>
      <c r="AA24" s="83" t="s">
        <v>6</v>
      </c>
      <c r="AB24" s="52" t="s">
        <v>31</v>
      </c>
      <c r="AC24" s="30"/>
      <c r="AD24" s="30"/>
      <c r="AE24" s="30"/>
      <c r="AF24" s="147" t="s">
        <v>64</v>
      </c>
      <c r="AG24" s="145" t="s">
        <v>6</v>
      </c>
      <c r="AH24" s="145" t="s">
        <v>6</v>
      </c>
      <c r="AI24" s="30"/>
      <c r="AJ24" s="30"/>
      <c r="AK24" s="30"/>
      <c r="AL24" s="30"/>
      <c r="AM24">
        <f t="shared" si="0"/>
        <v>6</v>
      </c>
    </row>
    <row r="25" spans="1:39" x14ac:dyDescent="0.25">
      <c r="A25" s="136"/>
      <c r="B25" s="46">
        <v>7</v>
      </c>
      <c r="C25" s="131">
        <v>501285</v>
      </c>
      <c r="D25" s="130" t="s">
        <v>102</v>
      </c>
      <c r="E25" s="48" t="s">
        <v>4</v>
      </c>
      <c r="F25" s="71" t="s">
        <v>26</v>
      </c>
      <c r="G25" s="25" t="s">
        <v>51</v>
      </c>
      <c r="H25" s="52" t="s">
        <v>31</v>
      </c>
      <c r="I25" s="52" t="s">
        <v>31</v>
      </c>
      <c r="J25" s="52" t="s">
        <v>31</v>
      </c>
      <c r="K25" s="52" t="s">
        <v>31</v>
      </c>
      <c r="L25" s="83" t="s">
        <v>6</v>
      </c>
      <c r="M25" s="83" t="s">
        <v>6</v>
      </c>
      <c r="N25" s="142" t="s">
        <v>31</v>
      </c>
      <c r="O25" s="142" t="s">
        <v>31</v>
      </c>
      <c r="P25" s="142" t="s">
        <v>31</v>
      </c>
      <c r="Q25" s="142" t="s">
        <v>31</v>
      </c>
      <c r="R25" s="142" t="s">
        <v>31</v>
      </c>
      <c r="S25" s="83" t="s">
        <v>6</v>
      </c>
      <c r="T25" s="83" t="s">
        <v>6</v>
      </c>
      <c r="U25" s="146" t="s">
        <v>31</v>
      </c>
      <c r="V25" s="146" t="s">
        <v>31</v>
      </c>
      <c r="W25" s="146" t="s">
        <v>31</v>
      </c>
      <c r="X25" s="30"/>
      <c r="Y25" s="30"/>
      <c r="Z25" s="83" t="s">
        <v>6</v>
      </c>
      <c r="AA25" s="83" t="s">
        <v>6</v>
      </c>
      <c r="AB25" s="30"/>
      <c r="AC25" s="30"/>
      <c r="AD25" s="30"/>
      <c r="AE25" s="30"/>
      <c r="AF25" s="147" t="s">
        <v>64</v>
      </c>
      <c r="AG25" s="145" t="s">
        <v>6</v>
      </c>
      <c r="AH25" s="145" t="s">
        <v>6</v>
      </c>
      <c r="AI25" s="30"/>
      <c r="AJ25" s="30"/>
      <c r="AK25" s="30"/>
      <c r="AL25" s="52" t="s">
        <v>31</v>
      </c>
      <c r="AM25">
        <f t="shared" si="0"/>
        <v>13</v>
      </c>
    </row>
    <row r="26" spans="1:39" x14ac:dyDescent="0.25">
      <c r="A26" s="136"/>
      <c r="B26" s="46">
        <v>8</v>
      </c>
      <c r="C26" s="131">
        <v>273167</v>
      </c>
      <c r="D26" s="130" t="s">
        <v>103</v>
      </c>
      <c r="E26" s="48" t="s">
        <v>4</v>
      </c>
      <c r="F26" s="71" t="s">
        <v>26</v>
      </c>
      <c r="G26" s="25" t="s">
        <v>51</v>
      </c>
      <c r="H26" s="52" t="s">
        <v>31</v>
      </c>
      <c r="I26" s="52" t="s">
        <v>31</v>
      </c>
      <c r="J26" s="52" t="s">
        <v>31</v>
      </c>
      <c r="K26" s="52" t="s">
        <v>31</v>
      </c>
      <c r="L26" s="83" t="s">
        <v>6</v>
      </c>
      <c r="M26" s="83" t="s">
        <v>6</v>
      </c>
      <c r="N26" s="142" t="s">
        <v>31</v>
      </c>
      <c r="O26" s="142" t="s">
        <v>31</v>
      </c>
      <c r="P26" s="141" t="s">
        <v>51</v>
      </c>
      <c r="Q26" s="141" t="s">
        <v>51</v>
      </c>
      <c r="R26" s="139" t="s">
        <v>54</v>
      </c>
      <c r="S26" s="83" t="s">
        <v>6</v>
      </c>
      <c r="T26" s="83" t="s">
        <v>6</v>
      </c>
      <c r="U26" s="30"/>
      <c r="V26" s="30"/>
      <c r="W26" s="30"/>
      <c r="X26" s="30"/>
      <c r="Y26" s="30"/>
      <c r="Z26" s="83" t="s">
        <v>6</v>
      </c>
      <c r="AA26" s="83" t="s">
        <v>6</v>
      </c>
      <c r="AB26" s="67" t="s">
        <v>52</v>
      </c>
      <c r="AC26" s="67" t="s">
        <v>52</v>
      </c>
      <c r="AD26" s="67" t="s">
        <v>52</v>
      </c>
      <c r="AE26" s="67" t="s">
        <v>52</v>
      </c>
      <c r="AF26" s="147" t="s">
        <v>64</v>
      </c>
      <c r="AG26" s="145" t="s">
        <v>6</v>
      </c>
      <c r="AH26" s="145" t="s">
        <v>6</v>
      </c>
      <c r="AI26" s="30"/>
      <c r="AJ26" s="30"/>
      <c r="AK26" s="30"/>
      <c r="AL26" s="30"/>
      <c r="AM26">
        <f t="shared" si="0"/>
        <v>6</v>
      </c>
    </row>
    <row r="27" spans="1:39" x14ac:dyDescent="0.25">
      <c r="A27" s="136"/>
      <c r="B27" s="46">
        <v>9</v>
      </c>
      <c r="C27" s="131">
        <v>245894</v>
      </c>
      <c r="D27" s="130" t="s">
        <v>104</v>
      </c>
      <c r="E27" s="48" t="s">
        <v>4</v>
      </c>
      <c r="F27" s="71" t="s">
        <v>25</v>
      </c>
      <c r="G27" s="50" t="s">
        <v>52</v>
      </c>
      <c r="H27" s="52" t="s">
        <v>31</v>
      </c>
      <c r="I27" s="52" t="s">
        <v>31</v>
      </c>
      <c r="J27" s="52" t="s">
        <v>31</v>
      </c>
      <c r="K27" s="52" t="s">
        <v>31</v>
      </c>
      <c r="L27" s="83" t="s">
        <v>6</v>
      </c>
      <c r="M27" s="83" t="s">
        <v>6</v>
      </c>
      <c r="N27" s="140" t="s">
        <v>52</v>
      </c>
      <c r="O27" s="140" t="s">
        <v>52</v>
      </c>
      <c r="P27" s="140" t="s">
        <v>52</v>
      </c>
      <c r="Q27" s="140" t="s">
        <v>52</v>
      </c>
      <c r="R27" s="140" t="s">
        <v>52</v>
      </c>
      <c r="S27" s="83" t="s">
        <v>6</v>
      </c>
      <c r="T27" s="83" t="s">
        <v>6</v>
      </c>
      <c r="U27" s="67" t="s">
        <v>52</v>
      </c>
      <c r="V27" s="67" t="s">
        <v>52</v>
      </c>
      <c r="W27" s="67" t="s">
        <v>52</v>
      </c>
      <c r="X27" s="67" t="s">
        <v>52</v>
      </c>
      <c r="Y27" s="67" t="s">
        <v>52</v>
      </c>
      <c r="Z27" s="83" t="s">
        <v>6</v>
      </c>
      <c r="AA27" s="83" t="s">
        <v>6</v>
      </c>
      <c r="AB27" s="67" t="s">
        <v>52</v>
      </c>
      <c r="AC27" s="67" t="s">
        <v>52</v>
      </c>
      <c r="AD27" s="67" t="s">
        <v>52</v>
      </c>
      <c r="AE27" s="67" t="s">
        <v>52</v>
      </c>
      <c r="AF27" s="147" t="s">
        <v>64</v>
      </c>
      <c r="AG27" s="145" t="s">
        <v>6</v>
      </c>
      <c r="AH27" s="145" t="s">
        <v>6</v>
      </c>
      <c r="AI27" s="67" t="s">
        <v>52</v>
      </c>
      <c r="AJ27" s="67" t="s">
        <v>52</v>
      </c>
      <c r="AK27" s="67" t="s">
        <v>52</v>
      </c>
      <c r="AL27" s="67" t="s">
        <v>52</v>
      </c>
      <c r="AM27">
        <f t="shared" si="0"/>
        <v>4</v>
      </c>
    </row>
    <row r="28" spans="1:39" x14ac:dyDescent="0.25">
      <c r="A28" s="137"/>
      <c r="B28" s="46">
        <v>10</v>
      </c>
      <c r="C28" s="131">
        <v>354620</v>
      </c>
      <c r="D28" s="130" t="s">
        <v>105</v>
      </c>
      <c r="E28" s="48" t="s">
        <v>4</v>
      </c>
      <c r="F28" s="71" t="s">
        <v>26</v>
      </c>
      <c r="G28" s="50" t="s">
        <v>52</v>
      </c>
      <c r="H28" s="52" t="s">
        <v>31</v>
      </c>
      <c r="I28" s="52" t="s">
        <v>31</v>
      </c>
      <c r="J28" s="52" t="s">
        <v>31</v>
      </c>
      <c r="K28" s="52" t="s">
        <v>31</v>
      </c>
      <c r="L28" s="83" t="s">
        <v>6</v>
      </c>
      <c r="M28" s="83" t="s">
        <v>6</v>
      </c>
      <c r="N28" s="141" t="s">
        <v>51</v>
      </c>
      <c r="O28" s="141" t="s">
        <v>51</v>
      </c>
      <c r="P28" s="141" t="s">
        <v>51</v>
      </c>
      <c r="Q28" s="141" t="s">
        <v>51</v>
      </c>
      <c r="R28" s="141" t="s">
        <v>51</v>
      </c>
      <c r="S28" s="83" t="s">
        <v>6</v>
      </c>
      <c r="T28" s="83" t="s">
        <v>6</v>
      </c>
      <c r="U28" s="30"/>
      <c r="V28" s="30"/>
      <c r="W28" s="30"/>
      <c r="X28" s="30"/>
      <c r="Y28" s="30"/>
      <c r="Z28" s="83" t="s">
        <v>6</v>
      </c>
      <c r="AA28" s="83" t="s">
        <v>6</v>
      </c>
      <c r="AB28" s="30"/>
      <c r="AC28" s="30"/>
      <c r="AD28" s="30"/>
      <c r="AE28" s="30"/>
      <c r="AF28" s="147" t="s">
        <v>64</v>
      </c>
      <c r="AG28" s="145" t="s">
        <v>6</v>
      </c>
      <c r="AH28" s="145" t="s">
        <v>6</v>
      </c>
      <c r="AI28" s="30"/>
      <c r="AJ28" s="30"/>
      <c r="AK28" s="30"/>
      <c r="AL28" s="30"/>
      <c r="AM28">
        <f t="shared" si="0"/>
        <v>4</v>
      </c>
    </row>
    <row r="29" spans="1:39" x14ac:dyDescent="0.25">
      <c r="A29" s="137"/>
      <c r="B29" s="46">
        <v>11</v>
      </c>
      <c r="C29" s="131">
        <v>291457</v>
      </c>
      <c r="D29" s="130" t="s">
        <v>108</v>
      </c>
      <c r="E29" s="48" t="s">
        <v>4</v>
      </c>
      <c r="F29" s="71"/>
      <c r="G29" s="50"/>
      <c r="H29" s="52" t="s">
        <v>31</v>
      </c>
      <c r="I29" s="50"/>
      <c r="J29" s="50"/>
      <c r="K29" s="50"/>
      <c r="L29" s="83"/>
      <c r="M29" s="83"/>
      <c r="N29" s="140" t="s">
        <v>52</v>
      </c>
      <c r="O29" s="140" t="s">
        <v>52</v>
      </c>
      <c r="P29" s="140" t="s">
        <v>52</v>
      </c>
      <c r="Q29" s="140" t="s">
        <v>52</v>
      </c>
      <c r="R29" s="140" t="s">
        <v>52</v>
      </c>
      <c r="S29" s="83" t="s">
        <v>6</v>
      </c>
      <c r="T29" s="83" t="s">
        <v>6</v>
      </c>
      <c r="U29" s="30"/>
      <c r="V29" s="30"/>
      <c r="W29" s="30"/>
      <c r="X29" s="30"/>
      <c r="Y29" s="30"/>
      <c r="Z29" s="83" t="s">
        <v>6</v>
      </c>
      <c r="AA29" s="83" t="s">
        <v>6</v>
      </c>
      <c r="AB29" s="52" t="s">
        <v>31</v>
      </c>
      <c r="AC29" s="30"/>
      <c r="AD29" s="30"/>
      <c r="AE29" s="30"/>
      <c r="AF29" s="147" t="s">
        <v>64</v>
      </c>
      <c r="AG29" s="145" t="s">
        <v>6</v>
      </c>
      <c r="AH29" s="145" t="s">
        <v>6</v>
      </c>
      <c r="AI29" s="30"/>
      <c r="AJ29" s="30"/>
      <c r="AK29" s="30"/>
      <c r="AL29" s="30"/>
      <c r="AM29">
        <f t="shared" si="0"/>
        <v>2</v>
      </c>
    </row>
    <row r="30" spans="1:39" s="128" customFormat="1" x14ac:dyDescent="0.25">
      <c r="A30" s="119"/>
      <c r="B30" s="120"/>
      <c r="C30" s="121"/>
      <c r="D30" s="122"/>
      <c r="E30" s="122"/>
      <c r="F30" s="123"/>
      <c r="G30" s="123"/>
      <c r="H30" s="123"/>
      <c r="I30" s="123"/>
      <c r="J30" s="123"/>
      <c r="K30" s="123"/>
      <c r="L30" s="127"/>
      <c r="M30" s="127"/>
      <c r="N30" s="123"/>
      <c r="O30" s="123"/>
      <c r="P30" s="123"/>
      <c r="Q30" s="123"/>
      <c r="R30" s="123"/>
      <c r="S30" s="127"/>
      <c r="T30" s="127"/>
    </row>
    <row r="31" spans="1:39" x14ac:dyDescent="0.25">
      <c r="B31" s="34"/>
      <c r="C31" s="34"/>
      <c r="D31" s="77" t="s">
        <v>29</v>
      </c>
      <c r="E31" s="81" t="s">
        <v>55</v>
      </c>
      <c r="F31" s="59"/>
      <c r="G31" s="81">
        <f t="shared" ref="G31:L31" si="1">COUNTIF(G2:G17,"US NS")</f>
        <v>3</v>
      </c>
      <c r="H31" s="81">
        <f t="shared" si="1"/>
        <v>3</v>
      </c>
      <c r="I31" s="81">
        <f t="shared" si="1"/>
        <v>3</v>
      </c>
      <c r="J31" s="81">
        <f t="shared" si="1"/>
        <v>3</v>
      </c>
      <c r="K31" s="81">
        <f t="shared" si="1"/>
        <v>2</v>
      </c>
      <c r="L31" s="81">
        <f t="shared" si="1"/>
        <v>1</v>
      </c>
    </row>
    <row r="32" spans="1:39" x14ac:dyDescent="0.25">
      <c r="B32" s="34"/>
      <c r="C32" s="34"/>
      <c r="D32" s="25" t="s">
        <v>32</v>
      </c>
      <c r="E32" s="133" t="s">
        <v>55</v>
      </c>
      <c r="F32" s="59"/>
      <c r="G32" s="133">
        <f t="shared" ref="G32:L32" si="2">COUNTIF(G2:G17,"US EM")</f>
        <v>1</v>
      </c>
      <c r="H32" s="133">
        <f t="shared" si="2"/>
        <v>1</v>
      </c>
      <c r="I32" s="133">
        <f t="shared" si="2"/>
        <v>1</v>
      </c>
      <c r="J32" s="133">
        <f t="shared" si="2"/>
        <v>1</v>
      </c>
      <c r="K32" s="133">
        <f t="shared" si="2"/>
        <v>1</v>
      </c>
      <c r="L32" s="133">
        <f t="shared" si="2"/>
        <v>0</v>
      </c>
    </row>
    <row r="33" spans="2:15" x14ac:dyDescent="0.25">
      <c r="B33" s="34"/>
      <c r="C33" s="34"/>
      <c r="D33" s="23" t="s">
        <v>27</v>
      </c>
      <c r="E33" s="133" t="s">
        <v>55</v>
      </c>
      <c r="F33" s="59"/>
      <c r="G33" s="133">
        <f t="shared" ref="G33:L33" si="3">COUNTIF(G2:G17,"US DS")</f>
        <v>8</v>
      </c>
      <c r="H33" s="133">
        <f t="shared" si="3"/>
        <v>6</v>
      </c>
      <c r="I33" s="133">
        <f t="shared" si="3"/>
        <v>6</v>
      </c>
      <c r="J33" s="133">
        <f t="shared" si="3"/>
        <v>6</v>
      </c>
      <c r="K33" s="133">
        <f t="shared" si="3"/>
        <v>6</v>
      </c>
      <c r="L33" s="133">
        <f t="shared" si="3"/>
        <v>0</v>
      </c>
      <c r="O33">
        <f>8/16*100</f>
        <v>50</v>
      </c>
    </row>
    <row r="34" spans="2:15" x14ac:dyDescent="0.25">
      <c r="B34" s="34"/>
      <c r="C34" s="34"/>
      <c r="D34" s="60" t="s">
        <v>56</v>
      </c>
      <c r="E34" s="133" t="s">
        <v>55</v>
      </c>
      <c r="F34" s="59"/>
      <c r="G34" s="61">
        <f t="shared" ref="G34:L34" si="4">SUM(G31:G33)</f>
        <v>12</v>
      </c>
      <c r="H34" s="61">
        <f t="shared" si="4"/>
        <v>10</v>
      </c>
      <c r="I34" s="61">
        <f t="shared" si="4"/>
        <v>10</v>
      </c>
      <c r="J34" s="61">
        <f t="shared" si="4"/>
        <v>10</v>
      </c>
      <c r="K34" s="61">
        <f t="shared" si="4"/>
        <v>9</v>
      </c>
      <c r="L34" s="61">
        <f t="shared" si="4"/>
        <v>1</v>
      </c>
      <c r="O34">
        <v>81</v>
      </c>
    </row>
    <row r="35" spans="2:15" x14ac:dyDescent="0.25">
      <c r="B35" s="34"/>
      <c r="C35" s="34"/>
      <c r="D35" s="60" t="s">
        <v>57</v>
      </c>
      <c r="E35" s="133" t="s">
        <v>55</v>
      </c>
      <c r="F35" s="34"/>
      <c r="G35" s="451">
        <v>80</v>
      </c>
      <c r="H35" s="451"/>
      <c r="I35" s="451"/>
      <c r="J35" s="451"/>
      <c r="K35" s="451"/>
      <c r="L35" s="451"/>
      <c r="M35" s="451"/>
    </row>
    <row r="36" spans="2:15" x14ac:dyDescent="0.25">
      <c r="B36" s="34"/>
      <c r="C36" s="34"/>
      <c r="D36" s="60" t="s">
        <v>58</v>
      </c>
      <c r="E36" s="133" t="s">
        <v>55</v>
      </c>
      <c r="F36" s="34"/>
      <c r="G36" s="451">
        <f>SUM(G34:L34)</f>
        <v>52</v>
      </c>
      <c r="H36" s="451"/>
      <c r="I36" s="451"/>
      <c r="J36" s="451"/>
      <c r="K36" s="451"/>
      <c r="L36" s="451"/>
      <c r="M36" s="451"/>
    </row>
    <row r="37" spans="2:15" x14ac:dyDescent="0.25">
      <c r="B37" s="34"/>
      <c r="C37" s="34"/>
      <c r="D37" s="60" t="s">
        <v>59</v>
      </c>
      <c r="E37" s="133" t="s">
        <v>55</v>
      </c>
      <c r="F37" s="34"/>
      <c r="G37" s="452">
        <f>G36/G35</f>
        <v>0.65</v>
      </c>
      <c r="H37" s="452"/>
      <c r="I37" s="452"/>
      <c r="J37" s="452"/>
      <c r="K37" s="452"/>
      <c r="L37" s="452"/>
      <c r="M37" s="452"/>
    </row>
    <row r="38" spans="2:15" x14ac:dyDescent="0.25">
      <c r="B38" s="34"/>
      <c r="C38" s="34"/>
      <c r="D38" s="133" t="s">
        <v>60</v>
      </c>
      <c r="E38" s="133" t="s">
        <v>55</v>
      </c>
      <c r="F38" s="34"/>
      <c r="G38" s="34"/>
    </row>
    <row r="39" spans="2:15" x14ac:dyDescent="0.25">
      <c r="B39" s="34"/>
      <c r="C39" s="34"/>
      <c r="D39" s="133" t="s">
        <v>61</v>
      </c>
      <c r="E39" s="133" t="s">
        <v>55</v>
      </c>
      <c r="F39" s="34"/>
      <c r="G39" s="34"/>
    </row>
    <row r="40" spans="2:15" x14ac:dyDescent="0.25">
      <c r="B40" s="18"/>
      <c r="C40" s="36"/>
      <c r="D40" s="38"/>
      <c r="E40" s="134"/>
      <c r="F40" s="134"/>
      <c r="G40" s="138"/>
    </row>
    <row r="41" spans="2:15" x14ac:dyDescent="0.25">
      <c r="D41" s="35"/>
    </row>
    <row r="42" spans="2:15" x14ac:dyDescent="0.25">
      <c r="D42" s="35"/>
    </row>
    <row r="43" spans="2:15" x14ac:dyDescent="0.25">
      <c r="D43" s="35"/>
    </row>
    <row r="44" spans="2:15" x14ac:dyDescent="0.25">
      <c r="D44" s="23" t="s">
        <v>52</v>
      </c>
      <c r="E44" s="23" t="s">
        <v>27</v>
      </c>
    </row>
    <row r="45" spans="2:15" x14ac:dyDescent="0.25">
      <c r="D45" s="26" t="s">
        <v>54</v>
      </c>
      <c r="E45" s="26" t="s">
        <v>29</v>
      </c>
    </row>
    <row r="46" spans="2:15" x14ac:dyDescent="0.25">
      <c r="D46" s="25" t="s">
        <v>51</v>
      </c>
      <c r="E46" s="39" t="s">
        <v>32</v>
      </c>
    </row>
    <row r="49" spans="4:5" ht="51.75" x14ac:dyDescent="0.25">
      <c r="D49" s="40" t="s">
        <v>53</v>
      </c>
      <c r="E49" s="41" t="s">
        <v>47</v>
      </c>
    </row>
    <row r="50" spans="4:5" ht="51.75" x14ac:dyDescent="0.25">
      <c r="D50" s="42" t="s">
        <v>48</v>
      </c>
      <c r="E50" s="42" t="s">
        <v>49</v>
      </c>
    </row>
    <row r="51" spans="4:5" ht="51.75" x14ac:dyDescent="0.25">
      <c r="D51" s="43" t="s">
        <v>50</v>
      </c>
      <c r="E51" s="43" t="s">
        <v>47</v>
      </c>
    </row>
  </sheetData>
  <mergeCells count="4">
    <mergeCell ref="G36:M36"/>
    <mergeCell ref="G37:M37"/>
    <mergeCell ref="A2:A18"/>
    <mergeCell ref="G35:M3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J40"/>
  <sheetViews>
    <sheetView workbookViewId="0">
      <pane xSplit="3" ySplit="3" topLeftCell="D19" activePane="bottomRight" state="frozen"/>
      <selection activeCell="H26" sqref="H26"/>
      <selection pane="topRight" activeCell="H26" sqref="H26"/>
      <selection pane="bottomLeft" activeCell="H26" sqref="H26"/>
      <selection pane="bottomRight" activeCell="B6" sqref="B6"/>
    </sheetView>
  </sheetViews>
  <sheetFormatPr defaultRowHeight="15" x14ac:dyDescent="0.25"/>
  <cols>
    <col min="1" max="1" width="15.28515625" customWidth="1"/>
    <col min="2" max="2" width="31.140625" bestFit="1" customWidth="1"/>
    <col min="3" max="3" width="7.7109375" hidden="1" customWidth="1"/>
    <col min="4" max="31" width="9.140625" customWidth="1"/>
    <col min="34" max="34" width="11.5703125" bestFit="1" customWidth="1"/>
    <col min="35" max="35" width="13.140625" customWidth="1"/>
  </cols>
  <sheetData>
    <row r="2" spans="1:36" x14ac:dyDescent="0.25">
      <c r="A2" s="30"/>
      <c r="B2" s="158" t="s">
        <v>2</v>
      </c>
      <c r="C2" s="158" t="s">
        <v>3</v>
      </c>
      <c r="D2" s="158" t="s">
        <v>24</v>
      </c>
      <c r="E2" s="149">
        <v>42005</v>
      </c>
      <c r="F2" s="149">
        <v>42006</v>
      </c>
      <c r="G2" s="149">
        <v>42007</v>
      </c>
      <c r="H2" s="149">
        <v>42008</v>
      </c>
      <c r="I2" s="149">
        <v>42009</v>
      </c>
      <c r="J2" s="149">
        <v>42010</v>
      </c>
      <c r="K2" s="149">
        <v>42011</v>
      </c>
      <c r="L2" s="149">
        <v>42012</v>
      </c>
      <c r="M2" s="149">
        <v>42013</v>
      </c>
      <c r="N2" s="149">
        <v>42014</v>
      </c>
      <c r="O2" s="149">
        <v>42015</v>
      </c>
      <c r="P2" s="149">
        <v>42016</v>
      </c>
      <c r="Q2" s="149">
        <v>42017</v>
      </c>
      <c r="R2" s="149">
        <v>42018</v>
      </c>
      <c r="S2" s="149">
        <v>42019</v>
      </c>
      <c r="T2" s="149">
        <v>42020</v>
      </c>
      <c r="U2" s="149">
        <v>42021</v>
      </c>
      <c r="V2" s="149">
        <v>42022</v>
      </c>
      <c r="W2" s="149">
        <v>42023</v>
      </c>
      <c r="X2" s="149">
        <v>42024</v>
      </c>
      <c r="Y2" s="149">
        <v>42025</v>
      </c>
      <c r="Z2" s="149">
        <v>42026</v>
      </c>
      <c r="AA2" s="149">
        <v>42027</v>
      </c>
      <c r="AB2" s="149">
        <v>42028</v>
      </c>
      <c r="AC2" s="149">
        <v>42029</v>
      </c>
      <c r="AD2" s="149">
        <v>42030</v>
      </c>
      <c r="AE2" s="149">
        <v>42031</v>
      </c>
      <c r="AF2" s="149">
        <v>42032</v>
      </c>
      <c r="AG2" s="149">
        <v>42033</v>
      </c>
      <c r="AH2" s="149">
        <v>42034</v>
      </c>
      <c r="AI2" s="149">
        <v>42035</v>
      </c>
    </row>
    <row r="3" spans="1:36" x14ac:dyDescent="0.25">
      <c r="A3" s="30"/>
      <c r="B3" s="159" t="s">
        <v>18</v>
      </c>
      <c r="C3" s="160" t="s">
        <v>4</v>
      </c>
      <c r="D3" s="161" t="s">
        <v>26</v>
      </c>
      <c r="E3" s="145" t="s">
        <v>64</v>
      </c>
      <c r="F3" s="145" t="s">
        <v>6</v>
      </c>
      <c r="G3" s="145" t="s">
        <v>6</v>
      </c>
      <c r="H3" s="67" t="s">
        <v>52</v>
      </c>
      <c r="I3" s="67" t="s">
        <v>52</v>
      </c>
      <c r="J3" s="67" t="s">
        <v>52</v>
      </c>
      <c r="K3" s="67" t="s">
        <v>52</v>
      </c>
      <c r="L3" s="67" t="s">
        <v>52</v>
      </c>
      <c r="M3" s="145" t="s">
        <v>6</v>
      </c>
      <c r="N3" s="145" t="s">
        <v>6</v>
      </c>
      <c r="O3" s="52" t="s">
        <v>31</v>
      </c>
      <c r="P3" s="69" t="s">
        <v>51</v>
      </c>
      <c r="Q3" s="171" t="s">
        <v>117</v>
      </c>
      <c r="R3" s="171" t="s">
        <v>117</v>
      </c>
      <c r="S3" s="171" t="s">
        <v>117</v>
      </c>
      <c r="T3" s="145" t="s">
        <v>6</v>
      </c>
      <c r="U3" s="145" t="s">
        <v>6</v>
      </c>
      <c r="V3" s="82" t="s">
        <v>52</v>
      </c>
      <c r="W3" s="82" t="s">
        <v>52</v>
      </c>
      <c r="X3" s="82" t="s">
        <v>52</v>
      </c>
      <c r="Y3" s="82" t="s">
        <v>52</v>
      </c>
      <c r="Z3" s="82" t="s">
        <v>52</v>
      </c>
      <c r="AA3" s="83" t="s">
        <v>6</v>
      </c>
      <c r="AB3" s="176" t="s">
        <v>54</v>
      </c>
      <c r="AC3" s="52" t="s">
        <v>36</v>
      </c>
      <c r="AD3" s="180" t="s">
        <v>134</v>
      </c>
      <c r="AE3" s="176" t="s">
        <v>54</v>
      </c>
      <c r="AF3" s="176" t="s">
        <v>54</v>
      </c>
      <c r="AG3" s="176" t="s">
        <v>54</v>
      </c>
      <c r="AH3" s="83" t="s">
        <v>6</v>
      </c>
      <c r="AI3" s="83" t="s">
        <v>6</v>
      </c>
      <c r="AJ3">
        <f>COUNTIF(G3:AI3,"Leave")</f>
        <v>1</v>
      </c>
    </row>
    <row r="4" spans="1:36" x14ac:dyDescent="0.25">
      <c r="A4" s="30"/>
      <c r="B4" s="159" t="s">
        <v>34</v>
      </c>
      <c r="C4" s="160" t="s">
        <v>4</v>
      </c>
      <c r="D4" s="161" t="s">
        <v>26</v>
      </c>
      <c r="E4" s="145" t="s">
        <v>64</v>
      </c>
      <c r="F4" s="145" t="s">
        <v>6</v>
      </c>
      <c r="G4" s="145" t="s">
        <v>6</v>
      </c>
      <c r="H4" s="70" t="s">
        <v>54</v>
      </c>
      <c r="I4" s="70" t="s">
        <v>54</v>
      </c>
      <c r="J4" s="70" t="s">
        <v>54</v>
      </c>
      <c r="K4" s="70" t="s">
        <v>54</v>
      </c>
      <c r="L4" s="70" t="s">
        <v>54</v>
      </c>
      <c r="M4" s="145" t="s">
        <v>6</v>
      </c>
      <c r="N4" s="145" t="s">
        <v>6</v>
      </c>
      <c r="O4" s="67" t="s">
        <v>52</v>
      </c>
      <c r="P4" s="67" t="s">
        <v>52</v>
      </c>
      <c r="Q4" s="67" t="s">
        <v>52</v>
      </c>
      <c r="R4" s="67" t="s">
        <v>52</v>
      </c>
      <c r="S4" s="67" t="s">
        <v>52</v>
      </c>
      <c r="T4" s="145" t="s">
        <v>6</v>
      </c>
      <c r="U4" s="70" t="s">
        <v>54</v>
      </c>
      <c r="V4" s="145" t="s">
        <v>36</v>
      </c>
      <c r="W4" s="176" t="s">
        <v>54</v>
      </c>
      <c r="X4" s="176" t="s">
        <v>54</v>
      </c>
      <c r="Y4" s="176" t="s">
        <v>54</v>
      </c>
      <c r="Z4" s="176" t="s">
        <v>54</v>
      </c>
      <c r="AA4" s="175" t="s">
        <v>6</v>
      </c>
      <c r="AB4" s="145" t="s">
        <v>6</v>
      </c>
      <c r="AC4" s="176" t="s">
        <v>54</v>
      </c>
      <c r="AD4" s="176" t="s">
        <v>54</v>
      </c>
      <c r="AE4" s="176" t="s">
        <v>54</v>
      </c>
      <c r="AF4" s="176" t="s">
        <v>54</v>
      </c>
      <c r="AG4" s="176" t="s">
        <v>54</v>
      </c>
      <c r="AH4" s="175" t="s">
        <v>6</v>
      </c>
      <c r="AI4" s="175" t="s">
        <v>6</v>
      </c>
      <c r="AJ4">
        <f t="shared" ref="AJ4:AJ35" si="0">COUNTIF(G4:AI4,"Leave")</f>
        <v>0</v>
      </c>
    </row>
    <row r="5" spans="1:36" x14ac:dyDescent="0.25">
      <c r="A5" s="30"/>
      <c r="B5" s="130" t="s">
        <v>105</v>
      </c>
      <c r="C5" s="48" t="s">
        <v>4</v>
      </c>
      <c r="D5" s="161" t="s">
        <v>26</v>
      </c>
      <c r="E5" s="145" t="s">
        <v>64</v>
      </c>
      <c r="F5" s="145" t="s">
        <v>6</v>
      </c>
      <c r="G5" s="145" t="s">
        <v>6</v>
      </c>
      <c r="H5" s="70" t="s">
        <v>54</v>
      </c>
      <c r="I5" s="70" t="s">
        <v>54</v>
      </c>
      <c r="J5" s="70" t="s">
        <v>54</v>
      </c>
      <c r="K5" s="70" t="s">
        <v>54</v>
      </c>
      <c r="L5" s="70" t="s">
        <v>54</v>
      </c>
      <c r="M5" s="145" t="s">
        <v>6</v>
      </c>
      <c r="N5" s="145" t="s">
        <v>6</v>
      </c>
      <c r="O5" s="67" t="s">
        <v>52</v>
      </c>
      <c r="P5" s="67" t="s">
        <v>52</v>
      </c>
      <c r="Q5" s="67" t="s">
        <v>52</v>
      </c>
      <c r="R5" s="67" t="s">
        <v>52</v>
      </c>
      <c r="S5" s="67" t="s">
        <v>52</v>
      </c>
      <c r="T5" s="145" t="s">
        <v>6</v>
      </c>
      <c r="U5" s="145" t="s">
        <v>6</v>
      </c>
      <c r="V5" s="67" t="s">
        <v>52</v>
      </c>
      <c r="W5" s="67" t="s">
        <v>52</v>
      </c>
      <c r="X5" s="67" t="s">
        <v>52</v>
      </c>
      <c r="Y5" s="67" t="s">
        <v>52</v>
      </c>
      <c r="Z5" s="67" t="s">
        <v>52</v>
      </c>
      <c r="AA5" s="145" t="s">
        <v>6</v>
      </c>
      <c r="AB5" s="145" t="s">
        <v>6</v>
      </c>
      <c r="AC5" s="82" t="s">
        <v>52</v>
      </c>
      <c r="AD5" s="82" t="s">
        <v>52</v>
      </c>
      <c r="AE5" s="82" t="s">
        <v>52</v>
      </c>
      <c r="AF5" s="82" t="s">
        <v>52</v>
      </c>
      <c r="AG5" s="82" t="s">
        <v>52</v>
      </c>
      <c r="AH5" s="145" t="s">
        <v>6</v>
      </c>
      <c r="AI5" s="145" t="s">
        <v>6</v>
      </c>
      <c r="AJ5">
        <f t="shared" si="0"/>
        <v>0</v>
      </c>
    </row>
    <row r="6" spans="1:36" x14ac:dyDescent="0.25">
      <c r="A6" s="30"/>
      <c r="B6" s="159" t="s">
        <v>11</v>
      </c>
      <c r="C6" s="160" t="s">
        <v>4</v>
      </c>
      <c r="D6" s="161" t="s">
        <v>26</v>
      </c>
      <c r="E6" s="145" t="s">
        <v>64</v>
      </c>
      <c r="F6" s="145" t="s">
        <v>6</v>
      </c>
      <c r="G6" s="145" t="s">
        <v>6</v>
      </c>
      <c r="H6" s="67" t="s">
        <v>52</v>
      </c>
      <c r="I6" s="67" t="s">
        <v>52</v>
      </c>
      <c r="J6" s="67" t="s">
        <v>52</v>
      </c>
      <c r="K6" s="67" t="s">
        <v>52</v>
      </c>
      <c r="L6" s="67" t="s">
        <v>52</v>
      </c>
      <c r="M6" s="145" t="s">
        <v>6</v>
      </c>
      <c r="N6" s="145" t="s">
        <v>6</v>
      </c>
      <c r="O6" s="67" t="s">
        <v>52</v>
      </c>
      <c r="P6" s="67" t="s">
        <v>52</v>
      </c>
      <c r="Q6" s="67" t="s">
        <v>52</v>
      </c>
      <c r="R6" s="67" t="s">
        <v>52</v>
      </c>
      <c r="S6" s="67" t="s">
        <v>52</v>
      </c>
      <c r="T6" s="145" t="s">
        <v>6</v>
      </c>
      <c r="U6" s="145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151" t="s">
        <v>6</v>
      </c>
      <c r="AB6" s="151" t="s">
        <v>6</v>
      </c>
      <c r="AC6" s="69" t="s">
        <v>51</v>
      </c>
      <c r="AD6" s="67" t="s">
        <v>52</v>
      </c>
      <c r="AE6" s="67" t="s">
        <v>52</v>
      </c>
      <c r="AF6" s="152" t="s">
        <v>54</v>
      </c>
      <c r="AG6" s="152" t="s">
        <v>54</v>
      </c>
      <c r="AH6" s="152" t="s">
        <v>54</v>
      </c>
      <c r="AI6" s="151" t="s">
        <v>6</v>
      </c>
      <c r="AJ6">
        <f t="shared" si="0"/>
        <v>0</v>
      </c>
    </row>
    <row r="7" spans="1:36" x14ac:dyDescent="0.25">
      <c r="A7" s="30"/>
      <c r="B7" s="178" t="s">
        <v>12</v>
      </c>
      <c r="C7" s="160" t="s">
        <v>4</v>
      </c>
      <c r="D7" s="161" t="s">
        <v>26</v>
      </c>
      <c r="E7" s="145" t="s">
        <v>64</v>
      </c>
      <c r="F7" s="70" t="s">
        <v>54</v>
      </c>
      <c r="G7" s="145" t="s">
        <v>6</v>
      </c>
      <c r="H7" s="70" t="s">
        <v>54</v>
      </c>
      <c r="I7" s="70" t="s">
        <v>54</v>
      </c>
      <c r="J7" s="70" t="s">
        <v>54</v>
      </c>
      <c r="K7" s="70" t="s">
        <v>54</v>
      </c>
      <c r="L7" s="70" t="s">
        <v>54</v>
      </c>
      <c r="M7" s="145" t="s">
        <v>6</v>
      </c>
      <c r="N7" s="145" t="s">
        <v>6</v>
      </c>
      <c r="O7" s="70" t="s">
        <v>54</v>
      </c>
      <c r="P7" s="70" t="s">
        <v>54</v>
      </c>
      <c r="Q7" s="70" t="s">
        <v>54</v>
      </c>
      <c r="R7" s="70" t="s">
        <v>54</v>
      </c>
      <c r="S7" s="173" t="s">
        <v>125</v>
      </c>
      <c r="T7" s="173" t="s">
        <v>125</v>
      </c>
      <c r="U7" s="173" t="s">
        <v>125</v>
      </c>
      <c r="V7" s="173" t="s">
        <v>125</v>
      </c>
      <c r="W7" s="173" t="s">
        <v>125</v>
      </c>
      <c r="X7" s="173" t="s">
        <v>125</v>
      </c>
      <c r="Y7" s="173" t="s">
        <v>125</v>
      </c>
      <c r="Z7" s="173" t="s">
        <v>125</v>
      </c>
      <c r="AA7" s="145" t="s">
        <v>6</v>
      </c>
      <c r="AB7" s="145" t="s">
        <v>6</v>
      </c>
      <c r="AC7" s="173" t="s">
        <v>125</v>
      </c>
      <c r="AD7" s="173" t="s">
        <v>125</v>
      </c>
      <c r="AE7" s="173" t="s">
        <v>125</v>
      </c>
      <c r="AF7" s="173" t="s">
        <v>125</v>
      </c>
      <c r="AG7" s="173" t="s">
        <v>125</v>
      </c>
      <c r="AH7" s="145" t="s">
        <v>6</v>
      </c>
      <c r="AI7" s="145" t="s">
        <v>6</v>
      </c>
      <c r="AJ7">
        <f t="shared" si="0"/>
        <v>0</v>
      </c>
    </row>
    <row r="8" spans="1:36" x14ac:dyDescent="0.25">
      <c r="A8" s="30"/>
      <c r="B8" s="130" t="s">
        <v>103</v>
      </c>
      <c r="C8" s="48" t="s">
        <v>4</v>
      </c>
      <c r="D8" s="161" t="s">
        <v>26</v>
      </c>
      <c r="E8" s="145" t="s">
        <v>64</v>
      </c>
      <c r="F8" s="145" t="s">
        <v>6</v>
      </c>
      <c r="G8" s="145" t="s">
        <v>6</v>
      </c>
      <c r="H8" s="70" t="s">
        <v>54</v>
      </c>
      <c r="I8" s="69" t="s">
        <v>51</v>
      </c>
      <c r="J8" s="69" t="s">
        <v>51</v>
      </c>
      <c r="K8" s="69" t="s">
        <v>51</v>
      </c>
      <c r="L8" s="69" t="s">
        <v>51</v>
      </c>
      <c r="M8" s="145" t="s">
        <v>6</v>
      </c>
      <c r="N8" s="145" t="s">
        <v>6</v>
      </c>
      <c r="O8" s="67" t="s">
        <v>52</v>
      </c>
      <c r="P8" s="67" t="s">
        <v>52</v>
      </c>
      <c r="Q8" s="67" t="s">
        <v>52</v>
      </c>
      <c r="R8" s="67" t="s">
        <v>52</v>
      </c>
      <c r="S8" s="67" t="s">
        <v>52</v>
      </c>
      <c r="T8" s="145" t="s">
        <v>6</v>
      </c>
      <c r="U8" s="145" t="s">
        <v>6</v>
      </c>
      <c r="V8" s="67" t="s">
        <v>52</v>
      </c>
      <c r="W8" s="67" t="s">
        <v>52</v>
      </c>
      <c r="X8" s="67" t="s">
        <v>52</v>
      </c>
      <c r="Y8" s="152" t="s">
        <v>54</v>
      </c>
      <c r="Z8" s="152" t="s">
        <v>54</v>
      </c>
      <c r="AA8" s="145" t="s">
        <v>6</v>
      </c>
      <c r="AB8" s="145" t="s">
        <v>6</v>
      </c>
      <c r="AC8" s="52" t="s">
        <v>36</v>
      </c>
      <c r="AD8" s="69" t="s">
        <v>51</v>
      </c>
      <c r="AE8" s="176" t="s">
        <v>54</v>
      </c>
      <c r="AF8" s="176" t="s">
        <v>54</v>
      </c>
      <c r="AG8" s="176" t="s">
        <v>54</v>
      </c>
      <c r="AH8" s="145" t="s">
        <v>6</v>
      </c>
      <c r="AI8" s="145" t="s">
        <v>6</v>
      </c>
      <c r="AJ8">
        <f t="shared" si="0"/>
        <v>0</v>
      </c>
    </row>
    <row r="9" spans="1:36" x14ac:dyDescent="0.25">
      <c r="A9" s="30"/>
      <c r="B9" s="130" t="s">
        <v>101</v>
      </c>
      <c r="C9" s="48" t="s">
        <v>4</v>
      </c>
      <c r="D9" s="161" t="s">
        <v>26</v>
      </c>
      <c r="E9" s="145" t="s">
        <v>64</v>
      </c>
      <c r="F9" s="145" t="s">
        <v>6</v>
      </c>
      <c r="G9" s="145" t="s">
        <v>6</v>
      </c>
      <c r="H9" s="70" t="s">
        <v>54</v>
      </c>
      <c r="I9" s="69" t="s">
        <v>51</v>
      </c>
      <c r="J9" s="69" t="s">
        <v>51</v>
      </c>
      <c r="K9" s="69" t="s">
        <v>51</v>
      </c>
      <c r="L9" s="69" t="s">
        <v>51</v>
      </c>
      <c r="M9" s="145" t="s">
        <v>6</v>
      </c>
      <c r="N9" s="145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145" t="s">
        <v>6</v>
      </c>
      <c r="U9" s="145" t="s">
        <v>6</v>
      </c>
      <c r="V9" s="70" t="s">
        <v>54</v>
      </c>
      <c r="W9" s="70" t="s">
        <v>54</v>
      </c>
      <c r="X9" s="70" t="s">
        <v>54</v>
      </c>
      <c r="Y9" s="70" t="s">
        <v>54</v>
      </c>
      <c r="Z9" s="67" t="s">
        <v>52</v>
      </c>
      <c r="AA9" s="145" t="s">
        <v>6</v>
      </c>
      <c r="AB9" s="145" t="s">
        <v>6</v>
      </c>
      <c r="AC9" s="67" t="s">
        <v>52</v>
      </c>
      <c r="AD9" s="67" t="s">
        <v>52</v>
      </c>
      <c r="AE9" s="67" t="s">
        <v>52</v>
      </c>
      <c r="AF9" s="67" t="s">
        <v>52</v>
      </c>
      <c r="AG9" s="67" t="s">
        <v>52</v>
      </c>
      <c r="AH9" s="145" t="s">
        <v>6</v>
      </c>
      <c r="AI9" s="145" t="s">
        <v>6</v>
      </c>
      <c r="AJ9">
        <f t="shared" si="0"/>
        <v>0</v>
      </c>
    </row>
    <row r="10" spans="1:36" x14ac:dyDescent="0.25">
      <c r="A10" s="30"/>
      <c r="B10" s="159" t="s">
        <v>33</v>
      </c>
      <c r="C10" s="160" t="s">
        <v>4</v>
      </c>
      <c r="D10" s="161" t="s">
        <v>26</v>
      </c>
      <c r="E10" s="145" t="s">
        <v>64</v>
      </c>
      <c r="F10" s="145" t="s">
        <v>6</v>
      </c>
      <c r="G10" s="145" t="s">
        <v>6</v>
      </c>
      <c r="H10" s="145" t="s">
        <v>36</v>
      </c>
      <c r="I10" s="52" t="s">
        <v>31</v>
      </c>
      <c r="J10" s="67" t="s">
        <v>52</v>
      </c>
      <c r="K10" s="67" t="s">
        <v>52</v>
      </c>
      <c r="L10" s="67" t="s">
        <v>52</v>
      </c>
      <c r="M10" s="145" t="s">
        <v>6</v>
      </c>
      <c r="N10" s="145" t="s">
        <v>6</v>
      </c>
      <c r="O10" s="70" t="s">
        <v>54</v>
      </c>
      <c r="P10" s="70" t="s">
        <v>54</v>
      </c>
      <c r="Q10" s="70" t="s">
        <v>54</v>
      </c>
      <c r="R10" s="70" t="s">
        <v>54</v>
      </c>
      <c r="S10" s="70" t="s">
        <v>54</v>
      </c>
      <c r="T10" s="70" t="s">
        <v>54</v>
      </c>
      <c r="U10" s="145" t="s">
        <v>6</v>
      </c>
      <c r="V10" s="70" t="s">
        <v>54</v>
      </c>
      <c r="W10" s="70" t="s">
        <v>54</v>
      </c>
      <c r="X10" s="70" t="s">
        <v>54</v>
      </c>
      <c r="Y10" s="171" t="s">
        <v>131</v>
      </c>
      <c r="Z10" s="171" t="s">
        <v>131</v>
      </c>
      <c r="AA10" s="145" t="s">
        <v>6</v>
      </c>
      <c r="AB10" s="145" t="s">
        <v>6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145" t="s">
        <v>6</v>
      </c>
      <c r="AI10" s="145" t="s">
        <v>6</v>
      </c>
      <c r="AJ10">
        <f t="shared" si="0"/>
        <v>1</v>
      </c>
    </row>
    <row r="11" spans="1:36" x14ac:dyDescent="0.25">
      <c r="A11" s="30"/>
      <c r="B11" s="159" t="s">
        <v>19</v>
      </c>
      <c r="C11" s="160" t="s">
        <v>4</v>
      </c>
      <c r="D11" s="161" t="s">
        <v>26</v>
      </c>
      <c r="E11" s="145" t="s">
        <v>64</v>
      </c>
      <c r="F11" s="145" t="s">
        <v>6</v>
      </c>
      <c r="G11" s="145" t="s">
        <v>6</v>
      </c>
      <c r="H11" s="171" t="s">
        <v>117</v>
      </c>
      <c r="I11" s="171" t="s">
        <v>117</v>
      </c>
      <c r="J11" s="171" t="s">
        <v>117</v>
      </c>
      <c r="K11" s="171" t="s">
        <v>117</v>
      </c>
      <c r="L11" s="171" t="s">
        <v>117</v>
      </c>
      <c r="M11" s="145" t="s">
        <v>6</v>
      </c>
      <c r="N11" s="145" t="s">
        <v>6</v>
      </c>
      <c r="O11" s="52" t="s">
        <v>31</v>
      </c>
      <c r="P11" s="67" t="s">
        <v>52</v>
      </c>
      <c r="Q11" s="67" t="s">
        <v>52</v>
      </c>
      <c r="R11" s="67" t="s">
        <v>52</v>
      </c>
      <c r="S11" s="67" t="s">
        <v>52</v>
      </c>
      <c r="T11" s="145" t="s">
        <v>6</v>
      </c>
      <c r="U11" s="145" t="s">
        <v>6</v>
      </c>
      <c r="V11" s="52" t="s">
        <v>31</v>
      </c>
      <c r="W11" s="67" t="s">
        <v>52</v>
      </c>
      <c r="X11" s="67" t="s">
        <v>52</v>
      </c>
      <c r="Y11" s="67" t="s">
        <v>52</v>
      </c>
      <c r="Z11" s="67" t="s">
        <v>52</v>
      </c>
      <c r="AA11" s="145" t="s">
        <v>6</v>
      </c>
      <c r="AB11" s="145" t="s">
        <v>6</v>
      </c>
      <c r="AC11" s="70" t="s">
        <v>54</v>
      </c>
      <c r="AD11" s="177" t="s">
        <v>36</v>
      </c>
      <c r="AE11" s="70" t="s">
        <v>54</v>
      </c>
      <c r="AF11" s="70" t="s">
        <v>54</v>
      </c>
      <c r="AG11" s="70" t="s">
        <v>54</v>
      </c>
      <c r="AH11" s="145" t="s">
        <v>6</v>
      </c>
      <c r="AI11" s="145" t="s">
        <v>6</v>
      </c>
      <c r="AJ11">
        <f t="shared" si="0"/>
        <v>2</v>
      </c>
    </row>
    <row r="12" spans="1:36" x14ac:dyDescent="0.25">
      <c r="A12" s="30"/>
      <c r="B12" s="159" t="s">
        <v>23</v>
      </c>
      <c r="C12" s="160" t="s">
        <v>4</v>
      </c>
      <c r="D12" s="161" t="s">
        <v>26</v>
      </c>
      <c r="E12" s="145" t="s">
        <v>64</v>
      </c>
      <c r="F12" s="145" t="s">
        <v>6</v>
      </c>
      <c r="G12" s="145" t="s">
        <v>6</v>
      </c>
      <c r="H12" s="67" t="s">
        <v>52</v>
      </c>
      <c r="I12" s="67" t="s">
        <v>52</v>
      </c>
      <c r="J12" s="67" t="s">
        <v>52</v>
      </c>
      <c r="K12" s="67" t="s">
        <v>52</v>
      </c>
      <c r="L12" s="67" t="s">
        <v>52</v>
      </c>
      <c r="M12" s="145" t="s">
        <v>6</v>
      </c>
      <c r="N12" s="145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145" t="s">
        <v>6</v>
      </c>
      <c r="U12" s="145" t="s">
        <v>6</v>
      </c>
      <c r="V12" s="70" t="s">
        <v>54</v>
      </c>
      <c r="W12" s="70" t="s">
        <v>54</v>
      </c>
      <c r="X12" s="70" t="s">
        <v>54</v>
      </c>
      <c r="Y12" s="70" t="s">
        <v>54</v>
      </c>
      <c r="Z12" s="145" t="s">
        <v>36</v>
      </c>
      <c r="AA12" s="145" t="s">
        <v>6</v>
      </c>
      <c r="AB12" s="145" t="s">
        <v>6</v>
      </c>
      <c r="AC12" s="69" t="s">
        <v>51</v>
      </c>
      <c r="AD12" s="70" t="s">
        <v>54</v>
      </c>
      <c r="AE12" s="70" t="s">
        <v>54</v>
      </c>
      <c r="AF12" s="70" t="s">
        <v>54</v>
      </c>
      <c r="AG12" s="70" t="s">
        <v>54</v>
      </c>
      <c r="AH12" s="145" t="s">
        <v>6</v>
      </c>
      <c r="AI12" s="70" t="s">
        <v>54</v>
      </c>
      <c r="AJ12">
        <f t="shared" si="0"/>
        <v>0</v>
      </c>
    </row>
    <row r="13" spans="1:36" x14ac:dyDescent="0.25">
      <c r="A13" s="30"/>
      <c r="B13" s="159" t="s">
        <v>37</v>
      </c>
      <c r="C13" s="160" t="s">
        <v>4</v>
      </c>
      <c r="D13" s="161" t="s">
        <v>26</v>
      </c>
      <c r="E13" s="145" t="s">
        <v>64</v>
      </c>
      <c r="F13" s="145" t="s">
        <v>6</v>
      </c>
      <c r="G13" s="70" t="s">
        <v>54</v>
      </c>
      <c r="H13" s="52" t="s">
        <v>31</v>
      </c>
      <c r="I13" s="70" t="s">
        <v>54</v>
      </c>
      <c r="J13" s="70" t="s">
        <v>54</v>
      </c>
      <c r="K13" s="52" t="s">
        <v>31</v>
      </c>
      <c r="L13" s="70" t="s">
        <v>54</v>
      </c>
      <c r="M13" s="70" t="s">
        <v>54</v>
      </c>
      <c r="N13" s="145" t="s">
        <v>6</v>
      </c>
      <c r="O13" s="145" t="s">
        <v>36</v>
      </c>
      <c r="P13" s="70" t="s">
        <v>54</v>
      </c>
      <c r="Q13" s="70" t="s">
        <v>54</v>
      </c>
      <c r="R13" s="70" t="s">
        <v>54</v>
      </c>
      <c r="S13" s="145" t="s">
        <v>36</v>
      </c>
      <c r="T13" s="145" t="s">
        <v>6</v>
      </c>
      <c r="U13" s="145" t="s">
        <v>6</v>
      </c>
      <c r="V13" s="67" t="s">
        <v>52</v>
      </c>
      <c r="W13" s="67" t="s">
        <v>52</v>
      </c>
      <c r="X13" s="67" t="s">
        <v>52</v>
      </c>
      <c r="Y13" s="67" t="s">
        <v>52</v>
      </c>
      <c r="Z13" s="67" t="s">
        <v>52</v>
      </c>
      <c r="AA13" s="145" t="s">
        <v>6</v>
      </c>
      <c r="AB13" s="145" t="s">
        <v>6</v>
      </c>
      <c r="AC13" s="145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145" t="s">
        <v>6</v>
      </c>
      <c r="AI13" s="70" t="s">
        <v>132</v>
      </c>
      <c r="AJ13">
        <f t="shared" si="0"/>
        <v>2</v>
      </c>
    </row>
    <row r="14" spans="1:36" x14ac:dyDescent="0.25">
      <c r="A14" s="30"/>
      <c r="B14" s="159" t="s">
        <v>109</v>
      </c>
      <c r="C14" s="160" t="s">
        <v>4</v>
      </c>
      <c r="D14" s="161" t="s">
        <v>26</v>
      </c>
      <c r="E14" s="145" t="s">
        <v>64</v>
      </c>
      <c r="F14" s="145" t="s">
        <v>6</v>
      </c>
      <c r="G14" s="145" t="s">
        <v>6</v>
      </c>
      <c r="H14" s="67" t="s">
        <v>52</v>
      </c>
      <c r="I14" s="67" t="s">
        <v>52</v>
      </c>
      <c r="J14" s="67" t="s">
        <v>52</v>
      </c>
      <c r="K14" s="52" t="s">
        <v>31</v>
      </c>
      <c r="L14" s="67" t="s">
        <v>52</v>
      </c>
      <c r="M14" s="145" t="s">
        <v>6</v>
      </c>
      <c r="N14" s="145" t="s">
        <v>6</v>
      </c>
      <c r="O14" s="67" t="s">
        <v>52</v>
      </c>
      <c r="P14" s="67" t="s">
        <v>52</v>
      </c>
      <c r="Q14" s="67" t="s">
        <v>52</v>
      </c>
      <c r="R14" s="67" t="s">
        <v>52</v>
      </c>
      <c r="S14" s="67" t="s">
        <v>52</v>
      </c>
      <c r="T14" s="145" t="s">
        <v>6</v>
      </c>
      <c r="U14" s="145" t="s">
        <v>6</v>
      </c>
      <c r="V14" s="70" t="s">
        <v>54</v>
      </c>
      <c r="W14" s="70" t="s">
        <v>54</v>
      </c>
      <c r="X14" s="70" t="s">
        <v>54</v>
      </c>
      <c r="Y14" s="70" t="s">
        <v>54</v>
      </c>
      <c r="Z14" s="70" t="s">
        <v>54</v>
      </c>
      <c r="AA14" s="145" t="s">
        <v>6</v>
      </c>
      <c r="AB14" s="145" t="s">
        <v>6</v>
      </c>
      <c r="AC14" s="70" t="s">
        <v>54</v>
      </c>
      <c r="AD14" s="70" t="s">
        <v>54</v>
      </c>
      <c r="AE14" s="70" t="s">
        <v>54</v>
      </c>
      <c r="AF14" s="70" t="s">
        <v>54</v>
      </c>
      <c r="AG14" s="70" t="s">
        <v>54</v>
      </c>
      <c r="AH14" s="145" t="s">
        <v>6</v>
      </c>
      <c r="AI14" s="145" t="s">
        <v>6</v>
      </c>
      <c r="AJ14">
        <f t="shared" si="0"/>
        <v>1</v>
      </c>
    </row>
    <row r="15" spans="1:36" x14ac:dyDescent="0.25">
      <c r="A15" s="30"/>
      <c r="B15" s="159" t="s">
        <v>40</v>
      </c>
      <c r="C15" s="160" t="s">
        <v>4</v>
      </c>
      <c r="D15" s="161" t="s">
        <v>26</v>
      </c>
      <c r="E15" s="145" t="s">
        <v>64</v>
      </c>
      <c r="F15" s="145" t="s">
        <v>6</v>
      </c>
      <c r="G15" s="145" t="s">
        <v>6</v>
      </c>
      <c r="H15" s="70" t="s">
        <v>54</v>
      </c>
      <c r="I15" s="70" t="s">
        <v>54</v>
      </c>
      <c r="J15" s="70" t="s">
        <v>54</v>
      </c>
      <c r="K15" s="70" t="s">
        <v>54</v>
      </c>
      <c r="L15" s="70" t="s">
        <v>54</v>
      </c>
      <c r="M15" s="145" t="s">
        <v>6</v>
      </c>
      <c r="N15" s="145" t="s">
        <v>6</v>
      </c>
      <c r="O15" s="70" t="s">
        <v>54</v>
      </c>
      <c r="P15" s="70" t="s">
        <v>54</v>
      </c>
      <c r="Q15" s="70" t="s">
        <v>54</v>
      </c>
      <c r="R15" s="70" t="s">
        <v>54</v>
      </c>
      <c r="S15" s="70" t="s">
        <v>54</v>
      </c>
      <c r="T15" s="145" t="s">
        <v>6</v>
      </c>
      <c r="U15" s="145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145" t="s">
        <v>6</v>
      </c>
      <c r="AB15" s="145" t="s">
        <v>6</v>
      </c>
      <c r="AC15" s="67" t="s">
        <v>52</v>
      </c>
      <c r="AD15" s="67" t="s">
        <v>52</v>
      </c>
      <c r="AE15" s="67" t="s">
        <v>52</v>
      </c>
      <c r="AF15" s="67" t="s">
        <v>52</v>
      </c>
      <c r="AG15" s="67" t="s">
        <v>52</v>
      </c>
      <c r="AH15" s="145" t="s">
        <v>6</v>
      </c>
      <c r="AI15" s="145" t="s">
        <v>6</v>
      </c>
      <c r="AJ15">
        <f t="shared" si="0"/>
        <v>0</v>
      </c>
    </row>
    <row r="16" spans="1:36" x14ac:dyDescent="0.25">
      <c r="A16" s="30"/>
      <c r="B16" s="159" t="s">
        <v>14</v>
      </c>
      <c r="C16" s="160" t="s">
        <v>4</v>
      </c>
      <c r="D16" s="161" t="s">
        <v>26</v>
      </c>
      <c r="E16" s="145" t="s">
        <v>64</v>
      </c>
      <c r="F16" s="145" t="s">
        <v>6</v>
      </c>
      <c r="G16" s="145" t="s">
        <v>6</v>
      </c>
      <c r="H16" s="67" t="s">
        <v>52</v>
      </c>
      <c r="I16" s="67" t="s">
        <v>52</v>
      </c>
      <c r="J16" s="67" t="s">
        <v>52</v>
      </c>
      <c r="K16" s="67" t="s">
        <v>52</v>
      </c>
      <c r="L16" s="67" t="s">
        <v>52</v>
      </c>
      <c r="M16" s="145" t="s">
        <v>6</v>
      </c>
      <c r="N16" s="145" t="s">
        <v>6</v>
      </c>
      <c r="O16" s="67" t="s">
        <v>52</v>
      </c>
      <c r="P16" s="67" t="s">
        <v>52</v>
      </c>
      <c r="Q16" s="67" t="s">
        <v>52</v>
      </c>
      <c r="R16" s="67" t="s">
        <v>52</v>
      </c>
      <c r="S16" s="67" t="s">
        <v>52</v>
      </c>
      <c r="T16" s="145" t="s">
        <v>6</v>
      </c>
      <c r="U16" s="145" t="s">
        <v>6</v>
      </c>
      <c r="V16" s="67" t="s">
        <v>52</v>
      </c>
      <c r="W16" s="67" t="s">
        <v>52</v>
      </c>
      <c r="X16" s="67" t="s">
        <v>52</v>
      </c>
      <c r="Y16" s="67" t="s">
        <v>52</v>
      </c>
      <c r="Z16" s="67" t="s">
        <v>52</v>
      </c>
      <c r="AA16" s="145" t="s">
        <v>6</v>
      </c>
      <c r="AB16" s="145" t="s">
        <v>6</v>
      </c>
      <c r="AC16" s="70" t="s">
        <v>54</v>
      </c>
      <c r="AD16" s="70" t="s">
        <v>54</v>
      </c>
      <c r="AE16" s="70" t="s">
        <v>54</v>
      </c>
      <c r="AF16" s="52" t="s">
        <v>31</v>
      </c>
      <c r="AG16" s="70" t="s">
        <v>54</v>
      </c>
      <c r="AH16" s="145" t="s">
        <v>6</v>
      </c>
      <c r="AI16" s="145" t="s">
        <v>6</v>
      </c>
      <c r="AJ16">
        <f t="shared" si="0"/>
        <v>1</v>
      </c>
    </row>
    <row r="17" spans="1:36" x14ac:dyDescent="0.25">
      <c r="A17" s="30"/>
      <c r="B17" s="159" t="s">
        <v>124</v>
      </c>
      <c r="C17" s="160" t="s">
        <v>4</v>
      </c>
      <c r="D17" s="161" t="s">
        <v>26</v>
      </c>
      <c r="E17" s="145" t="s">
        <v>64</v>
      </c>
      <c r="F17" s="145" t="s">
        <v>6</v>
      </c>
      <c r="G17" s="145" t="s">
        <v>6</v>
      </c>
      <c r="H17" s="70" t="s">
        <v>54</v>
      </c>
      <c r="I17" s="70" t="s">
        <v>54</v>
      </c>
      <c r="J17" s="70" t="s">
        <v>54</v>
      </c>
      <c r="K17" s="70" t="s">
        <v>54</v>
      </c>
      <c r="L17" s="70" t="s">
        <v>54</v>
      </c>
      <c r="M17" s="145" t="s">
        <v>6</v>
      </c>
      <c r="N17" s="145" t="s">
        <v>6</v>
      </c>
      <c r="O17" s="70" t="s">
        <v>54</v>
      </c>
      <c r="P17" s="67" t="s">
        <v>52</v>
      </c>
      <c r="Q17" s="67" t="s">
        <v>52</v>
      </c>
      <c r="R17" s="52" t="s">
        <v>31</v>
      </c>
      <c r="S17" s="52" t="s">
        <v>31</v>
      </c>
      <c r="T17" s="145" t="s">
        <v>6</v>
      </c>
      <c r="U17" s="145" t="s">
        <v>6</v>
      </c>
      <c r="V17" s="70" t="s">
        <v>54</v>
      </c>
      <c r="W17" s="70" t="s">
        <v>54</v>
      </c>
      <c r="X17" s="70" t="s">
        <v>54</v>
      </c>
      <c r="Y17" s="70" t="s">
        <v>54</v>
      </c>
      <c r="Z17" s="70" t="s">
        <v>54</v>
      </c>
      <c r="AA17" s="145" t="s">
        <v>6</v>
      </c>
      <c r="AB17" s="145" t="s">
        <v>6</v>
      </c>
      <c r="AC17" s="67" t="s">
        <v>52</v>
      </c>
      <c r="AD17" s="67" t="s">
        <v>52</v>
      </c>
      <c r="AE17" s="67" t="s">
        <v>52</v>
      </c>
      <c r="AF17" s="67" t="s">
        <v>52</v>
      </c>
      <c r="AG17" s="67" t="s">
        <v>52</v>
      </c>
      <c r="AH17" s="145" t="s">
        <v>6</v>
      </c>
      <c r="AI17" s="145" t="s">
        <v>6</v>
      </c>
      <c r="AJ17">
        <f t="shared" si="0"/>
        <v>2</v>
      </c>
    </row>
    <row r="18" spans="1:36" x14ac:dyDescent="0.25">
      <c r="A18" s="30"/>
      <c r="B18" s="159" t="s">
        <v>110</v>
      </c>
      <c r="C18" s="160" t="s">
        <v>4</v>
      </c>
      <c r="D18" s="161" t="s">
        <v>26</v>
      </c>
      <c r="E18" s="145" t="s">
        <v>64</v>
      </c>
      <c r="F18" s="145" t="s">
        <v>6</v>
      </c>
      <c r="G18" s="145" t="s">
        <v>6</v>
      </c>
      <c r="H18" s="70" t="s">
        <v>54</v>
      </c>
      <c r="I18" s="52" t="s">
        <v>31</v>
      </c>
      <c r="J18" s="70" t="s">
        <v>54</v>
      </c>
      <c r="K18" s="70" t="s">
        <v>54</v>
      </c>
      <c r="L18" s="70" t="s">
        <v>54</v>
      </c>
      <c r="M18" s="145" t="s">
        <v>6</v>
      </c>
      <c r="N18" s="145" t="s">
        <v>6</v>
      </c>
      <c r="O18" s="171" t="s">
        <v>117</v>
      </c>
      <c r="P18" s="70" t="s">
        <v>54</v>
      </c>
      <c r="Q18" s="70" t="s">
        <v>54</v>
      </c>
      <c r="R18" s="70" t="s">
        <v>54</v>
      </c>
      <c r="S18" s="70" t="s">
        <v>54</v>
      </c>
      <c r="T18" s="145" t="s">
        <v>6</v>
      </c>
      <c r="U18" s="145" t="s">
        <v>6</v>
      </c>
      <c r="V18" s="70" t="s">
        <v>54</v>
      </c>
      <c r="W18" s="70" t="s">
        <v>54</v>
      </c>
      <c r="X18" s="52" t="s">
        <v>31</v>
      </c>
      <c r="Y18" s="70" t="s">
        <v>54</v>
      </c>
      <c r="Z18" s="70" t="s">
        <v>54</v>
      </c>
      <c r="AA18" s="70" t="s">
        <v>54</v>
      </c>
      <c r="AB18" s="145" t="s">
        <v>6</v>
      </c>
      <c r="AC18" s="145" t="s">
        <v>6</v>
      </c>
      <c r="AD18" s="70" t="s">
        <v>54</v>
      </c>
      <c r="AE18" s="70" t="s">
        <v>54</v>
      </c>
      <c r="AF18" s="70" t="s">
        <v>54</v>
      </c>
      <c r="AG18" s="70" t="s">
        <v>54</v>
      </c>
      <c r="AH18" s="145" t="s">
        <v>6</v>
      </c>
      <c r="AI18" s="145" t="s">
        <v>6</v>
      </c>
      <c r="AJ18">
        <f t="shared" si="0"/>
        <v>2</v>
      </c>
    </row>
    <row r="19" spans="1:36" x14ac:dyDescent="0.25">
      <c r="A19" s="413" t="s">
        <v>111</v>
      </c>
      <c r="B19" s="57" t="s">
        <v>21</v>
      </c>
      <c r="C19" s="48" t="s">
        <v>4</v>
      </c>
      <c r="D19" s="72" t="s">
        <v>25</v>
      </c>
      <c r="E19" s="145" t="s">
        <v>64</v>
      </c>
      <c r="F19" s="145" t="s">
        <v>6</v>
      </c>
      <c r="G19" s="145" t="s">
        <v>6</v>
      </c>
      <c r="H19" s="69" t="s">
        <v>51</v>
      </c>
      <c r="I19" s="69" t="s">
        <v>51</v>
      </c>
      <c r="J19" s="69" t="s">
        <v>51</v>
      </c>
      <c r="K19" s="69" t="s">
        <v>51</v>
      </c>
      <c r="L19" s="69" t="s">
        <v>51</v>
      </c>
      <c r="M19" s="145" t="s">
        <v>6</v>
      </c>
      <c r="N19" s="145" t="s">
        <v>6</v>
      </c>
      <c r="O19" s="69" t="s">
        <v>51</v>
      </c>
      <c r="P19" s="69" t="s">
        <v>51</v>
      </c>
      <c r="Q19" s="69" t="s">
        <v>51</v>
      </c>
      <c r="R19" s="69" t="s">
        <v>51</v>
      </c>
      <c r="S19" s="69" t="s">
        <v>51</v>
      </c>
      <c r="T19" s="145" t="s">
        <v>6</v>
      </c>
      <c r="U19" s="145" t="s">
        <v>6</v>
      </c>
      <c r="V19" s="67" t="s">
        <v>52</v>
      </c>
      <c r="W19" s="67" t="s">
        <v>52</v>
      </c>
      <c r="X19" s="67" t="s">
        <v>52</v>
      </c>
      <c r="Y19" s="67" t="s">
        <v>52</v>
      </c>
      <c r="Z19" s="67" t="s">
        <v>52</v>
      </c>
      <c r="AA19" s="145" t="s">
        <v>6</v>
      </c>
      <c r="AB19" s="145" t="s">
        <v>6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145" t="s">
        <v>6</v>
      </c>
      <c r="AI19" s="145" t="s">
        <v>6</v>
      </c>
      <c r="AJ19">
        <f t="shared" si="0"/>
        <v>0</v>
      </c>
    </row>
    <row r="20" spans="1:36" x14ac:dyDescent="0.25">
      <c r="A20" s="413"/>
      <c r="B20" s="57" t="s">
        <v>22</v>
      </c>
      <c r="C20" s="48" t="s">
        <v>4</v>
      </c>
      <c r="D20" s="72" t="s">
        <v>25</v>
      </c>
      <c r="E20" s="145" t="s">
        <v>64</v>
      </c>
      <c r="F20" s="145" t="s">
        <v>6</v>
      </c>
      <c r="G20" s="145" t="s">
        <v>6</v>
      </c>
      <c r="H20" s="67" t="s">
        <v>52</v>
      </c>
      <c r="I20" s="67" t="s">
        <v>52</v>
      </c>
      <c r="J20" s="67" t="s">
        <v>52</v>
      </c>
      <c r="K20" s="67" t="s">
        <v>52</v>
      </c>
      <c r="L20" s="67" t="s">
        <v>52</v>
      </c>
      <c r="M20" s="145" t="s">
        <v>6</v>
      </c>
      <c r="N20" s="145" t="s">
        <v>6</v>
      </c>
      <c r="O20" s="67" t="s">
        <v>52</v>
      </c>
      <c r="P20" s="67" t="s">
        <v>52</v>
      </c>
      <c r="Q20" s="67" t="s">
        <v>52</v>
      </c>
      <c r="R20" s="67" t="s">
        <v>52</v>
      </c>
      <c r="S20" s="67" t="s">
        <v>52</v>
      </c>
      <c r="T20" s="145" t="s">
        <v>6</v>
      </c>
      <c r="U20" s="145" t="s">
        <v>6</v>
      </c>
      <c r="V20" s="67" t="s">
        <v>52</v>
      </c>
      <c r="W20" s="67" t="s">
        <v>52</v>
      </c>
      <c r="X20" s="67" t="s">
        <v>52</v>
      </c>
      <c r="Y20" s="67" t="s">
        <v>52</v>
      </c>
      <c r="Z20" s="67" t="s">
        <v>52</v>
      </c>
      <c r="AA20" s="145" t="s">
        <v>6</v>
      </c>
      <c r="AB20" s="145" t="s">
        <v>6</v>
      </c>
      <c r="AC20" s="177" t="s">
        <v>36</v>
      </c>
      <c r="AD20" s="52" t="s">
        <v>31</v>
      </c>
      <c r="AE20" s="69" t="s">
        <v>51</v>
      </c>
      <c r="AF20" s="69" t="s">
        <v>51</v>
      </c>
      <c r="AG20" s="69" t="s">
        <v>51</v>
      </c>
      <c r="AH20" s="145" t="s">
        <v>6</v>
      </c>
      <c r="AI20" s="145" t="s">
        <v>6</v>
      </c>
      <c r="AJ20">
        <f t="shared" si="0"/>
        <v>1</v>
      </c>
    </row>
    <row r="21" spans="1:36" x14ac:dyDescent="0.25">
      <c r="A21" s="413"/>
      <c r="B21" s="57" t="s">
        <v>35</v>
      </c>
      <c r="C21" s="48" t="s">
        <v>4</v>
      </c>
      <c r="D21" s="72" t="s">
        <v>25</v>
      </c>
      <c r="E21" s="145" t="s">
        <v>64</v>
      </c>
      <c r="F21" s="145" t="s">
        <v>6</v>
      </c>
      <c r="G21" s="145" t="s">
        <v>6</v>
      </c>
      <c r="H21" s="67" t="s">
        <v>52</v>
      </c>
      <c r="I21" s="67" t="s">
        <v>52</v>
      </c>
      <c r="J21" s="67" t="s">
        <v>52</v>
      </c>
      <c r="K21" s="67" t="s">
        <v>52</v>
      </c>
      <c r="L21" s="67" t="s">
        <v>52</v>
      </c>
      <c r="M21" s="145" t="s">
        <v>6</v>
      </c>
      <c r="N21" s="145" t="s">
        <v>6</v>
      </c>
      <c r="O21" s="52" t="s">
        <v>31</v>
      </c>
      <c r="P21" s="52" t="s">
        <v>31</v>
      </c>
      <c r="Q21" s="67" t="s">
        <v>52</v>
      </c>
      <c r="R21" s="67" t="s">
        <v>52</v>
      </c>
      <c r="S21" s="67" t="s">
        <v>52</v>
      </c>
      <c r="T21" s="145" t="s">
        <v>6</v>
      </c>
      <c r="U21" s="145" t="s">
        <v>6</v>
      </c>
      <c r="V21" s="69" t="s">
        <v>51</v>
      </c>
      <c r="W21" s="69" t="s">
        <v>51</v>
      </c>
      <c r="X21" s="69" t="s">
        <v>51</v>
      </c>
      <c r="Y21" s="69" t="s">
        <v>51</v>
      </c>
      <c r="Z21" s="177" t="s">
        <v>36</v>
      </c>
      <c r="AA21" s="145" t="s">
        <v>6</v>
      </c>
      <c r="AB21" s="145" t="s">
        <v>6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145" t="s">
        <v>6</v>
      </c>
      <c r="AI21" s="145" t="s">
        <v>6</v>
      </c>
      <c r="AJ21">
        <f t="shared" si="0"/>
        <v>2</v>
      </c>
    </row>
    <row r="22" spans="1:36" x14ac:dyDescent="0.25">
      <c r="A22" s="413" t="s">
        <v>112</v>
      </c>
      <c r="B22" s="57" t="s">
        <v>8</v>
      </c>
      <c r="C22" s="163" t="s">
        <v>4</v>
      </c>
      <c r="D22" s="72" t="s">
        <v>25</v>
      </c>
      <c r="E22" s="145" t="s">
        <v>64</v>
      </c>
      <c r="F22" s="145" t="s">
        <v>6</v>
      </c>
      <c r="G22" s="145" t="s">
        <v>6</v>
      </c>
      <c r="H22" s="67" t="s">
        <v>52</v>
      </c>
      <c r="I22" s="67" t="s">
        <v>52</v>
      </c>
      <c r="J22" s="67" t="s">
        <v>52</v>
      </c>
      <c r="K22" s="67" t="s">
        <v>52</v>
      </c>
      <c r="L22" s="67" t="s">
        <v>52</v>
      </c>
      <c r="M22" s="145" t="s">
        <v>6</v>
      </c>
      <c r="N22" s="145" t="s">
        <v>6</v>
      </c>
      <c r="O22" s="67" t="s">
        <v>52</v>
      </c>
      <c r="P22" s="67" t="s">
        <v>52</v>
      </c>
      <c r="Q22" s="67" t="s">
        <v>52</v>
      </c>
      <c r="R22" s="67" t="s">
        <v>52</v>
      </c>
      <c r="S22" s="67" t="s">
        <v>52</v>
      </c>
      <c r="T22" s="145" t="s">
        <v>6</v>
      </c>
      <c r="U22" s="145" t="s">
        <v>6</v>
      </c>
      <c r="V22" s="69" t="s">
        <v>51</v>
      </c>
      <c r="W22" s="69" t="s">
        <v>51</v>
      </c>
      <c r="X22" s="69" t="s">
        <v>51</v>
      </c>
      <c r="Y22" s="69" t="s">
        <v>51</v>
      </c>
      <c r="Z22" s="69" t="s">
        <v>51</v>
      </c>
      <c r="AA22" s="145" t="s">
        <v>6</v>
      </c>
      <c r="AB22" s="145" t="s">
        <v>6</v>
      </c>
      <c r="AC22" s="67" t="s">
        <v>52</v>
      </c>
      <c r="AD22" s="67" t="s">
        <v>52</v>
      </c>
      <c r="AE22" s="67" t="s">
        <v>52</v>
      </c>
      <c r="AF22" s="67" t="s">
        <v>52</v>
      </c>
      <c r="AG22" s="67" t="s">
        <v>52</v>
      </c>
      <c r="AH22" s="145" t="s">
        <v>6</v>
      </c>
      <c r="AI22" s="145" t="s">
        <v>6</v>
      </c>
      <c r="AJ22">
        <f t="shared" si="0"/>
        <v>0</v>
      </c>
    </row>
    <row r="23" spans="1:36" x14ac:dyDescent="0.25">
      <c r="A23" s="413"/>
      <c r="B23" s="57" t="s">
        <v>13</v>
      </c>
      <c r="C23" s="165" t="s">
        <v>4</v>
      </c>
      <c r="D23" s="166" t="s">
        <v>25</v>
      </c>
      <c r="E23" s="145" t="s">
        <v>64</v>
      </c>
      <c r="F23" s="151" t="s">
        <v>6</v>
      </c>
      <c r="G23" s="151" t="s">
        <v>6</v>
      </c>
      <c r="H23" s="69" t="s">
        <v>51</v>
      </c>
      <c r="I23" s="69" t="s">
        <v>51</v>
      </c>
      <c r="J23" s="69" t="s">
        <v>51</v>
      </c>
      <c r="K23" s="69" t="s">
        <v>51</v>
      </c>
      <c r="L23" s="69" t="s">
        <v>51</v>
      </c>
      <c r="M23" s="145" t="s">
        <v>6</v>
      </c>
      <c r="N23" s="145" t="s">
        <v>6</v>
      </c>
      <c r="O23" s="67" t="s">
        <v>52</v>
      </c>
      <c r="P23" s="67" t="s">
        <v>52</v>
      </c>
      <c r="Q23" s="67" t="s">
        <v>52</v>
      </c>
      <c r="R23" s="67" t="s">
        <v>52</v>
      </c>
      <c r="S23" s="67" t="s">
        <v>52</v>
      </c>
      <c r="T23" s="145" t="s">
        <v>6</v>
      </c>
      <c r="U23" s="145" t="s">
        <v>6</v>
      </c>
      <c r="V23" s="67" t="s">
        <v>52</v>
      </c>
      <c r="W23" s="67" t="s">
        <v>52</v>
      </c>
      <c r="X23" s="67" t="s">
        <v>52</v>
      </c>
      <c r="Y23" s="67" t="s">
        <v>52</v>
      </c>
      <c r="Z23" s="67" t="s">
        <v>52</v>
      </c>
      <c r="AA23" s="145" t="s">
        <v>6</v>
      </c>
      <c r="AB23" s="145" t="s">
        <v>6</v>
      </c>
      <c r="AC23" s="145" t="s">
        <v>36</v>
      </c>
      <c r="AD23" s="52" t="s">
        <v>31</v>
      </c>
      <c r="AE23" s="69" t="s">
        <v>51</v>
      </c>
      <c r="AF23" s="69" t="s">
        <v>51</v>
      </c>
      <c r="AG23" s="69" t="s">
        <v>51</v>
      </c>
      <c r="AH23" s="145" t="s">
        <v>6</v>
      </c>
      <c r="AI23" s="145" t="s">
        <v>6</v>
      </c>
      <c r="AJ23">
        <f t="shared" si="0"/>
        <v>1</v>
      </c>
    </row>
    <row r="24" spans="1:36" x14ac:dyDescent="0.25">
      <c r="A24" s="413"/>
      <c r="B24" s="57" t="s">
        <v>104</v>
      </c>
      <c r="C24" s="165" t="s">
        <v>4</v>
      </c>
      <c r="D24" s="166" t="s">
        <v>25</v>
      </c>
      <c r="E24" s="151" t="s">
        <v>64</v>
      </c>
      <c r="F24" s="151" t="s">
        <v>6</v>
      </c>
      <c r="G24" s="151" t="s">
        <v>6</v>
      </c>
      <c r="H24" s="67" t="s">
        <v>52</v>
      </c>
      <c r="I24" s="67" t="s">
        <v>52</v>
      </c>
      <c r="J24" s="67" t="s">
        <v>52</v>
      </c>
      <c r="K24" s="67" t="s">
        <v>52</v>
      </c>
      <c r="L24" s="67" t="s">
        <v>52</v>
      </c>
      <c r="M24" s="145" t="s">
        <v>6</v>
      </c>
      <c r="N24" s="145" t="s">
        <v>6</v>
      </c>
      <c r="O24" s="69" t="s">
        <v>51</v>
      </c>
      <c r="P24" s="67" t="s">
        <v>52</v>
      </c>
      <c r="Q24" s="67" t="s">
        <v>52</v>
      </c>
      <c r="R24" s="67" t="s">
        <v>52</v>
      </c>
      <c r="S24" s="67" t="s">
        <v>52</v>
      </c>
      <c r="T24" s="145" t="s">
        <v>6</v>
      </c>
      <c r="U24" s="145" t="s">
        <v>6</v>
      </c>
      <c r="V24" s="67" t="s">
        <v>52</v>
      </c>
      <c r="W24" s="67" t="s">
        <v>52</v>
      </c>
      <c r="X24" s="67" t="s">
        <v>52</v>
      </c>
      <c r="Y24" s="67" t="s">
        <v>52</v>
      </c>
      <c r="Z24" s="67" t="s">
        <v>52</v>
      </c>
      <c r="AA24" s="145" t="s">
        <v>6</v>
      </c>
      <c r="AB24" s="145" t="s">
        <v>6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67" t="s">
        <v>52</v>
      </c>
      <c r="AH24" s="145" t="s">
        <v>6</v>
      </c>
      <c r="AI24" s="145" t="s">
        <v>6</v>
      </c>
      <c r="AJ24">
        <f t="shared" si="0"/>
        <v>0</v>
      </c>
    </row>
    <row r="25" spans="1:36" x14ac:dyDescent="0.25">
      <c r="A25" s="413" t="s">
        <v>113</v>
      </c>
      <c r="B25" s="159" t="s">
        <v>15</v>
      </c>
      <c r="C25" s="160" t="s">
        <v>4</v>
      </c>
      <c r="D25" s="72" t="s">
        <v>25</v>
      </c>
      <c r="E25" s="145" t="s">
        <v>64</v>
      </c>
      <c r="F25" s="145" t="s">
        <v>6</v>
      </c>
      <c r="G25" s="145" t="s">
        <v>6</v>
      </c>
      <c r="H25" s="67" t="s">
        <v>52</v>
      </c>
      <c r="I25" s="67" t="s">
        <v>52</v>
      </c>
      <c r="J25" s="67" t="s">
        <v>52</v>
      </c>
      <c r="K25" s="67" t="s">
        <v>52</v>
      </c>
      <c r="L25" s="67" t="s">
        <v>52</v>
      </c>
      <c r="M25" s="145" t="s">
        <v>6</v>
      </c>
      <c r="N25" s="145" t="s">
        <v>6</v>
      </c>
      <c r="O25" s="69" t="s">
        <v>51</v>
      </c>
      <c r="P25" s="69" t="s">
        <v>51</v>
      </c>
      <c r="Q25" s="69" t="s">
        <v>51</v>
      </c>
      <c r="R25" s="52" t="s">
        <v>31</v>
      </c>
      <c r="S25" s="52" t="s">
        <v>31</v>
      </c>
      <c r="T25" s="145" t="s">
        <v>6</v>
      </c>
      <c r="U25" s="145" t="s">
        <v>6</v>
      </c>
      <c r="V25" s="52" t="s">
        <v>31</v>
      </c>
      <c r="W25" s="67" t="s">
        <v>52</v>
      </c>
      <c r="X25" s="67" t="s">
        <v>52</v>
      </c>
      <c r="Y25" s="67" t="s">
        <v>52</v>
      </c>
      <c r="Z25" s="67" t="s">
        <v>52</v>
      </c>
      <c r="AA25" s="145" t="s">
        <v>6</v>
      </c>
      <c r="AB25" s="145" t="s">
        <v>6</v>
      </c>
      <c r="AC25" s="67" t="s">
        <v>52</v>
      </c>
      <c r="AD25" s="67" t="s">
        <v>52</v>
      </c>
      <c r="AE25" s="67" t="s">
        <v>52</v>
      </c>
      <c r="AF25" s="69" t="s">
        <v>51</v>
      </c>
      <c r="AG25" s="69" t="s">
        <v>51</v>
      </c>
      <c r="AH25" s="145" t="s">
        <v>6</v>
      </c>
      <c r="AI25" s="145" t="s">
        <v>6</v>
      </c>
      <c r="AJ25">
        <f t="shared" si="0"/>
        <v>3</v>
      </c>
    </row>
    <row r="26" spans="1:36" x14ac:dyDescent="0.25">
      <c r="A26" s="413"/>
      <c r="B26" s="159" t="s">
        <v>62</v>
      </c>
      <c r="C26" s="160" t="s">
        <v>4</v>
      </c>
      <c r="D26" s="72" t="s">
        <v>25</v>
      </c>
      <c r="E26" s="145" t="s">
        <v>64</v>
      </c>
      <c r="F26" s="145" t="s">
        <v>6</v>
      </c>
      <c r="G26" s="145" t="s">
        <v>6</v>
      </c>
      <c r="H26" s="69" t="s">
        <v>51</v>
      </c>
      <c r="I26" s="69" t="s">
        <v>51</v>
      </c>
      <c r="J26" s="69" t="s">
        <v>51</v>
      </c>
      <c r="K26" s="69" t="s">
        <v>51</v>
      </c>
      <c r="L26" s="69" t="s">
        <v>51</v>
      </c>
      <c r="M26" s="145" t="s">
        <v>6</v>
      </c>
      <c r="N26" s="145" t="s">
        <v>6</v>
      </c>
      <c r="O26" s="67" t="s">
        <v>52</v>
      </c>
      <c r="P26" s="67" t="s">
        <v>52</v>
      </c>
      <c r="Q26" s="67" t="s">
        <v>52</v>
      </c>
      <c r="R26" s="67" t="s">
        <v>52</v>
      </c>
      <c r="S26" s="67" t="s">
        <v>52</v>
      </c>
      <c r="T26" s="145" t="s">
        <v>6</v>
      </c>
      <c r="U26" s="145" t="s">
        <v>6</v>
      </c>
      <c r="V26" s="67" t="s">
        <v>52</v>
      </c>
      <c r="W26" s="69" t="s">
        <v>51</v>
      </c>
      <c r="X26" s="69" t="s">
        <v>51</v>
      </c>
      <c r="Y26" s="69" t="s">
        <v>51</v>
      </c>
      <c r="Z26" s="52" t="s">
        <v>36</v>
      </c>
      <c r="AA26" s="145" t="s">
        <v>6</v>
      </c>
      <c r="AB26" s="145" t="s">
        <v>6</v>
      </c>
      <c r="AC26" s="52" t="s">
        <v>31</v>
      </c>
      <c r="AD26" s="52" t="s">
        <v>31</v>
      </c>
      <c r="AE26" s="52" t="s">
        <v>31</v>
      </c>
      <c r="AF26" s="67" t="s">
        <v>52</v>
      </c>
      <c r="AG26" s="67" t="s">
        <v>52</v>
      </c>
      <c r="AH26" s="145" t="s">
        <v>6</v>
      </c>
      <c r="AI26" s="145" t="s">
        <v>6</v>
      </c>
      <c r="AJ26">
        <f t="shared" si="0"/>
        <v>3</v>
      </c>
    </row>
    <row r="27" spans="1:36" x14ac:dyDescent="0.25">
      <c r="A27" s="413"/>
      <c r="B27" s="159" t="s">
        <v>66</v>
      </c>
      <c r="C27" s="160" t="s">
        <v>4</v>
      </c>
      <c r="D27" s="72" t="s">
        <v>25</v>
      </c>
      <c r="E27" s="145" t="s">
        <v>64</v>
      </c>
      <c r="F27" s="145" t="s">
        <v>6</v>
      </c>
      <c r="G27" s="145" t="s">
        <v>6</v>
      </c>
      <c r="H27" s="67" t="s">
        <v>52</v>
      </c>
      <c r="I27" s="67" t="s">
        <v>52</v>
      </c>
      <c r="J27" s="67" t="s">
        <v>52</v>
      </c>
      <c r="K27" s="67" t="s">
        <v>52</v>
      </c>
      <c r="L27" s="67" t="s">
        <v>52</v>
      </c>
      <c r="M27" s="145" t="s">
        <v>6</v>
      </c>
      <c r="N27" s="145" t="s">
        <v>6</v>
      </c>
      <c r="O27" s="67" t="s">
        <v>52</v>
      </c>
      <c r="P27" s="67" t="s">
        <v>52</v>
      </c>
      <c r="Q27" s="67" t="s">
        <v>52</v>
      </c>
      <c r="R27" s="67" t="s">
        <v>52</v>
      </c>
      <c r="S27" s="67" t="s">
        <v>52</v>
      </c>
      <c r="T27" s="145" t="s">
        <v>6</v>
      </c>
      <c r="U27" s="145" t="s">
        <v>6</v>
      </c>
      <c r="V27" s="67" t="s">
        <v>52</v>
      </c>
      <c r="W27" s="67" t="s">
        <v>52</v>
      </c>
      <c r="X27" s="67" t="s">
        <v>52</v>
      </c>
      <c r="Y27" s="67" t="s">
        <v>52</v>
      </c>
      <c r="Z27" s="67" t="s">
        <v>52</v>
      </c>
      <c r="AA27" s="145" t="s">
        <v>6</v>
      </c>
      <c r="AB27" s="145" t="s">
        <v>6</v>
      </c>
      <c r="AC27" s="67" t="s">
        <v>52</v>
      </c>
      <c r="AD27" s="67" t="s">
        <v>52</v>
      </c>
      <c r="AE27" s="67" t="s">
        <v>52</v>
      </c>
      <c r="AF27" s="67" t="s">
        <v>52</v>
      </c>
      <c r="AG27" s="67" t="s">
        <v>52</v>
      </c>
      <c r="AH27" s="145" t="s">
        <v>6</v>
      </c>
      <c r="AI27" s="145" t="s">
        <v>6</v>
      </c>
      <c r="AJ27">
        <f t="shared" si="0"/>
        <v>0</v>
      </c>
    </row>
    <row r="28" spans="1:36" x14ac:dyDescent="0.25">
      <c r="A28" s="30"/>
      <c r="B28" s="57" t="s">
        <v>46</v>
      </c>
      <c r="C28" s="48" t="s">
        <v>4</v>
      </c>
      <c r="D28" s="72" t="s">
        <v>25</v>
      </c>
      <c r="E28" s="145" t="s">
        <v>64</v>
      </c>
      <c r="F28" s="145" t="s">
        <v>6</v>
      </c>
      <c r="G28" s="145" t="s">
        <v>6</v>
      </c>
      <c r="H28" s="67" t="s">
        <v>52</v>
      </c>
      <c r="I28" s="67" t="s">
        <v>52</v>
      </c>
      <c r="J28" s="67" t="s">
        <v>52</v>
      </c>
      <c r="K28" s="67" t="s">
        <v>52</v>
      </c>
      <c r="L28" s="67" t="s">
        <v>52</v>
      </c>
      <c r="M28" s="145" t="s">
        <v>6</v>
      </c>
      <c r="N28" s="145" t="s">
        <v>6</v>
      </c>
      <c r="O28" s="67" t="s">
        <v>52</v>
      </c>
      <c r="P28" s="67" t="s">
        <v>52</v>
      </c>
      <c r="Q28" s="67" t="s">
        <v>52</v>
      </c>
      <c r="R28" s="67" t="s">
        <v>52</v>
      </c>
      <c r="S28" s="67" t="s">
        <v>52</v>
      </c>
      <c r="T28" s="145" t="s">
        <v>6</v>
      </c>
      <c r="U28" s="145" t="s">
        <v>6</v>
      </c>
      <c r="V28" s="67" t="s">
        <v>52</v>
      </c>
      <c r="W28" s="67" t="s">
        <v>52</v>
      </c>
      <c r="X28" s="52" t="s">
        <v>31</v>
      </c>
      <c r="Y28" s="67" t="s">
        <v>52</v>
      </c>
      <c r="Z28" s="67" t="s">
        <v>52</v>
      </c>
      <c r="AA28" s="145" t="s">
        <v>6</v>
      </c>
      <c r="AB28" s="145" t="s">
        <v>6</v>
      </c>
      <c r="AC28" s="67" t="s">
        <v>52</v>
      </c>
      <c r="AD28" s="67" t="s">
        <v>52</v>
      </c>
      <c r="AE28" s="67" t="s">
        <v>52</v>
      </c>
      <c r="AF28" s="52" t="s">
        <v>31</v>
      </c>
      <c r="AG28" s="52" t="s">
        <v>31</v>
      </c>
      <c r="AH28" s="145" t="s">
        <v>6</v>
      </c>
      <c r="AI28" s="145" t="s">
        <v>6</v>
      </c>
      <c r="AJ28">
        <f t="shared" si="0"/>
        <v>3</v>
      </c>
    </row>
    <row r="29" spans="1:36" x14ac:dyDescent="0.25">
      <c r="A29" s="30"/>
      <c r="B29" s="130" t="s">
        <v>102</v>
      </c>
      <c r="C29" s="48" t="s">
        <v>4</v>
      </c>
      <c r="D29" s="72" t="s">
        <v>26</v>
      </c>
      <c r="E29" s="145" t="s">
        <v>64</v>
      </c>
      <c r="F29" s="145" t="s">
        <v>6</v>
      </c>
      <c r="G29" s="145" t="s">
        <v>6</v>
      </c>
      <c r="H29" s="70" t="s">
        <v>54</v>
      </c>
      <c r="I29" s="69" t="s">
        <v>51</v>
      </c>
      <c r="J29" s="69" t="s">
        <v>51</v>
      </c>
      <c r="K29" s="69" t="s">
        <v>51</v>
      </c>
      <c r="L29" s="69" t="s">
        <v>51</v>
      </c>
      <c r="M29" s="145" t="s">
        <v>6</v>
      </c>
      <c r="N29" s="145" t="s">
        <v>6</v>
      </c>
      <c r="O29" s="67" t="s">
        <v>52</v>
      </c>
      <c r="P29" s="67" t="s">
        <v>52</v>
      </c>
      <c r="Q29" s="70" t="s">
        <v>54</v>
      </c>
      <c r="R29" s="70" t="s">
        <v>54</v>
      </c>
      <c r="S29" s="52" t="s">
        <v>31</v>
      </c>
      <c r="T29" s="145" t="s">
        <v>6</v>
      </c>
      <c r="U29" s="145" t="s">
        <v>6</v>
      </c>
      <c r="V29" s="70" t="s">
        <v>54</v>
      </c>
      <c r="W29" s="70" t="s">
        <v>54</v>
      </c>
      <c r="X29" s="70" t="s">
        <v>54</v>
      </c>
      <c r="Y29" s="70" t="s">
        <v>54</v>
      </c>
      <c r="Z29" s="70" t="s">
        <v>54</v>
      </c>
      <c r="AA29" s="145" t="s">
        <v>6</v>
      </c>
      <c r="AB29" s="145" t="s">
        <v>6</v>
      </c>
      <c r="AC29" s="67"/>
      <c r="AD29" s="67"/>
      <c r="AE29" s="67"/>
      <c r="AF29" s="67"/>
      <c r="AG29" s="67"/>
      <c r="AH29" s="145" t="s">
        <v>6</v>
      </c>
      <c r="AI29" s="145" t="s">
        <v>6</v>
      </c>
      <c r="AJ29">
        <f t="shared" si="0"/>
        <v>1</v>
      </c>
    </row>
    <row r="30" spans="1:36" x14ac:dyDescent="0.25">
      <c r="A30" s="30"/>
      <c r="B30" s="130" t="s">
        <v>118</v>
      </c>
      <c r="C30" s="48" t="s">
        <v>4</v>
      </c>
      <c r="D30" s="72" t="s">
        <v>26</v>
      </c>
      <c r="E30" s="145" t="s">
        <v>64</v>
      </c>
      <c r="F30" s="145" t="s">
        <v>6</v>
      </c>
      <c r="G30" s="145" t="s">
        <v>6</v>
      </c>
      <c r="H30" s="69" t="s">
        <v>51</v>
      </c>
      <c r="I30" s="69" t="s">
        <v>51</v>
      </c>
      <c r="J30" s="70" t="s">
        <v>54</v>
      </c>
      <c r="K30" s="70" t="s">
        <v>54</v>
      </c>
      <c r="L30" s="52" t="s">
        <v>31</v>
      </c>
      <c r="M30" s="145" t="s">
        <v>6</v>
      </c>
      <c r="N30" s="145" t="s">
        <v>6</v>
      </c>
      <c r="O30" s="70" t="s">
        <v>54</v>
      </c>
      <c r="P30" s="67" t="s">
        <v>52</v>
      </c>
      <c r="Q30" s="67" t="s">
        <v>52</v>
      </c>
      <c r="R30" s="67" t="s">
        <v>52</v>
      </c>
      <c r="S30" s="52" t="s">
        <v>31</v>
      </c>
      <c r="T30" s="145" t="s">
        <v>6</v>
      </c>
      <c r="U30" s="145" t="s">
        <v>6</v>
      </c>
      <c r="V30" s="52" t="s">
        <v>31</v>
      </c>
      <c r="W30" s="67" t="s">
        <v>52</v>
      </c>
      <c r="X30" s="67" t="s">
        <v>52</v>
      </c>
      <c r="Y30" s="67" t="s">
        <v>52</v>
      </c>
      <c r="Z30" s="67" t="s">
        <v>52</v>
      </c>
      <c r="AA30" s="145" t="s">
        <v>6</v>
      </c>
      <c r="AB30" s="145" t="s">
        <v>6</v>
      </c>
      <c r="AC30" s="52" t="s">
        <v>31</v>
      </c>
      <c r="AD30" s="67" t="s">
        <v>52</v>
      </c>
      <c r="AE30" s="67" t="s">
        <v>52</v>
      </c>
      <c r="AF30" s="67" t="s">
        <v>52</v>
      </c>
      <c r="AG30" s="67" t="s">
        <v>52</v>
      </c>
      <c r="AH30" s="145" t="s">
        <v>6</v>
      </c>
      <c r="AI30" s="145" t="s">
        <v>6</v>
      </c>
      <c r="AJ30">
        <f t="shared" si="0"/>
        <v>4</v>
      </c>
    </row>
    <row r="31" spans="1:36" x14ac:dyDescent="0.25">
      <c r="A31" s="30"/>
      <c r="B31" s="130" t="s">
        <v>119</v>
      </c>
      <c r="C31" s="48" t="s">
        <v>4</v>
      </c>
      <c r="D31" s="72" t="s">
        <v>121</v>
      </c>
      <c r="E31" s="145" t="s">
        <v>64</v>
      </c>
      <c r="F31" s="145" t="s">
        <v>6</v>
      </c>
      <c r="G31" s="145" t="s">
        <v>6</v>
      </c>
      <c r="H31" s="67" t="s">
        <v>52</v>
      </c>
      <c r="I31" s="67" t="s">
        <v>52</v>
      </c>
      <c r="J31" s="67" t="s">
        <v>52</v>
      </c>
      <c r="K31" s="67" t="s">
        <v>52</v>
      </c>
      <c r="L31" s="67" t="s">
        <v>52</v>
      </c>
      <c r="M31" s="145" t="s">
        <v>6</v>
      </c>
      <c r="N31" s="145" t="s">
        <v>6</v>
      </c>
      <c r="O31" s="69" t="s">
        <v>51</v>
      </c>
      <c r="P31" s="69" t="s">
        <v>51</v>
      </c>
      <c r="Q31" s="68" t="s">
        <v>31</v>
      </c>
      <c r="R31" s="68" t="s">
        <v>31</v>
      </c>
      <c r="S31" s="68" t="s">
        <v>31</v>
      </c>
      <c r="T31" s="145" t="s">
        <v>6</v>
      </c>
      <c r="U31" s="145" t="s">
        <v>6</v>
      </c>
      <c r="V31" s="67" t="s">
        <v>52</v>
      </c>
      <c r="W31" s="67" t="s">
        <v>52</v>
      </c>
      <c r="X31" s="69" t="s">
        <v>51</v>
      </c>
      <c r="Y31" s="67" t="s">
        <v>52</v>
      </c>
      <c r="Z31" s="67" t="s">
        <v>52</v>
      </c>
      <c r="AA31" s="145" t="s">
        <v>6</v>
      </c>
      <c r="AB31" s="145" t="s">
        <v>6</v>
      </c>
      <c r="AC31" s="69" t="s">
        <v>51</v>
      </c>
      <c r="AD31" s="69" t="s">
        <v>51</v>
      </c>
      <c r="AE31" s="69" t="s">
        <v>51</v>
      </c>
      <c r="AF31" s="69" t="s">
        <v>51</v>
      </c>
      <c r="AG31" s="69" t="s">
        <v>51</v>
      </c>
      <c r="AH31" s="145" t="s">
        <v>6</v>
      </c>
      <c r="AI31" s="145" t="s">
        <v>6</v>
      </c>
      <c r="AJ31">
        <f t="shared" si="0"/>
        <v>3</v>
      </c>
    </row>
    <row r="32" spans="1:36" x14ac:dyDescent="0.25">
      <c r="A32" s="30"/>
      <c r="B32" s="130" t="s">
        <v>120</v>
      </c>
      <c r="C32" s="48" t="s">
        <v>4</v>
      </c>
      <c r="D32" s="72" t="s">
        <v>121</v>
      </c>
      <c r="E32" s="145" t="s">
        <v>64</v>
      </c>
      <c r="F32" s="145" t="s">
        <v>6</v>
      </c>
      <c r="G32" s="145" t="s">
        <v>6</v>
      </c>
      <c r="H32" s="69" t="s">
        <v>51</v>
      </c>
      <c r="I32" s="70" t="s">
        <v>54</v>
      </c>
      <c r="J32" s="69" t="s">
        <v>51</v>
      </c>
      <c r="K32" s="69" t="s">
        <v>51</v>
      </c>
      <c r="L32" s="69" t="s">
        <v>51</v>
      </c>
      <c r="M32" s="145" t="s">
        <v>6</v>
      </c>
      <c r="N32" s="145" t="s">
        <v>6</v>
      </c>
      <c r="O32" s="67" t="s">
        <v>52</v>
      </c>
      <c r="P32" s="67" t="s">
        <v>52</v>
      </c>
      <c r="Q32" s="67" t="s">
        <v>52</v>
      </c>
      <c r="R32" s="67" t="s">
        <v>52</v>
      </c>
      <c r="S32" s="67" t="s">
        <v>52</v>
      </c>
      <c r="T32" s="145" t="s">
        <v>6</v>
      </c>
      <c r="U32" s="145" t="s">
        <v>6</v>
      </c>
      <c r="V32" s="69" t="s">
        <v>51</v>
      </c>
      <c r="W32" s="69" t="s">
        <v>51</v>
      </c>
      <c r="X32" s="68" t="s">
        <v>31</v>
      </c>
      <c r="Y32" s="68" t="s">
        <v>31</v>
      </c>
      <c r="Z32" s="68" t="s">
        <v>31</v>
      </c>
      <c r="AA32" s="145" t="s">
        <v>6</v>
      </c>
      <c r="AB32" s="145" t="s">
        <v>6</v>
      </c>
      <c r="AC32" s="67" t="s">
        <v>52</v>
      </c>
      <c r="AD32" s="67" t="s">
        <v>52</v>
      </c>
      <c r="AE32" s="67" t="s">
        <v>52</v>
      </c>
      <c r="AF32" s="67" t="s">
        <v>52</v>
      </c>
      <c r="AG32" s="67" t="s">
        <v>52</v>
      </c>
      <c r="AH32" s="145" t="s">
        <v>6</v>
      </c>
      <c r="AI32" s="145" t="s">
        <v>6</v>
      </c>
      <c r="AJ32">
        <f t="shared" si="0"/>
        <v>3</v>
      </c>
    </row>
    <row r="33" spans="1:36" x14ac:dyDescent="0.25">
      <c r="A33" s="30"/>
      <c r="B33" s="130" t="s">
        <v>123</v>
      </c>
      <c r="C33" s="48" t="s">
        <v>4</v>
      </c>
      <c r="D33" s="72" t="s">
        <v>26</v>
      </c>
      <c r="E33" s="145" t="s">
        <v>64</v>
      </c>
      <c r="F33" s="145" t="s">
        <v>6</v>
      </c>
      <c r="G33" s="145" t="s">
        <v>6</v>
      </c>
      <c r="H33" s="70" t="s">
        <v>54</v>
      </c>
      <c r="I33" s="70" t="s">
        <v>54</v>
      </c>
      <c r="J33" s="70" t="s">
        <v>54</v>
      </c>
      <c r="K33" s="68" t="s">
        <v>31</v>
      </c>
      <c r="L33" s="70" t="s">
        <v>54</v>
      </c>
      <c r="M33" s="145" t="s">
        <v>6</v>
      </c>
      <c r="N33" s="145" t="s">
        <v>6</v>
      </c>
      <c r="O33" s="67" t="s">
        <v>52</v>
      </c>
      <c r="P33" s="67" t="s">
        <v>52</v>
      </c>
      <c r="Q33" s="67" t="s">
        <v>52</v>
      </c>
      <c r="R33" s="67" t="s">
        <v>52</v>
      </c>
      <c r="S33" s="145" t="s">
        <v>64</v>
      </c>
      <c r="T33" s="145" t="s">
        <v>6</v>
      </c>
      <c r="U33" s="145" t="s">
        <v>6</v>
      </c>
      <c r="V33" s="69" t="s">
        <v>51</v>
      </c>
      <c r="W33" s="68" t="s">
        <v>31</v>
      </c>
      <c r="X33" s="68" t="s">
        <v>31</v>
      </c>
      <c r="Y33" s="68" t="s">
        <v>31</v>
      </c>
      <c r="Z33" s="68" t="s">
        <v>31</v>
      </c>
      <c r="AA33" s="145" t="s">
        <v>6</v>
      </c>
      <c r="AB33" s="145" t="s">
        <v>6</v>
      </c>
      <c r="AC33" s="70" t="s">
        <v>54</v>
      </c>
      <c r="AD33" s="70" t="s">
        <v>54</v>
      </c>
      <c r="AE33" s="70" t="s">
        <v>54</v>
      </c>
      <c r="AF33" s="70" t="s">
        <v>54</v>
      </c>
      <c r="AG33" s="70" t="s">
        <v>54</v>
      </c>
      <c r="AH33" s="145" t="s">
        <v>143</v>
      </c>
      <c r="AI33" s="145" t="s">
        <v>143</v>
      </c>
      <c r="AJ33">
        <f t="shared" si="0"/>
        <v>5</v>
      </c>
    </row>
    <row r="34" spans="1:36" x14ac:dyDescent="0.25">
      <c r="A34" s="30"/>
      <c r="B34" s="130" t="s">
        <v>127</v>
      </c>
      <c r="C34" s="48" t="s">
        <v>4</v>
      </c>
      <c r="D34" s="72" t="s">
        <v>25</v>
      </c>
      <c r="E34" s="151" t="s">
        <v>64</v>
      </c>
      <c r="F34" s="151" t="s">
        <v>6</v>
      </c>
      <c r="G34" s="151" t="s">
        <v>6</v>
      </c>
      <c r="H34" s="182"/>
      <c r="I34" s="152"/>
      <c r="J34" s="182"/>
      <c r="K34" s="182"/>
      <c r="L34" s="182"/>
      <c r="M34" s="151" t="s">
        <v>6</v>
      </c>
      <c r="N34" s="151" t="s">
        <v>6</v>
      </c>
      <c r="O34" s="74"/>
      <c r="P34" s="74"/>
      <c r="Q34" s="74"/>
      <c r="R34" s="74"/>
      <c r="S34" s="74"/>
      <c r="T34" s="151"/>
      <c r="U34" s="151"/>
      <c r="V34" s="74"/>
      <c r="W34" s="182" t="s">
        <v>51</v>
      </c>
      <c r="X34" s="182" t="s">
        <v>51</v>
      </c>
      <c r="Y34" s="182" t="s">
        <v>51</v>
      </c>
      <c r="Z34" s="182" t="s">
        <v>51</v>
      </c>
      <c r="AA34" s="151"/>
      <c r="AB34" s="151"/>
      <c r="AC34" s="74"/>
      <c r="AD34" s="74"/>
      <c r="AE34" s="74"/>
      <c r="AF34" s="74"/>
      <c r="AG34" s="74"/>
      <c r="AH34" s="151" t="s">
        <v>6</v>
      </c>
      <c r="AI34" s="151" t="s">
        <v>6</v>
      </c>
      <c r="AJ34">
        <f t="shared" si="0"/>
        <v>0</v>
      </c>
    </row>
    <row r="35" spans="1:36" x14ac:dyDescent="0.25">
      <c r="A35" s="30"/>
      <c r="B35" s="130" t="s">
        <v>129</v>
      </c>
      <c r="C35" s="48" t="s">
        <v>4</v>
      </c>
      <c r="D35" s="72" t="s">
        <v>26</v>
      </c>
      <c r="E35" s="145" t="s">
        <v>64</v>
      </c>
      <c r="F35" s="145" t="s">
        <v>6</v>
      </c>
      <c r="G35" s="145" t="s">
        <v>6</v>
      </c>
      <c r="H35" s="69"/>
      <c r="I35" s="70"/>
      <c r="J35" s="69"/>
      <c r="K35" s="69"/>
      <c r="L35" s="69"/>
      <c r="M35" s="151" t="s">
        <v>6</v>
      </c>
      <c r="N35" s="151" t="s">
        <v>6</v>
      </c>
      <c r="O35" s="67"/>
      <c r="P35" s="67"/>
      <c r="Q35" s="67"/>
      <c r="R35" s="67"/>
      <c r="S35" s="67"/>
      <c r="T35" s="145"/>
      <c r="U35" s="145"/>
      <c r="V35" s="67"/>
      <c r="W35" s="67"/>
      <c r="X35" s="67"/>
      <c r="Y35" s="67"/>
      <c r="Z35" s="67"/>
      <c r="AA35" s="145"/>
      <c r="AB35" s="145"/>
      <c r="AC35" s="67"/>
      <c r="AD35" s="67"/>
      <c r="AE35" s="67"/>
      <c r="AF35" s="67"/>
      <c r="AG35" s="67"/>
      <c r="AH35" s="145" t="s">
        <v>6</v>
      </c>
      <c r="AI35" s="145" t="s">
        <v>6</v>
      </c>
      <c r="AJ35">
        <f t="shared" si="0"/>
        <v>0</v>
      </c>
    </row>
    <row r="36" spans="1:36" x14ac:dyDescent="0.25">
      <c r="B36" s="172"/>
    </row>
    <row r="37" spans="1:36" ht="26.25" x14ac:dyDescent="0.25">
      <c r="A37" s="167" t="s">
        <v>53</v>
      </c>
      <c r="B37" s="167" t="s">
        <v>116</v>
      </c>
    </row>
    <row r="38" spans="1:36" ht="26.25" x14ac:dyDescent="0.25">
      <c r="A38" s="168" t="s">
        <v>48</v>
      </c>
      <c r="B38" s="168" t="s">
        <v>49</v>
      </c>
    </row>
    <row r="39" spans="1:36" ht="26.25" x14ac:dyDescent="0.25">
      <c r="A39" s="169" t="s">
        <v>50</v>
      </c>
      <c r="B39" s="169" t="s">
        <v>47</v>
      </c>
    </row>
    <row r="40" spans="1:36" ht="26.25" x14ac:dyDescent="0.25">
      <c r="A40" s="170" t="s">
        <v>114</v>
      </c>
      <c r="B40" s="170" t="s">
        <v>115</v>
      </c>
    </row>
  </sheetData>
  <mergeCells count="3">
    <mergeCell ref="A19:A21"/>
    <mergeCell ref="A22:A24"/>
    <mergeCell ref="A25:A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I41"/>
  <sheetViews>
    <sheetView workbookViewId="0">
      <pane xSplit="3" ySplit="1" topLeftCell="Z8" activePane="bottomRight" state="frozen"/>
      <selection activeCell="H26" sqref="H26"/>
      <selection pane="topRight" activeCell="H26" sqref="H26"/>
      <selection pane="bottomLeft" activeCell="H26" sqref="H26"/>
      <selection pane="bottomRight" activeCell="C14" sqref="C14"/>
    </sheetView>
  </sheetViews>
  <sheetFormatPr defaultRowHeight="15" x14ac:dyDescent="0.25"/>
  <cols>
    <col min="1" max="2" width="15.28515625" customWidth="1"/>
    <col min="3" max="3" width="31.140625" bestFit="1" customWidth="1"/>
    <col min="4" max="4" width="7.7109375" customWidth="1"/>
    <col min="5" max="10" width="9.140625" customWidth="1"/>
    <col min="11" max="11" width="11.5703125" bestFit="1" customWidth="1"/>
    <col min="12" max="12" width="11.5703125" customWidth="1"/>
    <col min="13" max="15" width="9.140625" customWidth="1"/>
    <col min="16" max="16" width="9" customWidth="1"/>
    <col min="17" max="17" width="9.140625" customWidth="1"/>
    <col min="18" max="18" width="11.5703125" bestFit="1" customWidth="1"/>
    <col min="19" max="19" width="11.5703125" customWidth="1"/>
    <col min="20" max="24" width="9.140625" customWidth="1"/>
    <col min="25" max="25" width="12.28515625" customWidth="1"/>
    <col min="26" max="26" width="11.5703125" bestFit="1" customWidth="1"/>
    <col min="27" max="31" width="9.140625" customWidth="1"/>
    <col min="32" max="33" width="11.5703125" bestFit="1" customWidth="1"/>
    <col min="35" max="35" width="0" hidden="1" customWidth="1"/>
  </cols>
  <sheetData>
    <row r="1" spans="1:35" x14ac:dyDescent="0.25">
      <c r="P1" s="189" t="s">
        <v>144</v>
      </c>
    </row>
    <row r="2" spans="1:35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42036</v>
      </c>
      <c r="G2" s="149">
        <v>42037</v>
      </c>
      <c r="H2" s="149">
        <v>42038</v>
      </c>
      <c r="I2" s="149">
        <v>42039</v>
      </c>
      <c r="J2" s="149">
        <v>42040</v>
      </c>
      <c r="K2" s="149">
        <v>42041</v>
      </c>
      <c r="L2" s="149">
        <v>42042</v>
      </c>
      <c r="M2" s="149">
        <v>42043</v>
      </c>
      <c r="N2" s="149">
        <v>42044</v>
      </c>
      <c r="O2" s="149">
        <v>42045</v>
      </c>
      <c r="P2" s="149">
        <v>42046</v>
      </c>
      <c r="Q2" s="149">
        <v>42047</v>
      </c>
      <c r="R2" s="149">
        <v>42048</v>
      </c>
      <c r="S2" s="149">
        <v>42049</v>
      </c>
      <c r="T2" s="149">
        <v>42050</v>
      </c>
      <c r="U2" s="149">
        <v>42051</v>
      </c>
      <c r="V2" s="149">
        <v>42052</v>
      </c>
      <c r="W2" s="149">
        <v>42053</v>
      </c>
      <c r="X2" s="149">
        <v>42054</v>
      </c>
      <c r="Y2" s="149">
        <v>42055</v>
      </c>
      <c r="Z2" s="149">
        <v>42056</v>
      </c>
      <c r="AA2" s="149">
        <v>42057</v>
      </c>
      <c r="AB2" s="149">
        <v>42058</v>
      </c>
      <c r="AC2" s="149">
        <v>42059</v>
      </c>
      <c r="AD2" s="149">
        <v>42060</v>
      </c>
      <c r="AE2" s="149">
        <v>42061</v>
      </c>
      <c r="AF2" s="149">
        <v>42062</v>
      </c>
      <c r="AG2" s="149">
        <v>42063</v>
      </c>
      <c r="AH2" s="149" t="s">
        <v>126</v>
      </c>
    </row>
    <row r="3" spans="1:35" x14ac:dyDescent="0.25">
      <c r="A3" s="464" t="s">
        <v>136</v>
      </c>
      <c r="B3" s="47">
        <v>425677</v>
      </c>
      <c r="C3" s="159" t="s">
        <v>18</v>
      </c>
      <c r="D3" s="160" t="s">
        <v>4</v>
      </c>
      <c r="E3" s="161" t="s">
        <v>26</v>
      </c>
      <c r="F3" s="82" t="s">
        <v>52</v>
      </c>
      <c r="G3" s="82" t="s">
        <v>52</v>
      </c>
      <c r="H3" s="82" t="s">
        <v>52</v>
      </c>
      <c r="I3" s="82" t="s">
        <v>52</v>
      </c>
      <c r="J3" s="82" t="s">
        <v>52</v>
      </c>
      <c r="K3" s="145" t="s">
        <v>6</v>
      </c>
      <c r="L3" s="176" t="s">
        <v>54</v>
      </c>
      <c r="M3" s="82" t="s">
        <v>52</v>
      </c>
      <c r="N3" s="82" t="s">
        <v>52</v>
      </c>
      <c r="O3" s="52" t="s">
        <v>31</v>
      </c>
      <c r="P3" s="176" t="s">
        <v>54</v>
      </c>
      <c r="Q3" s="162" t="s">
        <v>36</v>
      </c>
      <c r="R3" s="145" t="s">
        <v>6</v>
      </c>
      <c r="S3" s="145" t="s">
        <v>6</v>
      </c>
      <c r="T3" s="82" t="s">
        <v>52</v>
      </c>
      <c r="U3" s="82" t="s">
        <v>52</v>
      </c>
      <c r="V3" s="82" t="s">
        <v>52</v>
      </c>
      <c r="W3" s="82" t="s">
        <v>52</v>
      </c>
      <c r="X3" s="82" t="s">
        <v>52</v>
      </c>
      <c r="Y3" s="145" t="s">
        <v>6</v>
      </c>
      <c r="Z3" s="176" t="s">
        <v>132</v>
      </c>
      <c r="AA3" s="82" t="s">
        <v>52</v>
      </c>
      <c r="AB3" s="82" t="s">
        <v>52</v>
      </c>
      <c r="AC3" s="82" t="s">
        <v>52</v>
      </c>
      <c r="AD3" s="82" t="s">
        <v>52</v>
      </c>
      <c r="AE3" s="82" t="s">
        <v>52</v>
      </c>
      <c r="AF3" s="145" t="s">
        <v>6</v>
      </c>
      <c r="AG3" s="145" t="s">
        <v>6</v>
      </c>
      <c r="AH3" s="52" t="s">
        <v>31</v>
      </c>
      <c r="AI3">
        <f>COUNTIF(F3:AH3,"Leave")</f>
        <v>2</v>
      </c>
    </row>
    <row r="4" spans="1:35" x14ac:dyDescent="0.25">
      <c r="A4" s="465"/>
      <c r="B4" s="47">
        <v>354620</v>
      </c>
      <c r="C4" s="159" t="s">
        <v>105</v>
      </c>
      <c r="D4" s="160" t="s">
        <v>4</v>
      </c>
      <c r="E4" s="161" t="s">
        <v>26</v>
      </c>
      <c r="F4" s="176" t="s">
        <v>54</v>
      </c>
      <c r="G4" s="176" t="s">
        <v>54</v>
      </c>
      <c r="H4" s="82" t="s">
        <v>52</v>
      </c>
      <c r="I4" s="82" t="s">
        <v>52</v>
      </c>
      <c r="J4" s="176" t="s">
        <v>54</v>
      </c>
      <c r="K4" s="145" t="s">
        <v>6</v>
      </c>
      <c r="L4" s="145" t="s">
        <v>6</v>
      </c>
      <c r="M4" s="176" t="s">
        <v>54</v>
      </c>
      <c r="N4" s="176" t="s">
        <v>54</v>
      </c>
      <c r="O4" s="176" t="s">
        <v>54</v>
      </c>
      <c r="P4" s="70" t="s">
        <v>54</v>
      </c>
      <c r="Q4" s="82" t="s">
        <v>52</v>
      </c>
      <c r="R4" s="145" t="s">
        <v>6</v>
      </c>
      <c r="S4" s="82" t="s">
        <v>52</v>
      </c>
      <c r="T4" s="82" t="s">
        <v>52</v>
      </c>
      <c r="U4" s="82" t="s">
        <v>52</v>
      </c>
      <c r="V4" s="176" t="s">
        <v>54</v>
      </c>
      <c r="W4" s="176" t="s">
        <v>54</v>
      </c>
      <c r="X4" s="162" t="s">
        <v>36</v>
      </c>
      <c r="Y4" s="176" t="s">
        <v>132</v>
      </c>
      <c r="Z4" s="145" t="s">
        <v>6</v>
      </c>
      <c r="AA4" s="176" t="s">
        <v>54</v>
      </c>
      <c r="AB4" s="176" t="s">
        <v>54</v>
      </c>
      <c r="AC4" s="176" t="s">
        <v>54</v>
      </c>
      <c r="AD4" s="176" t="s">
        <v>54</v>
      </c>
      <c r="AE4" s="176" t="s">
        <v>54</v>
      </c>
      <c r="AF4" s="145" t="s">
        <v>6</v>
      </c>
      <c r="AG4" s="145" t="s">
        <v>6</v>
      </c>
      <c r="AH4" s="82" t="s">
        <v>52</v>
      </c>
      <c r="AI4">
        <f t="shared" ref="AI4:AI34" si="0">COUNTIF(F4:AH4,"Leave")</f>
        <v>0</v>
      </c>
    </row>
    <row r="5" spans="1:35" ht="15" customHeight="1" x14ac:dyDescent="0.25">
      <c r="A5" s="464" t="s">
        <v>139</v>
      </c>
      <c r="B5" s="47">
        <v>484909</v>
      </c>
      <c r="C5" s="178" t="s">
        <v>11</v>
      </c>
      <c r="D5" s="160" t="s">
        <v>4</v>
      </c>
      <c r="E5" s="161" t="s">
        <v>26</v>
      </c>
      <c r="F5" s="181" t="s">
        <v>36</v>
      </c>
      <c r="G5" s="176" t="s">
        <v>54</v>
      </c>
      <c r="H5" s="176" t="s">
        <v>54</v>
      </c>
      <c r="I5" s="176" t="s">
        <v>54</v>
      </c>
      <c r="J5" s="176" t="s">
        <v>54</v>
      </c>
      <c r="K5" s="145" t="s">
        <v>6</v>
      </c>
      <c r="L5" s="145" t="s">
        <v>6</v>
      </c>
      <c r="M5" s="173" t="s">
        <v>133</v>
      </c>
      <c r="N5" s="173" t="s">
        <v>133</v>
      </c>
      <c r="O5" s="173" t="s">
        <v>133</v>
      </c>
      <c r="P5" s="173" t="s">
        <v>133</v>
      </c>
      <c r="Q5" s="173" t="s">
        <v>133</v>
      </c>
      <c r="R5" s="145" t="s">
        <v>6</v>
      </c>
      <c r="S5" s="145" t="s">
        <v>6</v>
      </c>
      <c r="T5" s="173" t="s">
        <v>133</v>
      </c>
      <c r="U5" s="173" t="s">
        <v>133</v>
      </c>
      <c r="V5" s="173" t="s">
        <v>133</v>
      </c>
      <c r="W5" s="173" t="s">
        <v>133</v>
      </c>
      <c r="X5" s="173" t="s">
        <v>133</v>
      </c>
      <c r="Y5" s="145" t="s">
        <v>6</v>
      </c>
      <c r="Z5" s="145" t="s">
        <v>6</v>
      </c>
      <c r="AA5" s="173" t="s">
        <v>133</v>
      </c>
      <c r="AB5" s="173" t="s">
        <v>133</v>
      </c>
      <c r="AC5" s="173" t="s">
        <v>133</v>
      </c>
      <c r="AD5" s="173" t="s">
        <v>133</v>
      </c>
      <c r="AE5" s="173" t="s">
        <v>133</v>
      </c>
      <c r="AF5" s="145" t="s">
        <v>6</v>
      </c>
      <c r="AG5" s="145" t="s">
        <v>6</v>
      </c>
      <c r="AH5" s="173" t="s">
        <v>133</v>
      </c>
      <c r="AI5">
        <f t="shared" si="0"/>
        <v>0</v>
      </c>
    </row>
    <row r="6" spans="1:35" x14ac:dyDescent="0.25">
      <c r="A6" s="468"/>
      <c r="B6" s="47">
        <v>273167</v>
      </c>
      <c r="C6" s="159" t="s">
        <v>103</v>
      </c>
      <c r="D6" s="160" t="s">
        <v>4</v>
      </c>
      <c r="E6" s="161" t="s">
        <v>26</v>
      </c>
      <c r="F6" s="67" t="s">
        <v>52</v>
      </c>
      <c r="G6" s="67" t="s">
        <v>52</v>
      </c>
      <c r="H6" s="67" t="s">
        <v>52</v>
      </c>
      <c r="I6" s="67" t="s">
        <v>52</v>
      </c>
      <c r="J6" s="67" t="s">
        <v>52</v>
      </c>
      <c r="K6" s="145" t="s">
        <v>6</v>
      </c>
      <c r="L6" s="176" t="s">
        <v>132</v>
      </c>
      <c r="M6" s="67" t="s">
        <v>52</v>
      </c>
      <c r="N6" s="67" t="s">
        <v>52</v>
      </c>
      <c r="O6" s="69" t="s">
        <v>51</v>
      </c>
      <c r="P6" s="70" t="s">
        <v>54</v>
      </c>
      <c r="Q6" s="67" t="s">
        <v>52</v>
      </c>
      <c r="R6" s="145" t="s">
        <v>6</v>
      </c>
      <c r="S6" s="145" t="s">
        <v>6</v>
      </c>
      <c r="T6" s="82" t="s">
        <v>52</v>
      </c>
      <c r="U6" s="69" t="s">
        <v>51</v>
      </c>
      <c r="V6" s="176" t="s">
        <v>54</v>
      </c>
      <c r="W6" s="176" t="s">
        <v>54</v>
      </c>
      <c r="X6" s="176" t="s">
        <v>54</v>
      </c>
      <c r="Y6" s="70" t="s">
        <v>54</v>
      </c>
      <c r="Z6" s="145" t="s">
        <v>6</v>
      </c>
      <c r="AA6" s="162" t="s">
        <v>36</v>
      </c>
      <c r="AB6" s="176" t="s">
        <v>54</v>
      </c>
      <c r="AC6" s="176" t="s">
        <v>54</v>
      </c>
      <c r="AD6" s="52" t="s">
        <v>31</v>
      </c>
      <c r="AE6" s="176" t="s">
        <v>54</v>
      </c>
      <c r="AF6" s="145" t="s">
        <v>6</v>
      </c>
      <c r="AG6" s="70" t="s">
        <v>132</v>
      </c>
      <c r="AH6" s="67" t="s">
        <v>52</v>
      </c>
      <c r="AI6">
        <f t="shared" si="0"/>
        <v>1</v>
      </c>
    </row>
    <row r="7" spans="1:35" x14ac:dyDescent="0.25">
      <c r="A7" s="465"/>
      <c r="B7" s="47">
        <v>503031</v>
      </c>
      <c r="C7" s="159" t="s">
        <v>101</v>
      </c>
      <c r="D7" s="48" t="s">
        <v>4</v>
      </c>
      <c r="E7" s="161" t="s">
        <v>26</v>
      </c>
      <c r="F7" s="176" t="s">
        <v>54</v>
      </c>
      <c r="G7" s="176" t="s">
        <v>54</v>
      </c>
      <c r="H7" s="52" t="s">
        <v>31</v>
      </c>
      <c r="I7" s="176" t="s">
        <v>54</v>
      </c>
      <c r="J7" s="176" t="s">
        <v>54</v>
      </c>
      <c r="K7" s="145" t="s">
        <v>6</v>
      </c>
      <c r="L7" s="145" t="s">
        <v>6</v>
      </c>
      <c r="M7" s="70" t="s">
        <v>54</v>
      </c>
      <c r="N7" s="70" t="s">
        <v>54</v>
      </c>
      <c r="O7" s="70" t="s">
        <v>54</v>
      </c>
      <c r="P7" s="52" t="s">
        <v>31</v>
      </c>
      <c r="Q7" s="52" t="s">
        <v>31</v>
      </c>
      <c r="R7" s="145" t="s">
        <v>6</v>
      </c>
      <c r="S7" s="145" t="s">
        <v>6</v>
      </c>
      <c r="T7" s="82" t="s">
        <v>52</v>
      </c>
      <c r="U7" s="82" t="s">
        <v>52</v>
      </c>
      <c r="V7" s="82" t="s">
        <v>52</v>
      </c>
      <c r="W7" s="82" t="s">
        <v>52</v>
      </c>
      <c r="X7" s="82" t="s">
        <v>52</v>
      </c>
      <c r="Y7" s="151" t="s">
        <v>6</v>
      </c>
      <c r="Z7" s="145" t="s">
        <v>6</v>
      </c>
      <c r="AA7" s="82" t="s">
        <v>52</v>
      </c>
      <c r="AB7" s="82" t="s">
        <v>52</v>
      </c>
      <c r="AC7" s="82" t="s">
        <v>52</v>
      </c>
      <c r="AD7" s="82" t="s">
        <v>52</v>
      </c>
      <c r="AE7" s="52" t="s">
        <v>31</v>
      </c>
      <c r="AF7" s="145" t="s">
        <v>6</v>
      </c>
      <c r="AG7" s="145" t="s">
        <v>6</v>
      </c>
      <c r="AH7" s="176" t="s">
        <v>54</v>
      </c>
      <c r="AI7">
        <f t="shared" si="0"/>
        <v>4</v>
      </c>
    </row>
    <row r="8" spans="1:35" x14ac:dyDescent="0.25">
      <c r="A8" s="464" t="s">
        <v>140</v>
      </c>
      <c r="B8" s="47">
        <v>400623</v>
      </c>
      <c r="C8" s="159" t="s">
        <v>33</v>
      </c>
      <c r="D8" s="160" t="s">
        <v>4</v>
      </c>
      <c r="E8" s="161" t="s">
        <v>26</v>
      </c>
      <c r="F8" s="74" t="s">
        <v>52</v>
      </c>
      <c r="G8" s="74" t="s">
        <v>52</v>
      </c>
      <c r="H8" s="181" t="s">
        <v>36</v>
      </c>
      <c r="I8" s="74" t="s">
        <v>52</v>
      </c>
      <c r="J8" s="74" t="s">
        <v>52</v>
      </c>
      <c r="K8" s="151" t="s">
        <v>6</v>
      </c>
      <c r="L8" s="151" t="s">
        <v>6</v>
      </c>
      <c r="M8" s="74" t="s">
        <v>52</v>
      </c>
      <c r="N8" s="74" t="s">
        <v>52</v>
      </c>
      <c r="O8" s="52" t="s">
        <v>31</v>
      </c>
      <c r="P8" s="176" t="s">
        <v>54</v>
      </c>
      <c r="Q8" s="74" t="s">
        <v>52</v>
      </c>
      <c r="R8" s="151" t="s">
        <v>6</v>
      </c>
      <c r="S8" s="176" t="s">
        <v>54</v>
      </c>
      <c r="T8" s="176" t="s">
        <v>54</v>
      </c>
      <c r="U8" s="188" t="s">
        <v>131</v>
      </c>
      <c r="V8" s="162" t="s">
        <v>36</v>
      </c>
      <c r="W8" s="176" t="s">
        <v>54</v>
      </c>
      <c r="X8" s="176" t="s">
        <v>54</v>
      </c>
      <c r="Y8" s="151" t="s">
        <v>6</v>
      </c>
      <c r="Z8" s="151" t="s">
        <v>6</v>
      </c>
      <c r="AA8" s="176" t="s">
        <v>54</v>
      </c>
      <c r="AB8" s="176" t="s">
        <v>54</v>
      </c>
      <c r="AC8" s="176" t="s">
        <v>54</v>
      </c>
      <c r="AD8" s="176" t="s">
        <v>54</v>
      </c>
      <c r="AE8" s="176" t="s">
        <v>54</v>
      </c>
      <c r="AF8" s="151" t="s">
        <v>6</v>
      </c>
      <c r="AG8" s="151" t="s">
        <v>6</v>
      </c>
      <c r="AH8" s="176" t="s">
        <v>54</v>
      </c>
      <c r="AI8">
        <f t="shared" si="0"/>
        <v>1</v>
      </c>
    </row>
    <row r="9" spans="1:35" x14ac:dyDescent="0.25">
      <c r="A9" s="465"/>
      <c r="B9" s="47">
        <v>444567</v>
      </c>
      <c r="C9" s="159" t="s">
        <v>19</v>
      </c>
      <c r="D9" s="160" t="s">
        <v>4</v>
      </c>
      <c r="E9" s="161" t="s">
        <v>26</v>
      </c>
      <c r="F9" s="176" t="s">
        <v>54</v>
      </c>
      <c r="G9" s="176" t="s">
        <v>54</v>
      </c>
      <c r="H9" s="176" t="s">
        <v>54</v>
      </c>
      <c r="I9" s="176" t="s">
        <v>54</v>
      </c>
      <c r="J9" s="52" t="s">
        <v>31</v>
      </c>
      <c r="K9" s="176" t="s">
        <v>54</v>
      </c>
      <c r="L9" s="145" t="s">
        <v>6</v>
      </c>
      <c r="M9" s="145" t="s">
        <v>6</v>
      </c>
      <c r="N9" s="176" t="s">
        <v>54</v>
      </c>
      <c r="O9" s="176" t="s">
        <v>54</v>
      </c>
      <c r="P9" s="176" t="s">
        <v>54</v>
      </c>
      <c r="Q9" s="52" t="s">
        <v>31</v>
      </c>
      <c r="R9" s="145" t="s">
        <v>6</v>
      </c>
      <c r="S9" s="176" t="s">
        <v>132</v>
      </c>
      <c r="T9" s="67" t="s">
        <v>52</v>
      </c>
      <c r="U9" s="67" t="s">
        <v>52</v>
      </c>
      <c r="V9" s="67" t="s">
        <v>52</v>
      </c>
      <c r="W9" s="52" t="s">
        <v>31</v>
      </c>
      <c r="X9" s="52" t="s">
        <v>31</v>
      </c>
      <c r="Y9" s="145" t="s">
        <v>6</v>
      </c>
      <c r="Z9" s="70" t="s">
        <v>54</v>
      </c>
      <c r="AA9" s="67" t="s">
        <v>52</v>
      </c>
      <c r="AB9" s="67" t="s">
        <v>52</v>
      </c>
      <c r="AC9" s="67" t="s">
        <v>52</v>
      </c>
      <c r="AD9" s="67" t="s">
        <v>52</v>
      </c>
      <c r="AE9" s="67" t="s">
        <v>52</v>
      </c>
      <c r="AF9" s="145" t="s">
        <v>6</v>
      </c>
      <c r="AG9" s="145" t="s">
        <v>6</v>
      </c>
      <c r="AH9" s="162" t="s">
        <v>36</v>
      </c>
      <c r="AI9">
        <f t="shared" si="0"/>
        <v>4</v>
      </c>
    </row>
    <row r="10" spans="1:35" x14ac:dyDescent="0.25">
      <c r="A10" s="464" t="s">
        <v>141</v>
      </c>
      <c r="B10" s="47">
        <v>252816</v>
      </c>
      <c r="C10" s="159" t="s">
        <v>23</v>
      </c>
      <c r="D10" s="160" t="s">
        <v>4</v>
      </c>
      <c r="E10" s="161" t="s">
        <v>26</v>
      </c>
      <c r="F10" s="181" t="s">
        <v>36</v>
      </c>
      <c r="G10" s="82" t="s">
        <v>52</v>
      </c>
      <c r="H10" s="82" t="s">
        <v>52</v>
      </c>
      <c r="I10" s="82" t="s">
        <v>52</v>
      </c>
      <c r="J10" s="82" t="s">
        <v>52</v>
      </c>
      <c r="K10" s="145" t="s">
        <v>6</v>
      </c>
      <c r="L10" s="145" t="s">
        <v>6</v>
      </c>
      <c r="M10" s="162" t="s">
        <v>36</v>
      </c>
      <c r="N10" s="176" t="s">
        <v>54</v>
      </c>
      <c r="O10" s="176" t="s">
        <v>54</v>
      </c>
      <c r="P10" s="176" t="s">
        <v>54</v>
      </c>
      <c r="Q10" s="176" t="s">
        <v>54</v>
      </c>
      <c r="R10" s="176" t="s">
        <v>54</v>
      </c>
      <c r="S10" s="145" t="s">
        <v>6</v>
      </c>
      <c r="T10" s="82" t="s">
        <v>52</v>
      </c>
      <c r="U10" s="82" t="s">
        <v>52</v>
      </c>
      <c r="V10" s="82" t="s">
        <v>52</v>
      </c>
      <c r="W10" s="82" t="s">
        <v>52</v>
      </c>
      <c r="X10" s="82" t="s">
        <v>52</v>
      </c>
      <c r="Y10" s="145" t="s">
        <v>6</v>
      </c>
      <c r="Z10" s="145" t="s">
        <v>6</v>
      </c>
      <c r="AA10" s="176" t="s">
        <v>54</v>
      </c>
      <c r="AB10" s="52" t="s">
        <v>31</v>
      </c>
      <c r="AC10" s="176" t="s">
        <v>54</v>
      </c>
      <c r="AD10" s="176" t="s">
        <v>54</v>
      </c>
      <c r="AE10" s="176" t="s">
        <v>54</v>
      </c>
      <c r="AF10" s="145" t="s">
        <v>6</v>
      </c>
      <c r="AG10" s="145" t="s">
        <v>6</v>
      </c>
      <c r="AH10" s="74" t="s">
        <v>52</v>
      </c>
      <c r="AI10">
        <f t="shared" si="0"/>
        <v>1</v>
      </c>
    </row>
    <row r="11" spans="1:35" x14ac:dyDescent="0.25">
      <c r="A11" s="465"/>
      <c r="B11" s="47">
        <v>242826</v>
      </c>
      <c r="C11" s="159" t="s">
        <v>37</v>
      </c>
      <c r="D11" s="160" t="s">
        <v>4</v>
      </c>
      <c r="E11" s="161" t="s">
        <v>26</v>
      </c>
      <c r="F11" s="69" t="s">
        <v>51</v>
      </c>
      <c r="G11" s="52" t="s">
        <v>31</v>
      </c>
      <c r="H11" s="52" t="s">
        <v>31</v>
      </c>
      <c r="I11" s="176" t="s">
        <v>54</v>
      </c>
      <c r="J11" s="176" t="s">
        <v>54</v>
      </c>
      <c r="K11" s="176" t="s">
        <v>132</v>
      </c>
      <c r="L11" s="145" t="s">
        <v>6</v>
      </c>
      <c r="M11" s="82" t="s">
        <v>52</v>
      </c>
      <c r="N11" s="82" t="s">
        <v>52</v>
      </c>
      <c r="O11" s="69" t="s">
        <v>51</v>
      </c>
      <c r="P11" s="176" t="s">
        <v>54</v>
      </c>
      <c r="Q11" s="82" t="s">
        <v>52</v>
      </c>
      <c r="R11" s="145" t="s">
        <v>6</v>
      </c>
      <c r="S11" s="145" t="s">
        <v>6</v>
      </c>
      <c r="T11" s="52" t="s">
        <v>31</v>
      </c>
      <c r="U11" s="52" t="s">
        <v>31</v>
      </c>
      <c r="V11" s="52" t="s">
        <v>31</v>
      </c>
      <c r="W11" s="52" t="s">
        <v>31</v>
      </c>
      <c r="X11" s="52" t="s">
        <v>31</v>
      </c>
      <c r="Y11" s="145" t="s">
        <v>6</v>
      </c>
      <c r="Z11" s="145" t="s">
        <v>6</v>
      </c>
      <c r="AA11" s="82" t="s">
        <v>52</v>
      </c>
      <c r="AB11" s="82" t="s">
        <v>52</v>
      </c>
      <c r="AC11" s="82" t="s">
        <v>52</v>
      </c>
      <c r="AD11" s="82" t="s">
        <v>52</v>
      </c>
      <c r="AE11" s="82" t="s">
        <v>52</v>
      </c>
      <c r="AF11" s="145" t="s">
        <v>6</v>
      </c>
      <c r="AG11" s="145" t="s">
        <v>6</v>
      </c>
      <c r="AH11" s="52" t="s">
        <v>31</v>
      </c>
      <c r="AI11">
        <f t="shared" si="0"/>
        <v>8</v>
      </c>
    </row>
    <row r="12" spans="1:35" x14ac:dyDescent="0.25">
      <c r="A12" s="464" t="s">
        <v>142</v>
      </c>
      <c r="B12" s="47">
        <v>518531</v>
      </c>
      <c r="C12" s="159" t="s">
        <v>109</v>
      </c>
      <c r="D12" s="160" t="s">
        <v>4</v>
      </c>
      <c r="E12" s="161" t="s">
        <v>26</v>
      </c>
      <c r="F12" s="82" t="s">
        <v>52</v>
      </c>
      <c r="G12" s="82" t="s">
        <v>52</v>
      </c>
      <c r="H12" s="82" t="s">
        <v>52</v>
      </c>
      <c r="I12" s="82" t="s">
        <v>52</v>
      </c>
      <c r="J12" s="52" t="s">
        <v>31</v>
      </c>
      <c r="K12" s="145" t="s">
        <v>6</v>
      </c>
      <c r="L12" s="145" t="s">
        <v>6</v>
      </c>
      <c r="M12" s="82" t="s">
        <v>52</v>
      </c>
      <c r="N12" s="82" t="s">
        <v>52</v>
      </c>
      <c r="O12" s="82" t="s">
        <v>52</v>
      </c>
      <c r="P12" s="82" t="s">
        <v>52</v>
      </c>
      <c r="Q12" s="82" t="s">
        <v>52</v>
      </c>
      <c r="R12" s="145" t="s">
        <v>6</v>
      </c>
      <c r="S12" s="145" t="s">
        <v>6</v>
      </c>
      <c r="T12" s="176" t="s">
        <v>54</v>
      </c>
      <c r="U12" s="176" t="s">
        <v>54</v>
      </c>
      <c r="V12" s="176" t="s">
        <v>54</v>
      </c>
      <c r="W12" s="176" t="s">
        <v>54</v>
      </c>
      <c r="X12" s="176" t="s">
        <v>54</v>
      </c>
      <c r="Y12" s="145" t="s">
        <v>6</v>
      </c>
      <c r="Z12" s="145" t="s">
        <v>6</v>
      </c>
      <c r="AA12" s="176" t="s">
        <v>54</v>
      </c>
      <c r="AB12" s="176" t="s">
        <v>54</v>
      </c>
      <c r="AC12" s="176" t="s">
        <v>54</v>
      </c>
      <c r="AD12" s="176" t="s">
        <v>54</v>
      </c>
      <c r="AE12" s="52" t="s">
        <v>31</v>
      </c>
      <c r="AF12" s="145" t="s">
        <v>6</v>
      </c>
      <c r="AG12" s="145" t="s">
        <v>6</v>
      </c>
      <c r="AH12" s="82" t="s">
        <v>52</v>
      </c>
      <c r="AI12">
        <f t="shared" si="0"/>
        <v>2</v>
      </c>
    </row>
    <row r="13" spans="1:35" x14ac:dyDescent="0.25">
      <c r="A13" s="465"/>
      <c r="B13" s="47">
        <v>518624</v>
      </c>
      <c r="C13" s="159" t="s">
        <v>40</v>
      </c>
      <c r="D13" s="160" t="s">
        <v>4</v>
      </c>
      <c r="E13" s="161" t="s">
        <v>26</v>
      </c>
      <c r="F13" s="176" t="s">
        <v>54</v>
      </c>
      <c r="G13" s="52" t="s">
        <v>31</v>
      </c>
      <c r="H13" s="176" t="s">
        <v>54</v>
      </c>
      <c r="I13" s="176" t="s">
        <v>54</v>
      </c>
      <c r="J13" s="176" t="s">
        <v>54</v>
      </c>
      <c r="K13" s="145" t="s">
        <v>6</v>
      </c>
      <c r="L13" s="145" t="s">
        <v>6</v>
      </c>
      <c r="M13" s="176" t="s">
        <v>54</v>
      </c>
      <c r="N13" s="176" t="s">
        <v>54</v>
      </c>
      <c r="O13" s="176" t="s">
        <v>54</v>
      </c>
      <c r="P13" s="176" t="s">
        <v>54</v>
      </c>
      <c r="Q13" s="52" t="s">
        <v>31</v>
      </c>
      <c r="R13" s="145" t="s">
        <v>6</v>
      </c>
      <c r="S13" s="145" t="s">
        <v>6</v>
      </c>
      <c r="T13" s="82" t="s">
        <v>52</v>
      </c>
      <c r="U13" s="82" t="s">
        <v>52</v>
      </c>
      <c r="V13" s="82" t="s">
        <v>52</v>
      </c>
      <c r="W13" s="82" t="s">
        <v>52</v>
      </c>
      <c r="X13" s="82" t="s">
        <v>52</v>
      </c>
      <c r="Y13" s="145" t="s">
        <v>6</v>
      </c>
      <c r="Z13" s="145" t="s">
        <v>6</v>
      </c>
      <c r="AA13" s="82" t="s">
        <v>52</v>
      </c>
      <c r="AB13" s="82" t="s">
        <v>52</v>
      </c>
      <c r="AC13" s="82" t="s">
        <v>52</v>
      </c>
      <c r="AD13" s="82" t="s">
        <v>52</v>
      </c>
      <c r="AE13" s="82" t="s">
        <v>52</v>
      </c>
      <c r="AF13" s="145" t="s">
        <v>6</v>
      </c>
      <c r="AG13" s="145" t="s">
        <v>6</v>
      </c>
      <c r="AH13" s="176" t="s">
        <v>54</v>
      </c>
      <c r="AI13">
        <f t="shared" si="0"/>
        <v>2</v>
      </c>
    </row>
    <row r="14" spans="1:35" x14ac:dyDescent="0.25">
      <c r="A14" s="30"/>
      <c r="B14" s="47">
        <v>370711</v>
      </c>
      <c r="C14" s="159" t="s">
        <v>110</v>
      </c>
      <c r="D14" s="160" t="s">
        <v>4</v>
      </c>
      <c r="E14" s="161" t="s">
        <v>26</v>
      </c>
      <c r="F14" s="176" t="s">
        <v>54</v>
      </c>
      <c r="G14" s="176" t="s">
        <v>54</v>
      </c>
      <c r="H14" s="176" t="s">
        <v>54</v>
      </c>
      <c r="I14" s="176" t="s">
        <v>54</v>
      </c>
      <c r="J14" s="176" t="s">
        <v>54</v>
      </c>
      <c r="K14" s="145" t="s">
        <v>6</v>
      </c>
      <c r="L14" s="145" t="s">
        <v>6</v>
      </c>
      <c r="M14" s="176" t="s">
        <v>54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176" t="s">
        <v>132</v>
      </c>
      <c r="S14" s="145" t="s">
        <v>6</v>
      </c>
      <c r="T14" s="52" t="s">
        <v>31</v>
      </c>
      <c r="U14" s="176" t="s">
        <v>54</v>
      </c>
      <c r="V14" s="176" t="s">
        <v>54</v>
      </c>
      <c r="W14" s="176" t="s">
        <v>54</v>
      </c>
      <c r="X14" s="176" t="s">
        <v>54</v>
      </c>
      <c r="Y14" s="145" t="s">
        <v>6</v>
      </c>
      <c r="Z14" s="145" t="s">
        <v>6</v>
      </c>
      <c r="AA14" s="52" t="s">
        <v>31</v>
      </c>
      <c r="AB14" s="176" t="s">
        <v>54</v>
      </c>
      <c r="AC14" s="176" t="s">
        <v>54</v>
      </c>
      <c r="AD14" s="176" t="s">
        <v>54</v>
      </c>
      <c r="AE14" s="176" t="s">
        <v>54</v>
      </c>
      <c r="AF14" s="176" t="s">
        <v>54</v>
      </c>
      <c r="AG14" s="145" t="s">
        <v>6</v>
      </c>
      <c r="AH14" s="162" t="s">
        <v>36</v>
      </c>
      <c r="AI14">
        <f t="shared" si="0"/>
        <v>2</v>
      </c>
    </row>
    <row r="15" spans="1:35" x14ac:dyDescent="0.25">
      <c r="A15" s="413" t="s">
        <v>111</v>
      </c>
      <c r="B15" s="179">
        <v>509724</v>
      </c>
      <c r="C15" s="57" t="s">
        <v>21</v>
      </c>
      <c r="D15" s="48" t="s">
        <v>4</v>
      </c>
      <c r="E15" s="72" t="s">
        <v>25</v>
      </c>
      <c r="F15" s="67" t="s">
        <v>52</v>
      </c>
      <c r="G15" s="67" t="s">
        <v>52</v>
      </c>
      <c r="H15" s="67" t="s">
        <v>52</v>
      </c>
      <c r="I15" s="67" t="s">
        <v>52</v>
      </c>
      <c r="J15" s="67" t="s">
        <v>52</v>
      </c>
      <c r="K15" s="145" t="s">
        <v>6</v>
      </c>
      <c r="L15" s="145" t="s">
        <v>6</v>
      </c>
      <c r="M15" s="67" t="s">
        <v>52</v>
      </c>
      <c r="N15" s="67" t="s">
        <v>52</v>
      </c>
      <c r="O15" s="67" t="s">
        <v>52</v>
      </c>
      <c r="P15" s="67" t="s">
        <v>52</v>
      </c>
      <c r="Q15" s="69" t="s">
        <v>51</v>
      </c>
      <c r="R15" s="145" t="s">
        <v>6</v>
      </c>
      <c r="S15" s="145" t="s">
        <v>6</v>
      </c>
      <c r="T15" s="67" t="s">
        <v>52</v>
      </c>
      <c r="U15" s="67" t="s">
        <v>52</v>
      </c>
      <c r="V15" s="67" t="s">
        <v>52</v>
      </c>
      <c r="W15" s="67" t="s">
        <v>52</v>
      </c>
      <c r="X15" s="67" t="s">
        <v>52</v>
      </c>
      <c r="Y15" s="145" t="s">
        <v>6</v>
      </c>
      <c r="Z15" s="145" t="s">
        <v>6</v>
      </c>
      <c r="AA15" s="67" t="s">
        <v>52</v>
      </c>
      <c r="AB15" s="67" t="s">
        <v>52</v>
      </c>
      <c r="AC15" s="67" t="s">
        <v>52</v>
      </c>
      <c r="AD15" s="67" t="s">
        <v>52</v>
      </c>
      <c r="AE15" s="67" t="s">
        <v>52</v>
      </c>
      <c r="AF15" s="145" t="s">
        <v>6</v>
      </c>
      <c r="AG15" s="145" t="s">
        <v>6</v>
      </c>
      <c r="AH15" s="67" t="s">
        <v>52</v>
      </c>
      <c r="AI15">
        <f t="shared" si="0"/>
        <v>0</v>
      </c>
    </row>
    <row r="16" spans="1:35" x14ac:dyDescent="0.25">
      <c r="A16" s="413"/>
      <c r="B16" s="179">
        <v>314753</v>
      </c>
      <c r="C16" s="57" t="s">
        <v>22</v>
      </c>
      <c r="D16" s="48" t="s">
        <v>4</v>
      </c>
      <c r="E16" s="72" t="s">
        <v>25</v>
      </c>
      <c r="F16" s="52" t="s">
        <v>31</v>
      </c>
      <c r="G16" s="69" t="s">
        <v>51</v>
      </c>
      <c r="H16" s="69" t="s">
        <v>51</v>
      </c>
      <c r="I16" s="69" t="s">
        <v>51</v>
      </c>
      <c r="J16" s="69" t="s">
        <v>51</v>
      </c>
      <c r="K16" s="145" t="s">
        <v>6</v>
      </c>
      <c r="L16" s="145" t="s">
        <v>6</v>
      </c>
      <c r="M16" s="84" t="s">
        <v>54</v>
      </c>
      <c r="N16" s="84" t="s">
        <v>54</v>
      </c>
      <c r="O16" s="84" t="s">
        <v>54</v>
      </c>
      <c r="P16" s="84" t="s">
        <v>54</v>
      </c>
      <c r="Q16" s="67" t="s">
        <v>52</v>
      </c>
      <c r="R16" s="145" t="s">
        <v>6</v>
      </c>
      <c r="S16" s="145" t="s">
        <v>6</v>
      </c>
      <c r="T16" s="69" t="s">
        <v>51</v>
      </c>
      <c r="U16" s="69" t="s">
        <v>51</v>
      </c>
      <c r="V16" s="69" t="s">
        <v>51</v>
      </c>
      <c r="W16" s="69" t="s">
        <v>51</v>
      </c>
      <c r="X16" s="69" t="s">
        <v>51</v>
      </c>
      <c r="Y16" s="145" t="s">
        <v>6</v>
      </c>
      <c r="Z16" s="145" t="s">
        <v>6</v>
      </c>
      <c r="AA16" s="52" t="s">
        <v>31</v>
      </c>
      <c r="AB16" s="52" t="s">
        <v>31</v>
      </c>
      <c r="AC16" s="67" t="s">
        <v>52</v>
      </c>
      <c r="AD16" s="67" t="s">
        <v>52</v>
      </c>
      <c r="AE16" s="67" t="s">
        <v>52</v>
      </c>
      <c r="AF16" s="145" t="s">
        <v>6</v>
      </c>
      <c r="AG16" s="145" t="s">
        <v>6</v>
      </c>
      <c r="AH16" s="67" t="s">
        <v>52</v>
      </c>
      <c r="AI16">
        <f t="shared" si="0"/>
        <v>3</v>
      </c>
    </row>
    <row r="17" spans="1:35" x14ac:dyDescent="0.25">
      <c r="A17" s="413"/>
      <c r="B17" s="179">
        <v>516000</v>
      </c>
      <c r="C17" s="57" t="s">
        <v>35</v>
      </c>
      <c r="D17" s="48" t="s">
        <v>4</v>
      </c>
      <c r="E17" s="72" t="s">
        <v>25</v>
      </c>
      <c r="F17" s="67" t="s">
        <v>52</v>
      </c>
      <c r="G17" s="67" t="s">
        <v>52</v>
      </c>
      <c r="H17" s="67" t="s">
        <v>52</v>
      </c>
      <c r="I17" s="67" t="s">
        <v>52</v>
      </c>
      <c r="J17" s="67" t="s">
        <v>52</v>
      </c>
      <c r="K17" s="145" t="s">
        <v>6</v>
      </c>
      <c r="L17" s="145" t="s">
        <v>6</v>
      </c>
      <c r="M17" s="67" t="s">
        <v>52</v>
      </c>
      <c r="N17" s="67" t="s">
        <v>52</v>
      </c>
      <c r="O17" s="67" t="s">
        <v>52</v>
      </c>
      <c r="P17" s="67" t="s">
        <v>52</v>
      </c>
      <c r="Q17" s="67" t="s">
        <v>52</v>
      </c>
      <c r="R17" s="145" t="s">
        <v>6</v>
      </c>
      <c r="S17" s="145" t="s">
        <v>6</v>
      </c>
      <c r="T17" s="67" t="s">
        <v>52</v>
      </c>
      <c r="U17" s="67" t="s">
        <v>52</v>
      </c>
      <c r="V17" s="67" t="s">
        <v>52</v>
      </c>
      <c r="W17" s="67" t="s">
        <v>52</v>
      </c>
      <c r="X17" s="67" t="s">
        <v>52</v>
      </c>
      <c r="Y17" s="145" t="s">
        <v>6</v>
      </c>
      <c r="Z17" s="145" t="s">
        <v>6</v>
      </c>
      <c r="AA17" s="69" t="s">
        <v>51</v>
      </c>
      <c r="AB17" s="69" t="s">
        <v>51</v>
      </c>
      <c r="AC17" s="52" t="s">
        <v>31</v>
      </c>
      <c r="AD17" s="52" t="s">
        <v>31</v>
      </c>
      <c r="AE17" s="52" t="s">
        <v>31</v>
      </c>
      <c r="AF17" s="145" t="s">
        <v>6</v>
      </c>
      <c r="AG17" s="145" t="s">
        <v>6</v>
      </c>
      <c r="AH17" s="52" t="s">
        <v>31</v>
      </c>
      <c r="AI17">
        <f t="shared" si="0"/>
        <v>4</v>
      </c>
    </row>
    <row r="18" spans="1:35" x14ac:dyDescent="0.25">
      <c r="A18" s="413" t="s">
        <v>112</v>
      </c>
      <c r="B18" s="179">
        <v>166058</v>
      </c>
      <c r="C18" s="57" t="s">
        <v>8</v>
      </c>
      <c r="D18" s="163" t="s">
        <v>4</v>
      </c>
      <c r="E18" s="164" t="s">
        <v>25</v>
      </c>
      <c r="F18" s="67" t="s">
        <v>52</v>
      </c>
      <c r="G18" s="67" t="s">
        <v>52</v>
      </c>
      <c r="H18" s="67" t="s">
        <v>52</v>
      </c>
      <c r="I18" s="69" t="s">
        <v>51</v>
      </c>
      <c r="J18" s="67" t="s">
        <v>52</v>
      </c>
      <c r="K18" s="145" t="s">
        <v>6</v>
      </c>
      <c r="L18" s="145" t="s">
        <v>6</v>
      </c>
      <c r="M18" s="70" t="s">
        <v>54</v>
      </c>
      <c r="N18" s="70" t="s">
        <v>54</v>
      </c>
      <c r="O18" s="70" t="s">
        <v>54</v>
      </c>
      <c r="P18" s="70" t="s">
        <v>54</v>
      </c>
      <c r="Q18" s="67" t="s">
        <v>52</v>
      </c>
      <c r="R18" s="145" t="s">
        <v>6</v>
      </c>
      <c r="S18" s="145" t="s">
        <v>6</v>
      </c>
      <c r="T18" s="67" t="s">
        <v>52</v>
      </c>
      <c r="U18" s="67" t="s">
        <v>52</v>
      </c>
      <c r="V18" s="67" t="s">
        <v>52</v>
      </c>
      <c r="W18" s="69" t="s">
        <v>51</v>
      </c>
      <c r="X18" s="67" t="s">
        <v>52</v>
      </c>
      <c r="Y18" s="145" t="s">
        <v>6</v>
      </c>
      <c r="Z18" s="145" t="s">
        <v>6</v>
      </c>
      <c r="AA18" s="69" t="s">
        <v>51</v>
      </c>
      <c r="AB18" s="69" t="s">
        <v>51</v>
      </c>
      <c r="AC18" s="69" t="s">
        <v>51</v>
      </c>
      <c r="AD18" s="67" t="s">
        <v>52</v>
      </c>
      <c r="AE18" s="67" t="s">
        <v>52</v>
      </c>
      <c r="AF18" s="145" t="s">
        <v>6</v>
      </c>
      <c r="AG18" s="145" t="s">
        <v>6</v>
      </c>
      <c r="AH18" s="69" t="s">
        <v>51</v>
      </c>
      <c r="AI18">
        <f t="shared" si="0"/>
        <v>0</v>
      </c>
    </row>
    <row r="19" spans="1:35" x14ac:dyDescent="0.25">
      <c r="A19" s="413"/>
      <c r="B19" s="179">
        <v>489172</v>
      </c>
      <c r="C19" s="57" t="s">
        <v>13</v>
      </c>
      <c r="D19" s="165" t="s">
        <v>4</v>
      </c>
      <c r="E19" s="166" t="s">
        <v>25</v>
      </c>
      <c r="F19" s="67" t="s">
        <v>52</v>
      </c>
      <c r="G19" s="67" t="s">
        <v>52</v>
      </c>
      <c r="H19" s="67" t="s">
        <v>52</v>
      </c>
      <c r="I19" s="67" t="s">
        <v>52</v>
      </c>
      <c r="J19" s="67" t="s">
        <v>52</v>
      </c>
      <c r="K19" s="145" t="s">
        <v>6</v>
      </c>
      <c r="L19" s="145" t="s">
        <v>6</v>
      </c>
      <c r="M19" s="69" t="s">
        <v>51</v>
      </c>
      <c r="N19" s="69" t="s">
        <v>51</v>
      </c>
      <c r="O19" s="69" t="s">
        <v>51</v>
      </c>
      <c r="P19" s="69" t="s">
        <v>51</v>
      </c>
      <c r="Q19" s="69" t="s">
        <v>51</v>
      </c>
      <c r="R19" s="145" t="s">
        <v>6</v>
      </c>
      <c r="S19" s="145" t="s">
        <v>6</v>
      </c>
      <c r="T19" s="69" t="s">
        <v>51</v>
      </c>
      <c r="U19" s="52" t="s">
        <v>31</v>
      </c>
      <c r="V19" s="52" t="s">
        <v>31</v>
      </c>
      <c r="W19" s="67" t="s">
        <v>52</v>
      </c>
      <c r="X19" s="67" t="s">
        <v>52</v>
      </c>
      <c r="Y19" s="145" t="s">
        <v>6</v>
      </c>
      <c r="Z19" s="145" t="s">
        <v>6</v>
      </c>
      <c r="AA19" s="67" t="s">
        <v>52</v>
      </c>
      <c r="AB19" s="67" t="s">
        <v>52</v>
      </c>
      <c r="AC19" s="67" t="s">
        <v>52</v>
      </c>
      <c r="AD19" s="69" t="s">
        <v>51</v>
      </c>
      <c r="AE19" s="69" t="s">
        <v>51</v>
      </c>
      <c r="AF19" s="145" t="s">
        <v>6</v>
      </c>
      <c r="AG19" s="145" t="s">
        <v>6</v>
      </c>
      <c r="AH19" s="67" t="s">
        <v>52</v>
      </c>
      <c r="AI19">
        <f t="shared" si="0"/>
        <v>2</v>
      </c>
    </row>
    <row r="20" spans="1:35" x14ac:dyDescent="0.25">
      <c r="A20" s="413"/>
      <c r="B20" s="179">
        <v>245894</v>
      </c>
      <c r="C20" s="57" t="s">
        <v>104</v>
      </c>
      <c r="D20" s="165" t="s">
        <v>4</v>
      </c>
      <c r="E20" s="166" t="s">
        <v>25</v>
      </c>
      <c r="F20" s="69" t="s">
        <v>51</v>
      </c>
      <c r="G20" s="67" t="s">
        <v>52</v>
      </c>
      <c r="H20" s="67" t="s">
        <v>52</v>
      </c>
      <c r="I20" s="67" t="s">
        <v>52</v>
      </c>
      <c r="J20" s="67" t="s">
        <v>52</v>
      </c>
      <c r="K20" s="145" t="s">
        <v>6</v>
      </c>
      <c r="L20" s="145" t="s">
        <v>6</v>
      </c>
      <c r="M20" s="67" t="s">
        <v>52</v>
      </c>
      <c r="N20" s="67" t="s">
        <v>52</v>
      </c>
      <c r="O20" s="67" t="s">
        <v>52</v>
      </c>
      <c r="P20" s="67" t="s">
        <v>52</v>
      </c>
      <c r="Q20" s="67" t="s">
        <v>52</v>
      </c>
      <c r="R20" s="145" t="s">
        <v>6</v>
      </c>
      <c r="S20" s="145" t="s">
        <v>6</v>
      </c>
      <c r="T20" s="67" t="s">
        <v>52</v>
      </c>
      <c r="U20" s="67" t="s">
        <v>52</v>
      </c>
      <c r="V20" s="67" t="s">
        <v>52</v>
      </c>
      <c r="W20" s="67" t="s">
        <v>52</v>
      </c>
      <c r="X20" s="67" t="s">
        <v>52</v>
      </c>
      <c r="Y20" s="145" t="s">
        <v>6</v>
      </c>
      <c r="Z20" s="145" t="s">
        <v>6</v>
      </c>
      <c r="AA20" s="67" t="s">
        <v>52</v>
      </c>
      <c r="AB20" s="67" t="s">
        <v>52</v>
      </c>
      <c r="AC20" s="67" t="s">
        <v>52</v>
      </c>
      <c r="AD20" s="67" t="s">
        <v>52</v>
      </c>
      <c r="AE20" s="67" t="s">
        <v>52</v>
      </c>
      <c r="AF20" s="145" t="s">
        <v>6</v>
      </c>
      <c r="AG20" s="145" t="s">
        <v>6</v>
      </c>
      <c r="AH20" s="69" t="s">
        <v>51</v>
      </c>
      <c r="AI20">
        <f t="shared" si="0"/>
        <v>0</v>
      </c>
    </row>
    <row r="21" spans="1:35" x14ac:dyDescent="0.25">
      <c r="A21" s="413" t="s">
        <v>113</v>
      </c>
      <c r="B21" s="179">
        <v>369628</v>
      </c>
      <c r="C21" s="159" t="s">
        <v>15</v>
      </c>
      <c r="D21" s="160" t="s">
        <v>4</v>
      </c>
      <c r="E21" s="72" t="s">
        <v>25</v>
      </c>
      <c r="F21" s="69" t="s">
        <v>51</v>
      </c>
      <c r="G21" s="52" t="s">
        <v>31</v>
      </c>
      <c r="H21" s="67" t="s">
        <v>52</v>
      </c>
      <c r="I21" s="67" t="s">
        <v>52</v>
      </c>
      <c r="J21" s="67" t="s">
        <v>52</v>
      </c>
      <c r="K21" s="145" t="s">
        <v>6</v>
      </c>
      <c r="L21" s="145" t="s">
        <v>6</v>
      </c>
      <c r="M21" s="67" t="s">
        <v>52</v>
      </c>
      <c r="N21" s="67" t="s">
        <v>52</v>
      </c>
      <c r="O21" s="67" t="s">
        <v>52</v>
      </c>
      <c r="P21" s="67" t="s">
        <v>52</v>
      </c>
      <c r="Q21" s="67" t="s">
        <v>52</v>
      </c>
      <c r="R21" s="145" t="s">
        <v>6</v>
      </c>
      <c r="S21" s="145" t="s">
        <v>6</v>
      </c>
      <c r="T21" s="69" t="s">
        <v>51</v>
      </c>
      <c r="U21" s="69" t="s">
        <v>51</v>
      </c>
      <c r="V21" s="52" t="s">
        <v>31</v>
      </c>
      <c r="W21" s="52" t="s">
        <v>31</v>
      </c>
      <c r="X21" s="52" t="s">
        <v>31</v>
      </c>
      <c r="Y21" s="145" t="s">
        <v>6</v>
      </c>
      <c r="Z21" s="145" t="s">
        <v>6</v>
      </c>
      <c r="AA21" s="69" t="s">
        <v>51</v>
      </c>
      <c r="AB21" s="69" t="s">
        <v>51</v>
      </c>
      <c r="AC21" s="52" t="s">
        <v>31</v>
      </c>
      <c r="AD21" s="52" t="s">
        <v>31</v>
      </c>
      <c r="AE21" s="52" t="s">
        <v>31</v>
      </c>
      <c r="AF21" s="145" t="s">
        <v>6</v>
      </c>
      <c r="AG21" s="145" t="s">
        <v>6</v>
      </c>
      <c r="AH21" s="67" t="s">
        <v>52</v>
      </c>
      <c r="AI21">
        <f t="shared" si="0"/>
        <v>7</v>
      </c>
    </row>
    <row r="22" spans="1:35" x14ac:dyDescent="0.25">
      <c r="A22" s="413"/>
      <c r="B22" s="179">
        <v>490076</v>
      </c>
      <c r="C22" s="159" t="s">
        <v>62</v>
      </c>
      <c r="D22" s="160" t="s">
        <v>4</v>
      </c>
      <c r="E22" s="72" t="s">
        <v>25</v>
      </c>
      <c r="F22" s="67" t="s">
        <v>52</v>
      </c>
      <c r="G22" s="67" t="s">
        <v>52</v>
      </c>
      <c r="H22" s="52" t="s">
        <v>31</v>
      </c>
      <c r="I22" s="69" t="s">
        <v>51</v>
      </c>
      <c r="J22" s="69" t="s">
        <v>51</v>
      </c>
      <c r="K22" s="145" t="s">
        <v>6</v>
      </c>
      <c r="L22" s="145" t="s">
        <v>6</v>
      </c>
      <c r="M22" s="67" t="s">
        <v>52</v>
      </c>
      <c r="N22" s="67" t="s">
        <v>52</v>
      </c>
      <c r="O22" s="69" t="s">
        <v>51</v>
      </c>
      <c r="P22" s="176" t="s">
        <v>54</v>
      </c>
      <c r="Q22" s="69" t="s">
        <v>51</v>
      </c>
      <c r="R22" s="145" t="s">
        <v>6</v>
      </c>
      <c r="S22" s="145" t="s">
        <v>6</v>
      </c>
      <c r="T22" s="67" t="s">
        <v>52</v>
      </c>
      <c r="U22" s="52" t="s">
        <v>31</v>
      </c>
      <c r="V22" s="67" t="s">
        <v>52</v>
      </c>
      <c r="W22" s="67" t="s">
        <v>52</v>
      </c>
      <c r="X22" s="67" t="s">
        <v>52</v>
      </c>
      <c r="Y22" s="145" t="s">
        <v>6</v>
      </c>
      <c r="Z22" s="145" t="s">
        <v>6</v>
      </c>
      <c r="AA22" s="67" t="s">
        <v>52</v>
      </c>
      <c r="AB22" s="67" t="s">
        <v>52</v>
      </c>
      <c r="AC22" s="67" t="s">
        <v>52</v>
      </c>
      <c r="AD22" s="67" t="s">
        <v>52</v>
      </c>
      <c r="AE22" s="67" t="s">
        <v>52</v>
      </c>
      <c r="AF22" s="145" t="s">
        <v>6</v>
      </c>
      <c r="AG22" s="145" t="s">
        <v>6</v>
      </c>
      <c r="AH22" s="69" t="s">
        <v>51</v>
      </c>
      <c r="AI22">
        <f t="shared" si="0"/>
        <v>2</v>
      </c>
    </row>
    <row r="23" spans="1:35" x14ac:dyDescent="0.25">
      <c r="A23" s="413"/>
      <c r="B23" s="179">
        <v>518623</v>
      </c>
      <c r="C23" s="159" t="s">
        <v>66</v>
      </c>
      <c r="D23" s="160" t="s">
        <v>4</v>
      </c>
      <c r="E23" s="72" t="s">
        <v>25</v>
      </c>
      <c r="F23" s="67" t="s">
        <v>52</v>
      </c>
      <c r="G23" s="67" t="s">
        <v>52</v>
      </c>
      <c r="H23" s="67" t="s">
        <v>52</v>
      </c>
      <c r="I23" s="67" t="s">
        <v>52</v>
      </c>
      <c r="J23" s="67" t="s">
        <v>52</v>
      </c>
      <c r="K23" s="145" t="s">
        <v>6</v>
      </c>
      <c r="L23" s="145" t="s">
        <v>6</v>
      </c>
      <c r="M23" s="69" t="s">
        <v>51</v>
      </c>
      <c r="N23" s="69" t="s">
        <v>51</v>
      </c>
      <c r="O23" s="69" t="s">
        <v>51</v>
      </c>
      <c r="P23" s="52" t="s">
        <v>31</v>
      </c>
      <c r="Q23" s="162" t="s">
        <v>36</v>
      </c>
      <c r="R23" s="145" t="s">
        <v>6</v>
      </c>
      <c r="S23" s="145" t="s">
        <v>6</v>
      </c>
      <c r="T23" s="67" t="s">
        <v>52</v>
      </c>
      <c r="U23" s="67" t="s">
        <v>52</v>
      </c>
      <c r="V23" s="67" t="s">
        <v>52</v>
      </c>
      <c r="W23" s="67" t="s">
        <v>52</v>
      </c>
      <c r="X23" s="67" t="s">
        <v>52</v>
      </c>
      <c r="Y23" s="145" t="s">
        <v>6</v>
      </c>
      <c r="Z23" s="145" t="s">
        <v>6</v>
      </c>
      <c r="AA23" s="67" t="s">
        <v>52</v>
      </c>
      <c r="AB23" s="67" t="s">
        <v>52</v>
      </c>
      <c r="AC23" s="67" t="s">
        <v>52</v>
      </c>
      <c r="AD23" s="67" t="s">
        <v>52</v>
      </c>
      <c r="AE23" s="67" t="s">
        <v>52</v>
      </c>
      <c r="AF23" s="145" t="s">
        <v>6</v>
      </c>
      <c r="AG23" s="145" t="s">
        <v>6</v>
      </c>
      <c r="AH23" s="67" t="s">
        <v>52</v>
      </c>
      <c r="AI23">
        <f t="shared" si="0"/>
        <v>1</v>
      </c>
    </row>
    <row r="24" spans="1:35" x14ac:dyDescent="0.25">
      <c r="A24" s="30"/>
      <c r="B24" s="47">
        <v>384393</v>
      </c>
      <c r="C24" s="159" t="s">
        <v>14</v>
      </c>
      <c r="D24" s="160" t="s">
        <v>4</v>
      </c>
      <c r="E24" s="161" t="s">
        <v>26</v>
      </c>
      <c r="F24" s="69" t="s">
        <v>51</v>
      </c>
      <c r="G24" s="82" t="s">
        <v>52</v>
      </c>
      <c r="H24" s="69" t="s">
        <v>51</v>
      </c>
      <c r="I24" s="69" t="s">
        <v>51</v>
      </c>
      <c r="J24" s="69" t="s">
        <v>51</v>
      </c>
      <c r="K24" s="145" t="s">
        <v>6</v>
      </c>
      <c r="L24" s="145" t="s">
        <v>6</v>
      </c>
      <c r="M24" s="52" t="s">
        <v>31</v>
      </c>
      <c r="N24" s="52" t="s">
        <v>31</v>
      </c>
      <c r="O24" s="52" t="s">
        <v>31</v>
      </c>
      <c r="P24" s="52" t="s">
        <v>31</v>
      </c>
      <c r="Q24" s="52" t="s">
        <v>31</v>
      </c>
      <c r="R24" s="145" t="s">
        <v>6</v>
      </c>
      <c r="S24" s="145" t="s">
        <v>6</v>
      </c>
      <c r="T24" s="52" t="s">
        <v>31</v>
      </c>
      <c r="U24" s="52" t="s">
        <v>31</v>
      </c>
      <c r="V24" s="52" t="s">
        <v>31</v>
      </c>
      <c r="W24" s="52" t="s">
        <v>31</v>
      </c>
      <c r="X24" s="52" t="s">
        <v>31</v>
      </c>
      <c r="Y24" s="145" t="s">
        <v>6</v>
      </c>
      <c r="Z24" s="145" t="s">
        <v>6</v>
      </c>
      <c r="AA24" s="52" t="s">
        <v>31</v>
      </c>
      <c r="AB24" s="52" t="s">
        <v>31</v>
      </c>
      <c r="AC24" s="52" t="s">
        <v>31</v>
      </c>
      <c r="AD24" s="52" t="s">
        <v>31</v>
      </c>
      <c r="AE24" s="52" t="s">
        <v>31</v>
      </c>
      <c r="AF24" s="145" t="s">
        <v>6</v>
      </c>
      <c r="AG24" s="145" t="s">
        <v>6</v>
      </c>
      <c r="AH24" s="52" t="s">
        <v>31</v>
      </c>
      <c r="AI24">
        <f t="shared" si="0"/>
        <v>16</v>
      </c>
    </row>
    <row r="25" spans="1:35" x14ac:dyDescent="0.25">
      <c r="A25" s="30"/>
      <c r="B25" s="47">
        <v>469862</v>
      </c>
      <c r="C25" s="159" t="s">
        <v>124</v>
      </c>
      <c r="D25" s="160" t="s">
        <v>4</v>
      </c>
      <c r="E25" s="161" t="s">
        <v>26</v>
      </c>
      <c r="F25" s="176" t="s">
        <v>54</v>
      </c>
      <c r="G25" s="176" t="s">
        <v>54</v>
      </c>
      <c r="H25" s="176" t="s">
        <v>54</v>
      </c>
      <c r="I25" s="176" t="s">
        <v>54</v>
      </c>
      <c r="J25" s="176" t="s">
        <v>54</v>
      </c>
      <c r="K25" s="145" t="s">
        <v>6</v>
      </c>
      <c r="L25" s="145" t="s">
        <v>6</v>
      </c>
      <c r="M25" s="173" t="s">
        <v>133</v>
      </c>
      <c r="N25" s="173" t="s">
        <v>133</v>
      </c>
      <c r="O25" s="173" t="s">
        <v>133</v>
      </c>
      <c r="P25" s="173" t="s">
        <v>133</v>
      </c>
      <c r="Q25" s="173" t="s">
        <v>133</v>
      </c>
      <c r="R25" s="145" t="s">
        <v>6</v>
      </c>
      <c r="S25" s="145" t="s">
        <v>6</v>
      </c>
      <c r="T25" s="173" t="s">
        <v>133</v>
      </c>
      <c r="U25" s="173" t="s">
        <v>133</v>
      </c>
      <c r="V25" s="173" t="s">
        <v>133</v>
      </c>
      <c r="W25" s="173" t="s">
        <v>133</v>
      </c>
      <c r="X25" s="173" t="s">
        <v>133</v>
      </c>
      <c r="Y25" s="145" t="s">
        <v>6</v>
      </c>
      <c r="Z25" s="145" t="s">
        <v>6</v>
      </c>
      <c r="AA25" s="173" t="s">
        <v>133</v>
      </c>
      <c r="AB25" s="173" t="s">
        <v>133</v>
      </c>
      <c r="AC25" s="173" t="s">
        <v>133</v>
      </c>
      <c r="AD25" s="173" t="s">
        <v>133</v>
      </c>
      <c r="AE25" s="173" t="s">
        <v>133</v>
      </c>
      <c r="AF25" s="145" t="s">
        <v>6</v>
      </c>
      <c r="AG25" s="145" t="s">
        <v>6</v>
      </c>
      <c r="AH25" s="184" t="s">
        <v>125</v>
      </c>
      <c r="AI25">
        <f t="shared" si="0"/>
        <v>0</v>
      </c>
    </row>
    <row r="26" spans="1:35" x14ac:dyDescent="0.25">
      <c r="A26" s="186"/>
      <c r="B26" s="187"/>
      <c r="C26" s="173"/>
      <c r="D26" s="173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>
        <f t="shared" si="0"/>
        <v>0</v>
      </c>
    </row>
    <row r="27" spans="1:35" x14ac:dyDescent="0.25">
      <c r="A27" s="30"/>
      <c r="B27" s="47">
        <v>501285</v>
      </c>
      <c r="C27" s="130" t="s">
        <v>102</v>
      </c>
      <c r="D27" s="48" t="s">
        <v>4</v>
      </c>
      <c r="E27" s="72" t="s">
        <v>26</v>
      </c>
      <c r="F27" s="176" t="s">
        <v>54</v>
      </c>
      <c r="G27" s="176" t="s">
        <v>54</v>
      </c>
      <c r="H27" s="176" t="s">
        <v>54</v>
      </c>
      <c r="I27" s="176" t="s">
        <v>54</v>
      </c>
      <c r="J27" s="176" t="s">
        <v>54</v>
      </c>
      <c r="K27" s="145" t="s">
        <v>6</v>
      </c>
      <c r="L27" s="145" t="s">
        <v>6</v>
      </c>
      <c r="M27" s="176" t="s">
        <v>54</v>
      </c>
      <c r="N27" s="176" t="s">
        <v>54</v>
      </c>
      <c r="O27" s="176" t="s">
        <v>54</v>
      </c>
      <c r="P27" s="176" t="s">
        <v>54</v>
      </c>
      <c r="Q27" s="176" t="s">
        <v>54</v>
      </c>
      <c r="R27" s="145" t="s">
        <v>6</v>
      </c>
      <c r="S27" s="145" t="s">
        <v>6</v>
      </c>
      <c r="T27" s="67" t="s">
        <v>52</v>
      </c>
      <c r="U27" s="67" t="s">
        <v>52</v>
      </c>
      <c r="V27" s="67" t="s">
        <v>52</v>
      </c>
      <c r="W27" s="67" t="s">
        <v>52</v>
      </c>
      <c r="X27" s="52" t="s">
        <v>31</v>
      </c>
      <c r="Y27" s="145" t="s">
        <v>6</v>
      </c>
      <c r="Z27" s="145" t="s">
        <v>6</v>
      </c>
      <c r="AA27" s="176" t="s">
        <v>54</v>
      </c>
      <c r="AB27" s="176" t="s">
        <v>54</v>
      </c>
      <c r="AC27" s="176" t="s">
        <v>54</v>
      </c>
      <c r="AD27" s="176" t="s">
        <v>54</v>
      </c>
      <c r="AE27" s="176" t="s">
        <v>54</v>
      </c>
      <c r="AF27" s="145" t="s">
        <v>6</v>
      </c>
      <c r="AG27" s="145" t="s">
        <v>6</v>
      </c>
      <c r="AH27" s="176" t="s">
        <v>54</v>
      </c>
      <c r="AI27">
        <f t="shared" si="0"/>
        <v>1</v>
      </c>
    </row>
    <row r="28" spans="1:35" x14ac:dyDescent="0.25">
      <c r="A28" s="30"/>
      <c r="B28" s="47">
        <v>522792</v>
      </c>
      <c r="C28" s="130" t="s">
        <v>118</v>
      </c>
      <c r="D28" s="48" t="s">
        <v>4</v>
      </c>
      <c r="E28" s="72" t="s">
        <v>26</v>
      </c>
      <c r="F28" s="176" t="s">
        <v>54</v>
      </c>
      <c r="G28" s="52" t="s">
        <v>31</v>
      </c>
      <c r="H28" s="176" t="s">
        <v>54</v>
      </c>
      <c r="I28" s="176" t="s">
        <v>54</v>
      </c>
      <c r="J28" s="52" t="s">
        <v>31</v>
      </c>
      <c r="K28" s="145" t="s">
        <v>6</v>
      </c>
      <c r="L28" s="145" t="s">
        <v>6</v>
      </c>
      <c r="M28" s="176" t="s">
        <v>54</v>
      </c>
      <c r="N28" s="176" t="s">
        <v>54</v>
      </c>
      <c r="O28" s="176" t="s">
        <v>54</v>
      </c>
      <c r="P28" s="176" t="s">
        <v>54</v>
      </c>
      <c r="Q28" s="176" t="s">
        <v>54</v>
      </c>
      <c r="R28" s="145" t="s">
        <v>6</v>
      </c>
      <c r="S28" s="145" t="s">
        <v>6</v>
      </c>
      <c r="T28" s="82" t="s">
        <v>52</v>
      </c>
      <c r="U28" s="82" t="s">
        <v>52</v>
      </c>
      <c r="V28" s="52" t="s">
        <v>31</v>
      </c>
      <c r="W28" s="52" t="s">
        <v>31</v>
      </c>
      <c r="X28" s="67" t="s">
        <v>52</v>
      </c>
      <c r="Y28" s="145" t="s">
        <v>6</v>
      </c>
      <c r="Z28" s="145" t="s">
        <v>6</v>
      </c>
      <c r="AA28" s="69" t="s">
        <v>51</v>
      </c>
      <c r="AB28" s="176" t="s">
        <v>54</v>
      </c>
      <c r="AC28" s="52" t="s">
        <v>31</v>
      </c>
      <c r="AD28" s="52" t="s">
        <v>31</v>
      </c>
      <c r="AE28" s="69" t="s">
        <v>51</v>
      </c>
      <c r="AF28" s="145" t="s">
        <v>6</v>
      </c>
      <c r="AG28" s="145" t="s">
        <v>6</v>
      </c>
      <c r="AH28" s="67" t="s">
        <v>52</v>
      </c>
      <c r="AI28">
        <f t="shared" si="0"/>
        <v>6</v>
      </c>
    </row>
    <row r="29" spans="1:35" x14ac:dyDescent="0.25">
      <c r="A29" s="466" t="s">
        <v>137</v>
      </c>
      <c r="B29" s="47">
        <v>363075</v>
      </c>
      <c r="C29" s="130" t="s">
        <v>119</v>
      </c>
      <c r="D29" s="48" t="s">
        <v>4</v>
      </c>
      <c r="E29" s="72" t="s">
        <v>121</v>
      </c>
      <c r="F29" s="67" t="s">
        <v>52</v>
      </c>
      <c r="G29" s="67" t="s">
        <v>52</v>
      </c>
      <c r="H29" s="67" t="s">
        <v>52</v>
      </c>
      <c r="I29" s="67" t="s">
        <v>52</v>
      </c>
      <c r="J29" s="67" t="s">
        <v>52</v>
      </c>
      <c r="K29" s="145" t="s">
        <v>6</v>
      </c>
      <c r="L29" s="145" t="s">
        <v>6</v>
      </c>
      <c r="M29" s="69" t="s">
        <v>51</v>
      </c>
      <c r="N29" s="69" t="s">
        <v>51</v>
      </c>
      <c r="O29" s="69" t="s">
        <v>51</v>
      </c>
      <c r="P29" s="69" t="s">
        <v>51</v>
      </c>
      <c r="Q29" s="52" t="s">
        <v>31</v>
      </c>
      <c r="R29" s="145" t="s">
        <v>6</v>
      </c>
      <c r="S29" s="145" t="s">
        <v>6</v>
      </c>
      <c r="T29" s="67" t="s">
        <v>52</v>
      </c>
      <c r="U29" s="67" t="s">
        <v>52</v>
      </c>
      <c r="V29" s="67" t="s">
        <v>52</v>
      </c>
      <c r="W29" s="67" t="s">
        <v>52</v>
      </c>
      <c r="X29" s="67" t="s">
        <v>52</v>
      </c>
      <c r="Y29" s="145" t="s">
        <v>6</v>
      </c>
      <c r="Z29" s="145" t="s">
        <v>6</v>
      </c>
      <c r="AA29" s="69" t="s">
        <v>51</v>
      </c>
      <c r="AB29" s="69" t="s">
        <v>51</v>
      </c>
      <c r="AC29" s="69" t="s">
        <v>51</v>
      </c>
      <c r="AD29" s="69" t="s">
        <v>51</v>
      </c>
      <c r="AE29" s="69" t="s">
        <v>51</v>
      </c>
      <c r="AF29" s="145" t="s">
        <v>6</v>
      </c>
      <c r="AG29" s="145" t="s">
        <v>6</v>
      </c>
      <c r="AH29" s="67" t="s">
        <v>52</v>
      </c>
      <c r="AI29">
        <f t="shared" si="0"/>
        <v>1</v>
      </c>
    </row>
    <row r="30" spans="1:35" x14ac:dyDescent="0.25">
      <c r="A30" s="467"/>
      <c r="B30" s="47">
        <v>191462</v>
      </c>
      <c r="C30" s="130" t="s">
        <v>120</v>
      </c>
      <c r="D30" s="48" t="s">
        <v>4</v>
      </c>
      <c r="E30" s="72" t="s">
        <v>121</v>
      </c>
      <c r="F30" s="69" t="s">
        <v>51</v>
      </c>
      <c r="G30" s="69" t="s">
        <v>51</v>
      </c>
      <c r="H30" s="69" t="s">
        <v>51</v>
      </c>
      <c r="I30" s="69" t="s">
        <v>51</v>
      </c>
      <c r="J30" s="67" t="s">
        <v>52</v>
      </c>
      <c r="K30" s="145" t="s">
        <v>6</v>
      </c>
      <c r="L30" s="145" t="s">
        <v>6</v>
      </c>
      <c r="M30" s="67" t="s">
        <v>52</v>
      </c>
      <c r="N30" s="67" t="s">
        <v>52</v>
      </c>
      <c r="O30" s="67" t="s">
        <v>52</v>
      </c>
      <c r="P30" s="67" t="s">
        <v>52</v>
      </c>
      <c r="Q30" s="67" t="s">
        <v>52</v>
      </c>
      <c r="R30" s="145" t="s">
        <v>6</v>
      </c>
      <c r="S30" s="145" t="s">
        <v>6</v>
      </c>
      <c r="T30" s="176" t="s">
        <v>54</v>
      </c>
      <c r="U30" s="176" t="s">
        <v>54</v>
      </c>
      <c r="V30" s="176" t="s">
        <v>54</v>
      </c>
      <c r="W30" s="176" t="s">
        <v>54</v>
      </c>
      <c r="X30" s="176" t="s">
        <v>54</v>
      </c>
      <c r="Y30" s="145" t="s">
        <v>6</v>
      </c>
      <c r="Z30" s="145" t="s">
        <v>6</v>
      </c>
      <c r="AA30" s="67" t="s">
        <v>52</v>
      </c>
      <c r="AB30" s="67" t="s">
        <v>52</v>
      </c>
      <c r="AC30" s="67" t="s">
        <v>52</v>
      </c>
      <c r="AD30" s="52" t="s">
        <v>31</v>
      </c>
      <c r="AE30" s="52" t="s">
        <v>31</v>
      </c>
      <c r="AF30" s="145" t="s">
        <v>6</v>
      </c>
      <c r="AG30" s="145" t="s">
        <v>6</v>
      </c>
      <c r="AH30" s="69" t="s">
        <v>51</v>
      </c>
      <c r="AI30">
        <f t="shared" si="0"/>
        <v>2</v>
      </c>
    </row>
    <row r="31" spans="1:35" x14ac:dyDescent="0.25">
      <c r="A31" s="30"/>
      <c r="B31" s="47">
        <v>379070</v>
      </c>
      <c r="C31" s="130" t="s">
        <v>123</v>
      </c>
      <c r="D31" s="48" t="s">
        <v>4</v>
      </c>
      <c r="E31" s="72" t="s">
        <v>26</v>
      </c>
      <c r="F31" s="69" t="s">
        <v>51</v>
      </c>
      <c r="G31" s="176" t="s">
        <v>54</v>
      </c>
      <c r="H31" s="176" t="s">
        <v>54</v>
      </c>
      <c r="I31" s="176" t="s">
        <v>54</v>
      </c>
      <c r="J31" s="176" t="s">
        <v>54</v>
      </c>
      <c r="K31" s="151" t="s">
        <v>6</v>
      </c>
      <c r="L31" s="151" t="s">
        <v>6</v>
      </c>
      <c r="M31" s="176" t="s">
        <v>54</v>
      </c>
      <c r="N31" s="176" t="s">
        <v>54</v>
      </c>
      <c r="O31" s="176" t="s">
        <v>54</v>
      </c>
      <c r="P31" s="176" t="s">
        <v>54</v>
      </c>
      <c r="Q31" s="176" t="s">
        <v>54</v>
      </c>
      <c r="R31" s="151" t="s">
        <v>6</v>
      </c>
      <c r="S31" s="151" t="s">
        <v>6</v>
      </c>
      <c r="T31" s="176" t="s">
        <v>54</v>
      </c>
      <c r="U31" s="67" t="s">
        <v>52</v>
      </c>
      <c r="V31" s="67" t="s">
        <v>52</v>
      </c>
      <c r="W31" s="67" t="s">
        <v>52</v>
      </c>
      <c r="X31" s="67" t="s">
        <v>52</v>
      </c>
      <c r="Y31" s="151" t="s">
        <v>6</v>
      </c>
      <c r="Z31" s="151" t="s">
        <v>6</v>
      </c>
      <c r="AA31" s="52" t="s">
        <v>31</v>
      </c>
      <c r="AB31" s="52" t="s">
        <v>31</v>
      </c>
      <c r="AC31" s="176" t="s">
        <v>54</v>
      </c>
      <c r="AD31" s="69" t="s">
        <v>51</v>
      </c>
      <c r="AE31" s="69" t="s">
        <v>51</v>
      </c>
      <c r="AF31" s="151" t="s">
        <v>6</v>
      </c>
      <c r="AG31" s="151" t="s">
        <v>6</v>
      </c>
      <c r="AH31" s="67" t="s">
        <v>52</v>
      </c>
      <c r="AI31">
        <f t="shared" si="0"/>
        <v>2</v>
      </c>
    </row>
    <row r="32" spans="1:35" x14ac:dyDescent="0.25">
      <c r="A32" s="466" t="s">
        <v>138</v>
      </c>
      <c r="B32" s="47">
        <v>299285</v>
      </c>
      <c r="C32" s="130" t="s">
        <v>127</v>
      </c>
      <c r="D32" s="48" t="s">
        <v>4</v>
      </c>
      <c r="E32" s="72" t="s">
        <v>25</v>
      </c>
      <c r="F32" s="67" t="s">
        <v>52</v>
      </c>
      <c r="G32" s="67" t="s">
        <v>52</v>
      </c>
      <c r="H32" s="67" t="s">
        <v>52</v>
      </c>
      <c r="I32" s="52" t="s">
        <v>31</v>
      </c>
      <c r="J32" s="67" t="s">
        <v>52</v>
      </c>
      <c r="K32" s="151" t="s">
        <v>6</v>
      </c>
      <c r="L32" s="151" t="s">
        <v>6</v>
      </c>
      <c r="M32" s="69" t="s">
        <v>51</v>
      </c>
      <c r="N32" s="69" t="s">
        <v>51</v>
      </c>
      <c r="O32" s="69" t="s">
        <v>51</v>
      </c>
      <c r="P32" s="176" t="s">
        <v>54</v>
      </c>
      <c r="Q32" s="69" t="s">
        <v>51</v>
      </c>
      <c r="R32" s="151" t="s">
        <v>6</v>
      </c>
      <c r="S32" s="151" t="s">
        <v>6</v>
      </c>
      <c r="T32" s="67" t="s">
        <v>52</v>
      </c>
      <c r="U32" s="52" t="s">
        <v>31</v>
      </c>
      <c r="V32" s="67" t="s">
        <v>52</v>
      </c>
      <c r="W32" s="67" t="s">
        <v>52</v>
      </c>
      <c r="X32" s="67" t="s">
        <v>52</v>
      </c>
      <c r="Y32" s="151" t="s">
        <v>6</v>
      </c>
      <c r="Z32" s="151" t="s">
        <v>6</v>
      </c>
      <c r="AA32" s="67" t="s">
        <v>52</v>
      </c>
      <c r="AB32" s="67" t="s">
        <v>52</v>
      </c>
      <c r="AC32" s="67" t="s">
        <v>52</v>
      </c>
      <c r="AD32" s="67" t="s">
        <v>52</v>
      </c>
      <c r="AE32" s="67" t="s">
        <v>52</v>
      </c>
      <c r="AF32" s="151" t="s">
        <v>6</v>
      </c>
      <c r="AG32" s="151" t="s">
        <v>6</v>
      </c>
      <c r="AH32" s="67" t="s">
        <v>52</v>
      </c>
      <c r="AI32">
        <f t="shared" si="0"/>
        <v>2</v>
      </c>
    </row>
    <row r="33" spans="1:35" x14ac:dyDescent="0.25">
      <c r="A33" s="467"/>
      <c r="B33" s="47">
        <v>318320</v>
      </c>
      <c r="C33" s="130" t="s">
        <v>129</v>
      </c>
      <c r="D33" s="48" t="s">
        <v>4</v>
      </c>
      <c r="E33" s="72" t="s">
        <v>26</v>
      </c>
      <c r="F33" s="67" t="s">
        <v>52</v>
      </c>
      <c r="G33" s="67" t="s">
        <v>52</v>
      </c>
      <c r="H33" s="67" t="s">
        <v>52</v>
      </c>
      <c r="I33" s="67" t="s">
        <v>52</v>
      </c>
      <c r="J33" s="67" t="s">
        <v>52</v>
      </c>
      <c r="K33" s="151" t="s">
        <v>6</v>
      </c>
      <c r="L33" s="151" t="s">
        <v>6</v>
      </c>
      <c r="M33" s="67" t="s">
        <v>52</v>
      </c>
      <c r="N33" s="67" t="s">
        <v>52</v>
      </c>
      <c r="O33" s="69" t="s">
        <v>51</v>
      </c>
      <c r="P33" s="176" t="s">
        <v>54</v>
      </c>
      <c r="Q33" s="67" t="s">
        <v>52</v>
      </c>
      <c r="R33" s="151" t="s">
        <v>6</v>
      </c>
      <c r="S33" s="151" t="s">
        <v>6</v>
      </c>
      <c r="T33" s="67" t="s">
        <v>52</v>
      </c>
      <c r="U33" s="67" t="s">
        <v>52</v>
      </c>
      <c r="V33" s="67" t="s">
        <v>52</v>
      </c>
      <c r="W33" s="67" t="s">
        <v>52</v>
      </c>
      <c r="X33" s="67" t="s">
        <v>52</v>
      </c>
      <c r="Y33" s="151" t="s">
        <v>6</v>
      </c>
      <c r="Z33" s="151" t="s">
        <v>6</v>
      </c>
      <c r="AA33" s="67" t="s">
        <v>52</v>
      </c>
      <c r="AB33" s="67" t="s">
        <v>52</v>
      </c>
      <c r="AC33" s="67" t="s">
        <v>52</v>
      </c>
      <c r="AD33" s="67" t="s">
        <v>52</v>
      </c>
      <c r="AE33" s="67" t="s">
        <v>52</v>
      </c>
      <c r="AF33" s="151" t="s">
        <v>6</v>
      </c>
      <c r="AG33" s="151" t="s">
        <v>6</v>
      </c>
      <c r="AH33" s="67" t="s">
        <v>52</v>
      </c>
      <c r="AI33">
        <f t="shared" si="0"/>
        <v>0</v>
      </c>
    </row>
    <row r="34" spans="1:35" x14ac:dyDescent="0.25">
      <c r="A34" s="30"/>
      <c r="B34" s="47">
        <v>302172</v>
      </c>
      <c r="C34" s="130" t="s">
        <v>157</v>
      </c>
      <c r="D34" s="48" t="s">
        <v>4</v>
      </c>
      <c r="E34" s="72" t="s">
        <v>25</v>
      </c>
      <c r="F34" s="173" t="s">
        <v>125</v>
      </c>
      <c r="G34" s="173" t="s">
        <v>125</v>
      </c>
      <c r="H34" s="173" t="s">
        <v>125</v>
      </c>
      <c r="I34" s="173" t="s">
        <v>125</v>
      </c>
      <c r="J34" s="173" t="s">
        <v>125</v>
      </c>
      <c r="K34" s="145" t="s">
        <v>6</v>
      </c>
      <c r="L34" s="145" t="s">
        <v>6</v>
      </c>
      <c r="M34" s="69" t="s">
        <v>51</v>
      </c>
      <c r="N34" s="69" t="s">
        <v>51</v>
      </c>
      <c r="O34" s="69" t="s">
        <v>51</v>
      </c>
      <c r="P34" s="69" t="s">
        <v>51</v>
      </c>
      <c r="Q34" s="69" t="s">
        <v>51</v>
      </c>
      <c r="R34" s="145" t="s">
        <v>6</v>
      </c>
      <c r="S34" s="145" t="s">
        <v>6</v>
      </c>
      <c r="T34" s="69" t="s">
        <v>51</v>
      </c>
      <c r="U34" s="69" t="s">
        <v>51</v>
      </c>
      <c r="V34" s="69" t="s">
        <v>51</v>
      </c>
      <c r="W34" s="69" t="s">
        <v>51</v>
      </c>
      <c r="X34" s="69" t="s">
        <v>51</v>
      </c>
      <c r="Y34" s="145" t="s">
        <v>6</v>
      </c>
      <c r="Z34" s="145" t="s">
        <v>6</v>
      </c>
      <c r="AA34" s="69" t="s">
        <v>51</v>
      </c>
      <c r="AB34" s="67" t="s">
        <v>52</v>
      </c>
      <c r="AC34" s="67" t="s">
        <v>52</v>
      </c>
      <c r="AD34" s="67" t="s">
        <v>52</v>
      </c>
      <c r="AE34" s="67" t="s">
        <v>52</v>
      </c>
      <c r="AF34" s="145" t="s">
        <v>6</v>
      </c>
      <c r="AG34" s="145" t="s">
        <v>6</v>
      </c>
      <c r="AH34" s="69" t="s">
        <v>51</v>
      </c>
      <c r="AI34">
        <f t="shared" si="0"/>
        <v>0</v>
      </c>
    </row>
    <row r="36" spans="1:35" ht="26.25" x14ac:dyDescent="0.25">
      <c r="B36" s="167" t="s">
        <v>159</v>
      </c>
      <c r="C36" s="167" t="s">
        <v>116</v>
      </c>
    </row>
    <row r="37" spans="1:35" ht="26.25" x14ac:dyDescent="0.25">
      <c r="B37" s="168" t="s">
        <v>48</v>
      </c>
      <c r="C37" s="168" t="s">
        <v>49</v>
      </c>
    </row>
    <row r="38" spans="1:35" ht="26.25" x14ac:dyDescent="0.25">
      <c r="B38" s="169" t="s">
        <v>50</v>
      </c>
      <c r="C38" s="169" t="s">
        <v>160</v>
      </c>
    </row>
    <row r="39" spans="1:35" ht="26.25" x14ac:dyDescent="0.25">
      <c r="B39" s="170" t="s">
        <v>114</v>
      </c>
      <c r="C39" s="170" t="s">
        <v>115</v>
      </c>
    </row>
    <row r="41" spans="1:35" x14ac:dyDescent="0.25">
      <c r="A41" s="185">
        <v>37288</v>
      </c>
      <c r="B41" t="s">
        <v>135</v>
      </c>
    </row>
  </sheetData>
  <mergeCells count="10">
    <mergeCell ref="A3:A4"/>
    <mergeCell ref="A29:A30"/>
    <mergeCell ref="A32:A33"/>
    <mergeCell ref="A5:A7"/>
    <mergeCell ref="A8:A9"/>
    <mergeCell ref="A10:A11"/>
    <mergeCell ref="A12:A13"/>
    <mergeCell ref="A15:A17"/>
    <mergeCell ref="A18:A20"/>
    <mergeCell ref="A21:A23"/>
  </mergeCells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</vt:i4>
      </vt:variant>
    </vt:vector>
  </HeadingPairs>
  <TitlesOfParts>
    <vt:vector size="46" baseType="lpstr">
      <vt:lpstr>June'16</vt:lpstr>
      <vt:lpstr>July'16</vt:lpstr>
      <vt:lpstr>Aug'15</vt:lpstr>
      <vt:lpstr>Sep'15</vt:lpstr>
      <vt:lpstr>Oct'15</vt:lpstr>
      <vt:lpstr>Nov'15</vt:lpstr>
      <vt:lpstr>Dec'15</vt:lpstr>
      <vt:lpstr>Jan'16</vt:lpstr>
      <vt:lpstr>Feb'16</vt:lpstr>
      <vt:lpstr>Mar'16</vt:lpstr>
      <vt:lpstr>Apr'16</vt:lpstr>
      <vt:lpstr>May'16</vt:lpstr>
      <vt:lpstr>Aug'16</vt:lpstr>
      <vt:lpstr>Sep'16</vt:lpstr>
      <vt:lpstr>Oct'16</vt:lpstr>
      <vt:lpstr>Nov'16</vt:lpstr>
      <vt:lpstr>Dec'16</vt:lpstr>
      <vt:lpstr>Jan'17</vt:lpstr>
      <vt:lpstr>Feb'17</vt:lpstr>
      <vt:lpstr>Mar'17</vt:lpstr>
      <vt:lpstr>Apr'17</vt:lpstr>
      <vt:lpstr>May'17</vt:lpstr>
      <vt:lpstr>June'17</vt:lpstr>
      <vt:lpstr>Sheet1</vt:lpstr>
      <vt:lpstr>July'17</vt:lpstr>
      <vt:lpstr>Aug'17</vt:lpstr>
      <vt:lpstr>Sep'17</vt:lpstr>
      <vt:lpstr>Pillar</vt:lpstr>
      <vt:lpstr>Oct'17</vt:lpstr>
      <vt:lpstr>Nov'17</vt:lpstr>
      <vt:lpstr>Dec'17</vt:lpstr>
      <vt:lpstr>Jan'18</vt:lpstr>
      <vt:lpstr>Feb'18</vt:lpstr>
      <vt:lpstr>Mar'18</vt:lpstr>
      <vt:lpstr>Apr'18</vt:lpstr>
      <vt:lpstr>May'18</vt:lpstr>
      <vt:lpstr>June'18</vt:lpstr>
      <vt:lpstr>July'18</vt:lpstr>
      <vt:lpstr>Aug'18</vt:lpstr>
      <vt:lpstr>Sep'18</vt:lpstr>
      <vt:lpstr>Holiday_List_2018</vt:lpstr>
      <vt:lpstr>June_18_Patch_shift_Plan</vt:lpstr>
      <vt:lpstr>Contact_List</vt:lpstr>
      <vt:lpstr>Shutdown Maintenance_2018</vt:lpstr>
      <vt:lpstr>Patch_Management</vt:lpstr>
      <vt:lpstr>arr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sundararajan rangan</dc:creator>
  <cp:lastModifiedBy>Windows User</cp:lastModifiedBy>
  <cp:lastPrinted>2016-08-12T12:17:38Z</cp:lastPrinted>
  <dcterms:created xsi:type="dcterms:W3CDTF">2015-09-09T21:11:28Z</dcterms:created>
  <dcterms:modified xsi:type="dcterms:W3CDTF">2018-07-05T14:27:15Z</dcterms:modified>
</cp:coreProperties>
</file>