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4380" activeTab="2"/>
  </bookViews>
  <sheets>
    <sheet name="exp9" sheetId="1" r:id="rId1"/>
    <sheet name="Inventory Management" sheetId="2" r:id="rId2"/>
    <sheet name="normal pie chart" sheetId="3" r:id="rId3"/>
    <sheet name="pivot chart" sheetId="4" r:id="rId4"/>
  </sheets>
  <calcPr calcId="124519"/>
</workbook>
</file>

<file path=xl/calcChain.xml><?xml version="1.0" encoding="utf-8"?>
<calcChain xmlns="http://schemas.openxmlformats.org/spreadsheetml/2006/main">
  <c r="A1" i="4"/>
  <c r="C1"/>
  <c r="C2"/>
  <c r="C3"/>
  <c r="C4"/>
  <c r="C5"/>
  <c r="C6"/>
  <c r="C7"/>
  <c r="C8"/>
  <c r="C9"/>
  <c r="C10"/>
  <c r="C11"/>
  <c r="C12"/>
  <c r="C13"/>
  <c r="C14"/>
  <c r="C15"/>
  <c r="C16"/>
  <c r="C17"/>
  <c r="H10" i="2"/>
  <c r="A17" i="4"/>
  <c r="A15"/>
  <c r="A14"/>
  <c r="A13"/>
  <c r="A12"/>
  <c r="A11"/>
  <c r="A10"/>
  <c r="A9"/>
  <c r="A8"/>
  <c r="A7"/>
  <c r="A6"/>
  <c r="A5"/>
  <c r="A4"/>
  <c r="A3"/>
  <c r="A2"/>
  <c r="E16" i="3"/>
  <c r="E17"/>
  <c r="E15"/>
  <c r="E3"/>
  <c r="E4"/>
  <c r="E5"/>
  <c r="E6"/>
  <c r="E7"/>
  <c r="E8"/>
  <c r="E9"/>
  <c r="E10"/>
  <c r="E11"/>
  <c r="E12"/>
  <c r="E13"/>
  <c r="E14"/>
  <c r="E2"/>
  <c r="D2"/>
  <c r="D3"/>
  <c r="D4"/>
  <c r="D5"/>
  <c r="D6"/>
  <c r="D7"/>
  <c r="D8"/>
  <c r="D9"/>
  <c r="D10"/>
  <c r="D11"/>
  <c r="D12"/>
  <c r="D13"/>
  <c r="D14"/>
  <c r="D15"/>
  <c r="D16"/>
  <c r="D17"/>
  <c r="D1"/>
  <c r="C2"/>
  <c r="C3"/>
  <c r="C4"/>
  <c r="C5"/>
  <c r="C6"/>
  <c r="C7"/>
  <c r="C8"/>
  <c r="C9"/>
  <c r="C10"/>
  <c r="C11"/>
  <c r="C12"/>
  <c r="C13"/>
  <c r="C14"/>
  <c r="C15"/>
  <c r="C16"/>
  <c r="C17"/>
  <c r="B2"/>
  <c r="B3"/>
  <c r="B4"/>
  <c r="B5"/>
  <c r="B6"/>
  <c r="B7"/>
  <c r="B8"/>
  <c r="B9"/>
  <c r="B10"/>
  <c r="B11"/>
  <c r="B12"/>
  <c r="B13"/>
  <c r="B14"/>
  <c r="B15"/>
  <c r="B16"/>
  <c r="B17"/>
  <c r="A2"/>
  <c r="A3"/>
  <c r="A4"/>
  <c r="A5"/>
  <c r="A6"/>
  <c r="A7"/>
  <c r="A8"/>
  <c r="A9"/>
  <c r="A10"/>
  <c r="A11"/>
  <c r="A12"/>
  <c r="A13"/>
  <c r="A14"/>
  <c r="A15"/>
  <c r="A16"/>
  <c r="A17"/>
  <c r="C1"/>
  <c r="A1"/>
  <c r="B1"/>
  <c r="K3" i="2"/>
  <c r="K4"/>
  <c r="K5"/>
  <c r="K6"/>
  <c r="K7"/>
  <c r="K8"/>
  <c r="K9"/>
  <c r="K10"/>
  <c r="K11"/>
  <c r="K12"/>
  <c r="K13"/>
  <c r="K14"/>
  <c r="K15"/>
  <c r="K16"/>
  <c r="K17"/>
  <c r="K2"/>
  <c r="J3"/>
  <c r="J4"/>
  <c r="J5"/>
  <c r="J6"/>
  <c r="J7"/>
  <c r="J8"/>
  <c r="J9"/>
  <c r="J10"/>
  <c r="J11"/>
  <c r="J12"/>
  <c r="J13"/>
  <c r="J14"/>
  <c r="J15"/>
  <c r="J16"/>
  <c r="J17"/>
  <c r="J2"/>
  <c r="H3"/>
  <c r="H4"/>
  <c r="H5"/>
  <c r="H6"/>
  <c r="H7"/>
  <c r="H8"/>
  <c r="H9"/>
  <c r="H11"/>
  <c r="H12"/>
  <c r="H13"/>
  <c r="H14"/>
  <c r="H15"/>
  <c r="H16"/>
  <c r="H17"/>
  <c r="H2"/>
  <c r="F3"/>
  <c r="F4"/>
  <c r="F5"/>
  <c r="F6"/>
  <c r="F7"/>
  <c r="F8"/>
  <c r="F9"/>
  <c r="F10"/>
  <c r="F11"/>
  <c r="F12"/>
  <c r="F13"/>
  <c r="F14"/>
  <c r="F15"/>
  <c r="F16"/>
  <c r="F17"/>
  <c r="F2"/>
  <c r="I3" i="1"/>
  <c r="I4"/>
  <c r="I5"/>
  <c r="I6"/>
  <c r="I7"/>
  <c r="I8"/>
  <c r="I9"/>
  <c r="I10"/>
  <c r="I11"/>
  <c r="I12"/>
  <c r="I13"/>
  <c r="I14"/>
  <c r="I15"/>
  <c r="I16"/>
  <c r="I2"/>
  <c r="G6"/>
  <c r="G8"/>
  <c r="F3"/>
  <c r="F4"/>
  <c r="G4" s="1"/>
  <c r="F5"/>
  <c r="G5" s="1"/>
  <c r="F6"/>
  <c r="F7"/>
  <c r="F8"/>
  <c r="F9"/>
  <c r="F10"/>
  <c r="F11"/>
  <c r="F12"/>
  <c r="F13"/>
  <c r="F14"/>
  <c r="F15"/>
  <c r="F16"/>
  <c r="G16" s="1"/>
  <c r="F2"/>
  <c r="G2" s="1"/>
  <c r="E3"/>
  <c r="E4"/>
  <c r="E5"/>
  <c r="E6"/>
  <c r="E7"/>
  <c r="E8"/>
  <c r="E9"/>
  <c r="E10"/>
  <c r="E11"/>
  <c r="E12"/>
  <c r="G12" s="1"/>
  <c r="E13"/>
  <c r="E14"/>
  <c r="E15"/>
  <c r="E16"/>
  <c r="E2"/>
  <c r="D3"/>
  <c r="G3" s="1"/>
  <c r="D4"/>
  <c r="D5"/>
  <c r="D6"/>
  <c r="D7"/>
  <c r="G7" s="1"/>
  <c r="D8"/>
  <c r="D9"/>
  <c r="G9" s="1"/>
  <c r="D10"/>
  <c r="G10" s="1"/>
  <c r="D11"/>
  <c r="G11" s="1"/>
  <c r="D12"/>
  <c r="D13"/>
  <c r="G13" s="1"/>
  <c r="D14"/>
  <c r="G14" s="1"/>
  <c r="D15"/>
  <c r="G15" s="1"/>
  <c r="D16"/>
  <c r="D2"/>
  <c r="J7" l="1"/>
  <c r="F25"/>
  <c r="H7"/>
  <c r="J8"/>
  <c r="J9"/>
  <c r="F27"/>
  <c r="H9"/>
  <c r="F29"/>
  <c r="H11"/>
  <c r="J11"/>
  <c r="H12"/>
  <c r="F30" s="1"/>
  <c r="J10"/>
  <c r="F28"/>
  <c r="H10"/>
  <c r="H16"/>
  <c r="F34" s="1"/>
  <c r="H4"/>
  <c r="F22" s="1"/>
  <c r="J4"/>
  <c r="H2"/>
  <c r="J2"/>
  <c r="F20"/>
  <c r="H5"/>
  <c r="F23" s="1"/>
  <c r="F31"/>
  <c r="H13"/>
  <c r="J13" s="1"/>
  <c r="F32"/>
  <c r="H14"/>
  <c r="J14" s="1"/>
  <c r="H15"/>
  <c r="J15"/>
  <c r="F33"/>
  <c r="H3"/>
  <c r="J3" s="1"/>
  <c r="H6"/>
  <c r="J6" s="1"/>
  <c r="H8"/>
  <c r="F26" s="1"/>
  <c r="J12" l="1"/>
  <c r="J5"/>
  <c r="F21"/>
  <c r="J16"/>
  <c r="F24"/>
</calcChain>
</file>

<file path=xl/sharedStrings.xml><?xml version="1.0" encoding="utf-8"?>
<sst xmlns="http://schemas.openxmlformats.org/spreadsheetml/2006/main" count="135" uniqueCount="85">
  <si>
    <t>Employee number</t>
  </si>
  <si>
    <t>Employee Name</t>
  </si>
  <si>
    <t>Basic Pay</t>
  </si>
  <si>
    <t>Travelling Allowance</t>
  </si>
  <si>
    <t>Dearness Allowance DA(60%)</t>
  </si>
  <si>
    <t>House Rent Allowance HRA(20%)</t>
  </si>
  <si>
    <t>Gross Salary</t>
  </si>
  <si>
    <t>Income Tax(IT)</t>
  </si>
  <si>
    <t>Provident Fund(PF)</t>
  </si>
  <si>
    <t>Net Pay(NP)</t>
  </si>
  <si>
    <t>STT22AI001</t>
  </si>
  <si>
    <t>STT22AI002</t>
  </si>
  <si>
    <t>STT22AI003</t>
  </si>
  <si>
    <t>STT22AI004</t>
  </si>
  <si>
    <t>STT22AI005</t>
  </si>
  <si>
    <t>STT22AI006</t>
  </si>
  <si>
    <t>STT22AI007</t>
  </si>
  <si>
    <t>STT22AI008</t>
  </si>
  <si>
    <t>STT22AI009</t>
  </si>
  <si>
    <t>STT22AI010</t>
  </si>
  <si>
    <t>STT22AI011</t>
  </si>
  <si>
    <t>STT22AI012</t>
  </si>
  <si>
    <t>STT22AI013</t>
  </si>
  <si>
    <t>STT22AI014</t>
  </si>
  <si>
    <t>STT22AI015</t>
  </si>
  <si>
    <t>RAHUL</t>
  </si>
  <si>
    <t>SUPREETHA</t>
  </si>
  <si>
    <t>ASHWINI</t>
  </si>
  <si>
    <t>AKSHATHA</t>
  </si>
  <si>
    <t>AKSHAY</t>
  </si>
  <si>
    <t>BHAVITH</t>
  </si>
  <si>
    <t>SHUBHA</t>
  </si>
  <si>
    <t>RAMYA</t>
  </si>
  <si>
    <t>MOHAN</t>
  </si>
  <si>
    <t>CHINTHANA</t>
  </si>
  <si>
    <t>GIRISH</t>
  </si>
  <si>
    <t>SHRUTHI</t>
  </si>
  <si>
    <t>DHRUVI</t>
  </si>
  <si>
    <t>MAHESH</t>
  </si>
  <si>
    <t>Product Name</t>
  </si>
  <si>
    <t>Product code</t>
  </si>
  <si>
    <t>Product type</t>
  </si>
  <si>
    <t>Total stock</t>
  </si>
  <si>
    <t>outstock(or sold/removed stock)</t>
  </si>
  <si>
    <t>MRP</t>
  </si>
  <si>
    <t>Warrenty</t>
  </si>
  <si>
    <t>LAPTOP</t>
  </si>
  <si>
    <t>HEATER</t>
  </si>
  <si>
    <t>OVEN</t>
  </si>
  <si>
    <t>MONITOR</t>
  </si>
  <si>
    <t>CPU</t>
  </si>
  <si>
    <t>KEYBOARD</t>
  </si>
  <si>
    <t>CRO</t>
  </si>
  <si>
    <t>TRAINER KIT</t>
  </si>
  <si>
    <t>SCANNER</t>
  </si>
  <si>
    <t>PRINTER</t>
  </si>
  <si>
    <t>AIR CONDITIONER</t>
  </si>
  <si>
    <t>SPEAKER</t>
  </si>
  <si>
    <t>LED</t>
  </si>
  <si>
    <t>WASHING MACHINE</t>
  </si>
  <si>
    <t>MIXER</t>
  </si>
  <si>
    <t>FAN</t>
  </si>
  <si>
    <t>PROD1001</t>
  </si>
  <si>
    <t>PROD1002</t>
  </si>
  <si>
    <t>PROD1003</t>
  </si>
  <si>
    <t>PROD1004</t>
  </si>
  <si>
    <t>PROD1005</t>
  </si>
  <si>
    <t>PROD1006</t>
  </si>
  <si>
    <t>PROD1007</t>
  </si>
  <si>
    <t>PROD1008</t>
  </si>
  <si>
    <t>PROD1009</t>
  </si>
  <si>
    <t>PROD1010</t>
  </si>
  <si>
    <t>PROD1011</t>
  </si>
  <si>
    <t>PROD1012</t>
  </si>
  <si>
    <t>PROD1013</t>
  </si>
  <si>
    <t>PROD1014</t>
  </si>
  <si>
    <t>PROD1015</t>
  </si>
  <si>
    <t>PROD1016</t>
  </si>
  <si>
    <t>Electronic Device</t>
  </si>
  <si>
    <t>Balance stock(or current stock/instock)</t>
  </si>
  <si>
    <t>Cost after discount</t>
  </si>
  <si>
    <t>Date of purchase</t>
  </si>
  <si>
    <t>Status of stock</t>
  </si>
  <si>
    <t>Status value</t>
  </si>
  <si>
    <t>current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</si>
</sst>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horizontal="center" wrapText="1"/>
    </xf>
    <xf numFmtId="0" fontId="0" fillId="3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wrapText="1"/>
    </xf>
    <xf numFmtId="14" fontId="0" fillId="0" borderId="1" xfId="0" applyNumberFormat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'exp9'!$F$19</c:f>
              <c:strCache>
                <c:ptCount val="1"/>
                <c:pt idx="0">
                  <c:v>Net Pay(NP)</c:v>
                </c:pt>
              </c:strCache>
            </c:strRef>
          </c:tx>
          <c:cat>
            <c:strRef>
              <c:f>'exp9'!$E$20:$E$34</c:f>
              <c:strCache>
                <c:ptCount val="15"/>
                <c:pt idx="0">
                  <c:v>RAHUL</c:v>
                </c:pt>
                <c:pt idx="1">
                  <c:v>SUPREETHA</c:v>
                </c:pt>
                <c:pt idx="2">
                  <c:v>ASHWINI</c:v>
                </c:pt>
                <c:pt idx="3">
                  <c:v>AKSHATHA</c:v>
                </c:pt>
                <c:pt idx="4">
                  <c:v>AKSHAY</c:v>
                </c:pt>
                <c:pt idx="5">
                  <c:v>BHAVITH</c:v>
                </c:pt>
                <c:pt idx="6">
                  <c:v>SUPREETHA</c:v>
                </c:pt>
                <c:pt idx="7">
                  <c:v>SHUBHA</c:v>
                </c:pt>
                <c:pt idx="8">
                  <c:v>RAMYA</c:v>
                </c:pt>
                <c:pt idx="9">
                  <c:v>MOHAN</c:v>
                </c:pt>
                <c:pt idx="10">
                  <c:v>CHINTHANA</c:v>
                </c:pt>
                <c:pt idx="11">
                  <c:v>GIRISH</c:v>
                </c:pt>
                <c:pt idx="12">
                  <c:v>SHRUTHI</c:v>
                </c:pt>
                <c:pt idx="13">
                  <c:v>DHRUVI</c:v>
                </c:pt>
                <c:pt idx="14">
                  <c:v>MAHESH</c:v>
                </c:pt>
              </c:strCache>
            </c:strRef>
          </c:cat>
          <c:val>
            <c:numRef>
              <c:f>'exp9'!$F$20:$F$34</c:f>
              <c:numCache>
                <c:formatCode>General</c:formatCode>
                <c:ptCount val="15"/>
                <c:pt idx="0">
                  <c:v>25506</c:v>
                </c:pt>
                <c:pt idx="1">
                  <c:v>26160</c:v>
                </c:pt>
                <c:pt idx="2">
                  <c:v>42000</c:v>
                </c:pt>
                <c:pt idx="3">
                  <c:v>42000</c:v>
                </c:pt>
                <c:pt idx="4">
                  <c:v>38640</c:v>
                </c:pt>
                <c:pt idx="5">
                  <c:v>53760</c:v>
                </c:pt>
                <c:pt idx="6">
                  <c:v>19557</c:v>
                </c:pt>
                <c:pt idx="7">
                  <c:v>27304.5</c:v>
                </c:pt>
                <c:pt idx="8">
                  <c:v>29430</c:v>
                </c:pt>
                <c:pt idx="9">
                  <c:v>24525</c:v>
                </c:pt>
                <c:pt idx="10">
                  <c:v>29430</c:v>
                </c:pt>
                <c:pt idx="11">
                  <c:v>53760</c:v>
                </c:pt>
                <c:pt idx="12">
                  <c:v>42000</c:v>
                </c:pt>
                <c:pt idx="13">
                  <c:v>26160</c:v>
                </c:pt>
                <c:pt idx="14">
                  <c:v>26160</c:v>
                </c:pt>
              </c:numCache>
            </c:numRef>
          </c:val>
        </c:ser>
        <c:overlap val="100"/>
        <c:axId val="94373760"/>
        <c:axId val="129002880"/>
      </c:barChart>
      <c:catAx>
        <c:axId val="94373760"/>
        <c:scaling>
          <c:orientation val="minMax"/>
        </c:scaling>
        <c:axPos val="b"/>
        <c:tickLblPos val="nextTo"/>
        <c:crossAx val="129002880"/>
        <c:crosses val="autoZero"/>
        <c:auto val="1"/>
        <c:lblAlgn val="ctr"/>
        <c:lblOffset val="100"/>
      </c:catAx>
      <c:valAx>
        <c:axId val="129002880"/>
        <c:scaling>
          <c:orientation val="minMax"/>
        </c:scaling>
        <c:axPos val="l"/>
        <c:majorGridlines/>
        <c:numFmt formatCode="General" sourceLinked="1"/>
        <c:tickLblPos val="nextTo"/>
        <c:crossAx val="943737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'normal pie chart'!$E$1</c:f>
              <c:strCache>
                <c:ptCount val="1"/>
                <c:pt idx="0">
                  <c:v>Status value</c:v>
                </c:pt>
              </c:strCache>
            </c:strRef>
          </c:tx>
          <c:cat>
            <c:strRef>
              <c:f>'normal pie chart'!$A$2:$A$17</c:f>
              <c:strCache>
                <c:ptCount val="16"/>
                <c:pt idx="0">
                  <c:v>LAPTOP</c:v>
                </c:pt>
                <c:pt idx="1">
                  <c:v>HEATER</c:v>
                </c:pt>
                <c:pt idx="2">
                  <c:v>OVEN</c:v>
                </c:pt>
                <c:pt idx="3">
                  <c:v>MONITOR</c:v>
                </c:pt>
                <c:pt idx="4">
                  <c:v>CPU</c:v>
                </c:pt>
                <c:pt idx="5">
                  <c:v>KEYBOARD</c:v>
                </c:pt>
                <c:pt idx="6">
                  <c:v>CRO</c:v>
                </c:pt>
                <c:pt idx="7">
                  <c:v>TRAINER KIT</c:v>
                </c:pt>
                <c:pt idx="8">
                  <c:v>SCANNER</c:v>
                </c:pt>
                <c:pt idx="9">
                  <c:v>PRINTER</c:v>
                </c:pt>
                <c:pt idx="10">
                  <c:v>AIR CONDITIONER</c:v>
                </c:pt>
                <c:pt idx="11">
                  <c:v>SPEAKER</c:v>
                </c:pt>
                <c:pt idx="12">
                  <c:v>LED</c:v>
                </c:pt>
                <c:pt idx="13">
                  <c:v>WASHING MACHINE</c:v>
                </c:pt>
                <c:pt idx="14">
                  <c:v>MIXER</c:v>
                </c:pt>
                <c:pt idx="15">
                  <c:v>FAN</c:v>
                </c:pt>
              </c:strCache>
            </c:strRef>
          </c:cat>
          <c:val>
            <c:numRef>
              <c:f>'normal pie chart'!$E$2:$E$17</c:f>
              <c:numCache>
                <c:formatCode>General</c:formatCode>
                <c:ptCount val="16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</c:numCache>
            </c:numRef>
          </c:val>
        </c:ser>
        <c:overlap val="100"/>
        <c:axId val="147448960"/>
        <c:axId val="147450496"/>
      </c:barChart>
      <c:catAx>
        <c:axId val="147448960"/>
        <c:scaling>
          <c:orientation val="minMax"/>
        </c:scaling>
        <c:axPos val="b"/>
        <c:tickLblPos val="nextTo"/>
        <c:crossAx val="147450496"/>
        <c:crosses val="autoZero"/>
        <c:auto val="1"/>
        <c:lblAlgn val="ctr"/>
        <c:lblOffset val="100"/>
      </c:catAx>
      <c:valAx>
        <c:axId val="147450496"/>
        <c:scaling>
          <c:orientation val="minMax"/>
        </c:scaling>
        <c:axPos val="l"/>
        <c:majorGridlines/>
        <c:numFmt formatCode="General" sourceLinked="1"/>
        <c:tickLblPos val="nextTo"/>
        <c:crossAx val="1474489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17</xdr:row>
      <xdr:rowOff>133350</xdr:rowOff>
    </xdr:from>
    <xdr:to>
      <xdr:col>13</xdr:col>
      <xdr:colOff>352425</xdr:colOff>
      <xdr:row>31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3</xdr:row>
      <xdr:rowOff>133350</xdr:rowOff>
    </xdr:from>
    <xdr:to>
      <xdr:col>12</xdr:col>
      <xdr:colOff>523875</xdr:colOff>
      <xdr:row>18</xdr:row>
      <xdr:rowOff>19050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H11" sqref="H11"/>
    </sheetView>
  </sheetViews>
  <sheetFormatPr defaultRowHeight="15"/>
  <cols>
    <col min="1" max="1" width="12.28515625" customWidth="1"/>
    <col min="2" max="2" width="17.42578125" customWidth="1"/>
    <col min="3" max="3" width="15.28515625" customWidth="1"/>
    <col min="4" max="4" width="12.7109375" customWidth="1"/>
    <col min="5" max="5" width="15.85546875" customWidth="1"/>
    <col min="6" max="6" width="15.5703125" customWidth="1"/>
    <col min="7" max="7" width="13.7109375" customWidth="1"/>
    <col min="9" max="9" width="10.5703125" customWidth="1"/>
  </cols>
  <sheetData>
    <row r="1" spans="1:10" ht="43.5" customHeight="1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</row>
    <row r="2" spans="1:10">
      <c r="A2" s="1" t="s">
        <v>10</v>
      </c>
      <c r="B2" s="1" t="s">
        <v>25</v>
      </c>
      <c r="C2" s="1">
        <v>15600</v>
      </c>
      <c r="D2" s="1">
        <f>IF(C2&gt;=20000,C2*20%,IF(C2&gt;=15000,C2*15%,C2*10%))</f>
        <v>2340</v>
      </c>
      <c r="E2" s="1">
        <f>C2*60%</f>
        <v>9360</v>
      </c>
      <c r="F2" s="1">
        <f>C2*20%</f>
        <v>3120</v>
      </c>
      <c r="G2" s="1">
        <f>SUM(C2:F2)</f>
        <v>30420</v>
      </c>
      <c r="H2" s="1">
        <f>10%*G2</f>
        <v>3042</v>
      </c>
      <c r="I2" s="1">
        <f>12%*C2</f>
        <v>1872</v>
      </c>
      <c r="J2" s="1">
        <f>G2-(H2+I2)</f>
        <v>25506</v>
      </c>
    </row>
    <row r="3" spans="1:10">
      <c r="A3" s="1" t="s">
        <v>11</v>
      </c>
      <c r="B3" s="1" t="s">
        <v>26</v>
      </c>
      <c r="C3" s="1">
        <v>16000</v>
      </c>
      <c r="D3" s="1">
        <f t="shared" ref="D3:D16" si="0">IF(C3&gt;=20000,C3*20%,IF(C3&gt;=15000,C3*15%,C3*10%))</f>
        <v>2400</v>
      </c>
      <c r="E3" s="1">
        <f t="shared" ref="E3:E16" si="1">C3*60%</f>
        <v>9600</v>
      </c>
      <c r="F3" s="1">
        <f t="shared" ref="F3:F16" si="2">C3*20%</f>
        <v>3200</v>
      </c>
      <c r="G3" s="1">
        <f t="shared" ref="G3:G16" si="3">SUM(C3:F3)</f>
        <v>31200</v>
      </c>
      <c r="H3" s="1">
        <f t="shared" ref="H3:H16" si="4">10%*G3</f>
        <v>3120</v>
      </c>
      <c r="I3" s="1">
        <f t="shared" ref="I3:I16" si="5">12%*C3</f>
        <v>1920</v>
      </c>
      <c r="J3" s="1">
        <f t="shared" ref="J3:J16" si="6">G3-(H3+I3)</f>
        <v>26160</v>
      </c>
    </row>
    <row r="4" spans="1:10">
      <c r="A4" s="1" t="s">
        <v>12</v>
      </c>
      <c r="B4" s="1" t="s">
        <v>27</v>
      </c>
      <c r="C4" s="1">
        <v>25000</v>
      </c>
      <c r="D4" s="1">
        <f t="shared" si="0"/>
        <v>5000</v>
      </c>
      <c r="E4" s="1">
        <f t="shared" si="1"/>
        <v>15000</v>
      </c>
      <c r="F4" s="1">
        <f t="shared" si="2"/>
        <v>5000</v>
      </c>
      <c r="G4" s="1">
        <f t="shared" si="3"/>
        <v>50000</v>
      </c>
      <c r="H4" s="1">
        <f t="shared" si="4"/>
        <v>5000</v>
      </c>
      <c r="I4" s="1">
        <f t="shared" si="5"/>
        <v>3000</v>
      </c>
      <c r="J4" s="1">
        <f t="shared" si="6"/>
        <v>42000</v>
      </c>
    </row>
    <row r="5" spans="1:10">
      <c r="A5" s="1" t="s">
        <v>13</v>
      </c>
      <c r="B5" s="1" t="s">
        <v>28</v>
      </c>
      <c r="C5" s="1">
        <v>25000</v>
      </c>
      <c r="D5" s="1">
        <f t="shared" si="0"/>
        <v>5000</v>
      </c>
      <c r="E5" s="1">
        <f t="shared" si="1"/>
        <v>15000</v>
      </c>
      <c r="F5" s="1">
        <f t="shared" si="2"/>
        <v>5000</v>
      </c>
      <c r="G5" s="1">
        <f t="shared" si="3"/>
        <v>50000</v>
      </c>
      <c r="H5" s="1">
        <f t="shared" si="4"/>
        <v>5000</v>
      </c>
      <c r="I5" s="1">
        <f t="shared" si="5"/>
        <v>3000</v>
      </c>
      <c r="J5" s="1">
        <f t="shared" si="6"/>
        <v>42000</v>
      </c>
    </row>
    <row r="6" spans="1:10">
      <c r="A6" s="1" t="s">
        <v>14</v>
      </c>
      <c r="B6" s="1" t="s">
        <v>29</v>
      </c>
      <c r="C6" s="1">
        <v>23000</v>
      </c>
      <c r="D6" s="1">
        <f t="shared" si="0"/>
        <v>4600</v>
      </c>
      <c r="E6" s="1">
        <f t="shared" si="1"/>
        <v>13800</v>
      </c>
      <c r="F6" s="1">
        <f t="shared" si="2"/>
        <v>4600</v>
      </c>
      <c r="G6" s="1">
        <f t="shared" si="3"/>
        <v>46000</v>
      </c>
      <c r="H6" s="1">
        <f t="shared" si="4"/>
        <v>4600</v>
      </c>
      <c r="I6" s="1">
        <f t="shared" si="5"/>
        <v>2760</v>
      </c>
      <c r="J6" s="1">
        <f t="shared" si="6"/>
        <v>38640</v>
      </c>
    </row>
    <row r="7" spans="1:10">
      <c r="A7" s="1" t="s">
        <v>15</v>
      </c>
      <c r="B7" s="1" t="s">
        <v>30</v>
      </c>
      <c r="C7" s="1">
        <v>32000</v>
      </c>
      <c r="D7" s="1">
        <f t="shared" si="0"/>
        <v>6400</v>
      </c>
      <c r="E7" s="1">
        <f t="shared" si="1"/>
        <v>19200</v>
      </c>
      <c r="F7" s="1">
        <f t="shared" si="2"/>
        <v>6400</v>
      </c>
      <c r="G7" s="1">
        <f t="shared" si="3"/>
        <v>64000</v>
      </c>
      <c r="H7" s="1">
        <f t="shared" si="4"/>
        <v>6400</v>
      </c>
      <c r="I7" s="1">
        <f t="shared" si="5"/>
        <v>3840</v>
      </c>
      <c r="J7" s="1">
        <f t="shared" si="6"/>
        <v>53760</v>
      </c>
    </row>
    <row r="8" spans="1:10">
      <c r="A8" s="1" t="s">
        <v>16</v>
      </c>
      <c r="B8" s="1" t="s">
        <v>26</v>
      </c>
      <c r="C8" s="1">
        <v>12300</v>
      </c>
      <c r="D8" s="1">
        <f t="shared" si="0"/>
        <v>1230</v>
      </c>
      <c r="E8" s="1">
        <f t="shared" si="1"/>
        <v>7380</v>
      </c>
      <c r="F8" s="1">
        <f t="shared" si="2"/>
        <v>2460</v>
      </c>
      <c r="G8" s="1">
        <f t="shared" si="3"/>
        <v>23370</v>
      </c>
      <c r="H8" s="1">
        <f t="shared" si="4"/>
        <v>2337</v>
      </c>
      <c r="I8" s="1">
        <f t="shared" si="5"/>
        <v>1476</v>
      </c>
      <c r="J8" s="1">
        <f t="shared" si="6"/>
        <v>19557</v>
      </c>
    </row>
    <row r="9" spans="1:10">
      <c r="A9" s="1" t="s">
        <v>17</v>
      </c>
      <c r="B9" s="1" t="s">
        <v>31</v>
      </c>
      <c r="C9" s="1">
        <v>16700</v>
      </c>
      <c r="D9" s="1">
        <f t="shared" si="0"/>
        <v>2505</v>
      </c>
      <c r="E9" s="1">
        <f t="shared" si="1"/>
        <v>10020</v>
      </c>
      <c r="F9" s="1">
        <f t="shared" si="2"/>
        <v>3340</v>
      </c>
      <c r="G9" s="1">
        <f t="shared" si="3"/>
        <v>32565</v>
      </c>
      <c r="H9" s="1">
        <f t="shared" si="4"/>
        <v>3256.5</v>
      </c>
      <c r="I9" s="1">
        <f t="shared" si="5"/>
        <v>2004</v>
      </c>
      <c r="J9" s="1">
        <f t="shared" si="6"/>
        <v>27304.5</v>
      </c>
    </row>
    <row r="10" spans="1:10">
      <c r="A10" s="1" t="s">
        <v>18</v>
      </c>
      <c r="B10" s="1" t="s">
        <v>32</v>
      </c>
      <c r="C10" s="1">
        <v>18000</v>
      </c>
      <c r="D10" s="1">
        <f t="shared" si="0"/>
        <v>2700</v>
      </c>
      <c r="E10" s="1">
        <f t="shared" si="1"/>
        <v>10800</v>
      </c>
      <c r="F10" s="1">
        <f t="shared" si="2"/>
        <v>3600</v>
      </c>
      <c r="G10" s="1">
        <f t="shared" si="3"/>
        <v>35100</v>
      </c>
      <c r="H10" s="1">
        <f t="shared" si="4"/>
        <v>3510</v>
      </c>
      <c r="I10" s="1">
        <f t="shared" si="5"/>
        <v>2160</v>
      </c>
      <c r="J10" s="1">
        <f t="shared" si="6"/>
        <v>29430</v>
      </c>
    </row>
    <row r="11" spans="1:10">
      <c r="A11" s="1" t="s">
        <v>19</v>
      </c>
      <c r="B11" s="1" t="s">
        <v>33</v>
      </c>
      <c r="C11" s="1">
        <v>15000</v>
      </c>
      <c r="D11" s="1">
        <f t="shared" si="0"/>
        <v>2250</v>
      </c>
      <c r="E11" s="1">
        <f t="shared" si="1"/>
        <v>9000</v>
      </c>
      <c r="F11" s="1">
        <f t="shared" si="2"/>
        <v>3000</v>
      </c>
      <c r="G11" s="1">
        <f t="shared" si="3"/>
        <v>29250</v>
      </c>
      <c r="H11" s="1">
        <f t="shared" si="4"/>
        <v>2925</v>
      </c>
      <c r="I11" s="1">
        <f t="shared" si="5"/>
        <v>1800</v>
      </c>
      <c r="J11" s="1">
        <f t="shared" si="6"/>
        <v>24525</v>
      </c>
    </row>
    <row r="12" spans="1:10">
      <c r="A12" s="1" t="s">
        <v>20</v>
      </c>
      <c r="B12" s="1" t="s">
        <v>34</v>
      </c>
      <c r="C12" s="1">
        <v>18000</v>
      </c>
      <c r="D12" s="1">
        <f t="shared" si="0"/>
        <v>2700</v>
      </c>
      <c r="E12" s="1">
        <f t="shared" si="1"/>
        <v>10800</v>
      </c>
      <c r="F12" s="1">
        <f t="shared" si="2"/>
        <v>3600</v>
      </c>
      <c r="G12" s="1">
        <f t="shared" si="3"/>
        <v>35100</v>
      </c>
      <c r="H12" s="1">
        <f t="shared" si="4"/>
        <v>3510</v>
      </c>
      <c r="I12" s="1">
        <f t="shared" si="5"/>
        <v>2160</v>
      </c>
      <c r="J12" s="1">
        <f t="shared" si="6"/>
        <v>29430</v>
      </c>
    </row>
    <row r="13" spans="1:10">
      <c r="A13" s="1" t="s">
        <v>21</v>
      </c>
      <c r="B13" s="1" t="s">
        <v>35</v>
      </c>
      <c r="C13" s="1">
        <v>32000</v>
      </c>
      <c r="D13" s="1">
        <f t="shared" si="0"/>
        <v>6400</v>
      </c>
      <c r="E13" s="1">
        <f t="shared" si="1"/>
        <v>19200</v>
      </c>
      <c r="F13" s="1">
        <f t="shared" si="2"/>
        <v>6400</v>
      </c>
      <c r="G13" s="1">
        <f t="shared" si="3"/>
        <v>64000</v>
      </c>
      <c r="H13" s="1">
        <f t="shared" si="4"/>
        <v>6400</v>
      </c>
      <c r="I13" s="1">
        <f t="shared" si="5"/>
        <v>3840</v>
      </c>
      <c r="J13" s="1">
        <f t="shared" si="6"/>
        <v>53760</v>
      </c>
    </row>
    <row r="14" spans="1:10">
      <c r="A14" s="1" t="s">
        <v>22</v>
      </c>
      <c r="B14" s="1" t="s">
        <v>36</v>
      </c>
      <c r="C14" s="1">
        <v>25000</v>
      </c>
      <c r="D14" s="1">
        <f t="shared" si="0"/>
        <v>5000</v>
      </c>
      <c r="E14" s="1">
        <f t="shared" si="1"/>
        <v>15000</v>
      </c>
      <c r="F14" s="1">
        <f t="shared" si="2"/>
        <v>5000</v>
      </c>
      <c r="G14" s="1">
        <f t="shared" si="3"/>
        <v>50000</v>
      </c>
      <c r="H14" s="1">
        <f t="shared" si="4"/>
        <v>5000</v>
      </c>
      <c r="I14" s="1">
        <f t="shared" si="5"/>
        <v>3000</v>
      </c>
      <c r="J14" s="1">
        <f t="shared" si="6"/>
        <v>42000</v>
      </c>
    </row>
    <row r="15" spans="1:10">
      <c r="A15" s="1" t="s">
        <v>23</v>
      </c>
      <c r="B15" s="1" t="s">
        <v>37</v>
      </c>
      <c r="C15" s="1">
        <v>16000</v>
      </c>
      <c r="D15" s="1">
        <f t="shared" si="0"/>
        <v>2400</v>
      </c>
      <c r="E15" s="1">
        <f t="shared" si="1"/>
        <v>9600</v>
      </c>
      <c r="F15" s="1">
        <f t="shared" si="2"/>
        <v>3200</v>
      </c>
      <c r="G15" s="1">
        <f t="shared" si="3"/>
        <v>31200</v>
      </c>
      <c r="H15" s="1">
        <f t="shared" si="4"/>
        <v>3120</v>
      </c>
      <c r="I15" s="1">
        <f t="shared" si="5"/>
        <v>1920</v>
      </c>
      <c r="J15" s="1">
        <f t="shared" si="6"/>
        <v>26160</v>
      </c>
    </row>
    <row r="16" spans="1:10">
      <c r="A16" s="1" t="s">
        <v>24</v>
      </c>
      <c r="B16" s="1" t="s">
        <v>38</v>
      </c>
      <c r="C16" s="1">
        <v>16000</v>
      </c>
      <c r="D16" s="1">
        <f t="shared" si="0"/>
        <v>2400</v>
      </c>
      <c r="E16" s="1">
        <f t="shared" si="1"/>
        <v>9600</v>
      </c>
      <c r="F16" s="1">
        <f t="shared" si="2"/>
        <v>3200</v>
      </c>
      <c r="G16" s="1">
        <f t="shared" si="3"/>
        <v>31200</v>
      </c>
      <c r="H16" s="1">
        <f t="shared" si="4"/>
        <v>3120</v>
      </c>
      <c r="I16" s="1">
        <f t="shared" si="5"/>
        <v>1920</v>
      </c>
      <c r="J16" s="1">
        <f t="shared" si="6"/>
        <v>26160</v>
      </c>
    </row>
    <row r="19" spans="4:6" ht="29.25" customHeight="1">
      <c r="D19" s="6" t="s">
        <v>0</v>
      </c>
      <c r="E19" s="7" t="s">
        <v>1</v>
      </c>
      <c r="F19" s="6" t="s">
        <v>9</v>
      </c>
    </row>
    <row r="20" spans="4:6">
      <c r="D20" s="8" t="s">
        <v>10</v>
      </c>
      <c r="E20" s="8" t="s">
        <v>25</v>
      </c>
      <c r="F20" s="8">
        <f>G2-(H2+I2)</f>
        <v>25506</v>
      </c>
    </row>
    <row r="21" spans="4:6">
      <c r="D21" s="8" t="s">
        <v>11</v>
      </c>
      <c r="E21" s="8" t="s">
        <v>26</v>
      </c>
      <c r="F21" s="8">
        <f t="shared" ref="F21:F34" si="7">G3-(H3+I3)</f>
        <v>26160</v>
      </c>
    </row>
    <row r="22" spans="4:6">
      <c r="D22" s="8" t="s">
        <v>12</v>
      </c>
      <c r="E22" s="8" t="s">
        <v>27</v>
      </c>
      <c r="F22" s="8">
        <f t="shared" si="7"/>
        <v>42000</v>
      </c>
    </row>
    <row r="23" spans="4:6">
      <c r="D23" s="8" t="s">
        <v>13</v>
      </c>
      <c r="E23" s="8" t="s">
        <v>28</v>
      </c>
      <c r="F23" s="8">
        <f t="shared" si="7"/>
        <v>42000</v>
      </c>
    </row>
    <row r="24" spans="4:6">
      <c r="D24" s="8" t="s">
        <v>14</v>
      </c>
      <c r="E24" s="8" t="s">
        <v>29</v>
      </c>
      <c r="F24" s="8">
        <f t="shared" si="7"/>
        <v>38640</v>
      </c>
    </row>
    <row r="25" spans="4:6">
      <c r="D25" s="8" t="s">
        <v>15</v>
      </c>
      <c r="E25" s="8" t="s">
        <v>30</v>
      </c>
      <c r="F25" s="8">
        <f t="shared" si="7"/>
        <v>53760</v>
      </c>
    </row>
    <row r="26" spans="4:6">
      <c r="D26" s="8" t="s">
        <v>16</v>
      </c>
      <c r="E26" s="8" t="s">
        <v>26</v>
      </c>
      <c r="F26" s="8">
        <f t="shared" si="7"/>
        <v>19557</v>
      </c>
    </row>
    <row r="27" spans="4:6">
      <c r="D27" s="8" t="s">
        <v>17</v>
      </c>
      <c r="E27" s="8" t="s">
        <v>31</v>
      </c>
      <c r="F27" s="8">
        <f t="shared" si="7"/>
        <v>27304.5</v>
      </c>
    </row>
    <row r="28" spans="4:6">
      <c r="D28" s="8" t="s">
        <v>18</v>
      </c>
      <c r="E28" s="8" t="s">
        <v>32</v>
      </c>
      <c r="F28" s="8">
        <f t="shared" si="7"/>
        <v>29430</v>
      </c>
    </row>
    <row r="29" spans="4:6">
      <c r="D29" s="8" t="s">
        <v>19</v>
      </c>
      <c r="E29" s="8" t="s">
        <v>33</v>
      </c>
      <c r="F29" s="8">
        <f t="shared" si="7"/>
        <v>24525</v>
      </c>
    </row>
    <row r="30" spans="4:6">
      <c r="D30" s="8" t="s">
        <v>20</v>
      </c>
      <c r="E30" s="8" t="s">
        <v>34</v>
      </c>
      <c r="F30" s="8">
        <f t="shared" si="7"/>
        <v>29430</v>
      </c>
    </row>
    <row r="31" spans="4:6">
      <c r="D31" s="8" t="s">
        <v>21</v>
      </c>
      <c r="E31" s="8" t="s">
        <v>35</v>
      </c>
      <c r="F31" s="8">
        <f t="shared" si="7"/>
        <v>53760</v>
      </c>
    </row>
    <row r="32" spans="4:6">
      <c r="D32" s="8" t="s">
        <v>22</v>
      </c>
      <c r="E32" s="8" t="s">
        <v>36</v>
      </c>
      <c r="F32" s="8">
        <f t="shared" si="7"/>
        <v>42000</v>
      </c>
    </row>
    <row r="33" spans="4:6">
      <c r="D33" s="8" t="s">
        <v>23</v>
      </c>
      <c r="E33" s="8" t="s">
        <v>37</v>
      </c>
      <c r="F33" s="8">
        <f t="shared" si="7"/>
        <v>26160</v>
      </c>
    </row>
    <row r="34" spans="4:6">
      <c r="D34" s="8" t="s">
        <v>24</v>
      </c>
      <c r="E34" s="8" t="s">
        <v>38</v>
      </c>
      <c r="F34" s="8">
        <f t="shared" si="7"/>
        <v>26160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N11" sqref="N11"/>
    </sheetView>
  </sheetViews>
  <sheetFormatPr defaultRowHeight="15"/>
  <cols>
    <col min="1" max="1" width="19.140625" customWidth="1"/>
    <col min="2" max="2" width="16.85546875" customWidth="1"/>
    <col min="3" max="3" width="17" customWidth="1"/>
    <col min="4" max="4" width="13.5703125" customWidth="1"/>
    <col min="5" max="5" width="14" customWidth="1"/>
    <col min="6" max="6" width="12.28515625" customWidth="1"/>
    <col min="7" max="7" width="13.5703125" customWidth="1"/>
    <col min="8" max="8" width="12.5703125" customWidth="1"/>
    <col min="9" max="9" width="13.140625" customWidth="1"/>
    <col min="10" max="10" width="12.5703125" customWidth="1"/>
    <col min="11" max="11" width="14.42578125" customWidth="1"/>
  </cols>
  <sheetData>
    <row r="1" spans="1:11" ht="72.75" customHeight="1">
      <c r="A1" s="9" t="s">
        <v>39</v>
      </c>
      <c r="B1" s="10" t="s">
        <v>40</v>
      </c>
      <c r="C1" s="10" t="s">
        <v>41</v>
      </c>
      <c r="D1" s="10" t="s">
        <v>42</v>
      </c>
      <c r="E1" s="10" t="s">
        <v>43</v>
      </c>
      <c r="F1" s="10" t="s">
        <v>79</v>
      </c>
      <c r="G1" s="10" t="s">
        <v>44</v>
      </c>
      <c r="H1" s="10" t="s">
        <v>80</v>
      </c>
      <c r="I1" s="10" t="s">
        <v>81</v>
      </c>
      <c r="J1" s="10" t="s">
        <v>45</v>
      </c>
      <c r="K1" s="10" t="s">
        <v>82</v>
      </c>
    </row>
    <row r="2" spans="1:11">
      <c r="A2" s="1" t="s">
        <v>46</v>
      </c>
      <c r="B2" s="12" t="s">
        <v>62</v>
      </c>
      <c r="C2" s="1" t="s">
        <v>78</v>
      </c>
      <c r="D2" s="1">
        <v>100</v>
      </c>
      <c r="E2" s="1">
        <v>18</v>
      </c>
      <c r="F2" s="1">
        <f>(D2-E2)</f>
        <v>82</v>
      </c>
      <c r="G2" s="1">
        <v>45000</v>
      </c>
      <c r="H2" s="1">
        <f>(G2-G2*10%)</f>
        <v>40500</v>
      </c>
      <c r="I2" s="11">
        <v>45536</v>
      </c>
      <c r="J2" s="11">
        <f>EDATE(I2,6)</f>
        <v>45717</v>
      </c>
      <c r="K2" s="1" t="str">
        <f>IF(F2=0,"Out of stock",IF(F2&lt;5,"low  Stock","In Stock"))</f>
        <v>In Stock</v>
      </c>
    </row>
    <row r="3" spans="1:11">
      <c r="A3" s="1" t="s">
        <v>47</v>
      </c>
      <c r="B3" s="12" t="s">
        <v>63</v>
      </c>
      <c r="C3" s="1" t="s">
        <v>78</v>
      </c>
      <c r="D3" s="1">
        <v>50</v>
      </c>
      <c r="E3" s="1">
        <v>17</v>
      </c>
      <c r="F3" s="1">
        <f t="shared" ref="F3:F17" si="0">(D3-E3)</f>
        <v>33</v>
      </c>
      <c r="G3" s="1">
        <v>7000</v>
      </c>
      <c r="H3" s="1">
        <f t="shared" ref="H3:H17" si="1">(G3-G3*10%)</f>
        <v>6300</v>
      </c>
      <c r="I3" s="11">
        <v>45572</v>
      </c>
      <c r="J3" s="11">
        <f t="shared" ref="J3:J17" si="2">EDATE(I3,6)</f>
        <v>45754</v>
      </c>
      <c r="K3" s="1" t="str">
        <f t="shared" ref="K3:K17" si="3">IF(F3=0,"Out of stock",IF(F3&lt;5,"low  Stock","In Stock"))</f>
        <v>In Stock</v>
      </c>
    </row>
    <row r="4" spans="1:11">
      <c r="A4" s="1" t="s">
        <v>48</v>
      </c>
      <c r="B4" s="12" t="s">
        <v>64</v>
      </c>
      <c r="C4" s="1" t="s">
        <v>78</v>
      </c>
      <c r="D4" s="1">
        <v>50</v>
      </c>
      <c r="E4" s="1">
        <v>50</v>
      </c>
      <c r="F4" s="1">
        <f t="shared" si="0"/>
        <v>0</v>
      </c>
      <c r="G4" s="1">
        <v>10000</v>
      </c>
      <c r="H4" s="1">
        <f t="shared" si="1"/>
        <v>9000</v>
      </c>
      <c r="I4" s="11">
        <v>45578</v>
      </c>
      <c r="J4" s="11">
        <f t="shared" si="2"/>
        <v>45760</v>
      </c>
      <c r="K4" s="1" t="str">
        <f t="shared" si="3"/>
        <v>Out of stock</v>
      </c>
    </row>
    <row r="5" spans="1:11">
      <c r="A5" s="1" t="s">
        <v>49</v>
      </c>
      <c r="B5" s="12" t="s">
        <v>65</v>
      </c>
      <c r="C5" s="1" t="s">
        <v>78</v>
      </c>
      <c r="D5" s="1">
        <v>100</v>
      </c>
      <c r="E5" s="1">
        <v>100</v>
      </c>
      <c r="F5" s="1">
        <f t="shared" si="0"/>
        <v>0</v>
      </c>
      <c r="G5" s="1">
        <v>300</v>
      </c>
      <c r="H5" s="1">
        <f t="shared" si="1"/>
        <v>270</v>
      </c>
      <c r="I5" s="11">
        <v>45584</v>
      </c>
      <c r="J5" s="11">
        <f t="shared" si="2"/>
        <v>45766</v>
      </c>
      <c r="K5" s="1" t="str">
        <f t="shared" si="3"/>
        <v>Out of stock</v>
      </c>
    </row>
    <row r="6" spans="1:11">
      <c r="A6" s="1" t="s">
        <v>50</v>
      </c>
      <c r="B6" s="12" t="s">
        <v>66</v>
      </c>
      <c r="C6" s="1" t="s">
        <v>78</v>
      </c>
      <c r="D6" s="1">
        <v>120</v>
      </c>
      <c r="E6" s="1">
        <v>6</v>
      </c>
      <c r="F6" s="1">
        <f t="shared" si="0"/>
        <v>114</v>
      </c>
      <c r="G6" s="1">
        <v>4500</v>
      </c>
      <c r="H6" s="1">
        <f t="shared" si="1"/>
        <v>4050</v>
      </c>
      <c r="I6" s="11">
        <v>45590</v>
      </c>
      <c r="J6" s="11">
        <f t="shared" si="2"/>
        <v>45772</v>
      </c>
      <c r="K6" s="1" t="str">
        <f t="shared" si="3"/>
        <v>In Stock</v>
      </c>
    </row>
    <row r="7" spans="1:11">
      <c r="A7" s="1" t="s">
        <v>51</v>
      </c>
      <c r="B7" s="12" t="s">
        <v>67</v>
      </c>
      <c r="C7" s="1" t="s">
        <v>78</v>
      </c>
      <c r="D7" s="1">
        <v>80</v>
      </c>
      <c r="E7" s="1">
        <v>80</v>
      </c>
      <c r="F7" s="1">
        <f t="shared" si="0"/>
        <v>0</v>
      </c>
      <c r="G7" s="1">
        <v>2300</v>
      </c>
      <c r="H7" s="1">
        <f t="shared" si="1"/>
        <v>2070</v>
      </c>
      <c r="I7" s="11">
        <v>45596</v>
      </c>
      <c r="J7" s="11">
        <f t="shared" si="2"/>
        <v>45777</v>
      </c>
      <c r="K7" s="1" t="str">
        <f t="shared" si="3"/>
        <v>Out of stock</v>
      </c>
    </row>
    <row r="8" spans="1:11">
      <c r="A8" s="1" t="s">
        <v>52</v>
      </c>
      <c r="B8" s="12" t="s">
        <v>68</v>
      </c>
      <c r="C8" s="1" t="s">
        <v>78</v>
      </c>
      <c r="D8" s="1">
        <v>90</v>
      </c>
      <c r="E8" s="1">
        <v>7</v>
      </c>
      <c r="F8" s="1">
        <f t="shared" si="0"/>
        <v>83</v>
      </c>
      <c r="G8" s="1">
        <v>19000</v>
      </c>
      <c r="H8" s="1">
        <f t="shared" si="1"/>
        <v>17100</v>
      </c>
      <c r="I8" s="11">
        <v>45571</v>
      </c>
      <c r="J8" s="11">
        <f t="shared" si="2"/>
        <v>45753</v>
      </c>
      <c r="K8" s="1" t="str">
        <f t="shared" si="3"/>
        <v>In Stock</v>
      </c>
    </row>
    <row r="9" spans="1:11">
      <c r="A9" s="1" t="s">
        <v>53</v>
      </c>
      <c r="B9" s="12" t="s">
        <v>69</v>
      </c>
      <c r="C9" s="1" t="s">
        <v>78</v>
      </c>
      <c r="D9" s="1">
        <v>70</v>
      </c>
      <c r="E9" s="1">
        <v>9</v>
      </c>
      <c r="F9" s="1">
        <f t="shared" si="0"/>
        <v>61</v>
      </c>
      <c r="G9" s="1">
        <v>15000</v>
      </c>
      <c r="H9" s="1">
        <f t="shared" si="1"/>
        <v>13500</v>
      </c>
      <c r="I9" s="11">
        <v>45608</v>
      </c>
      <c r="J9" s="11">
        <f t="shared" si="2"/>
        <v>45789</v>
      </c>
      <c r="K9" s="1" t="str">
        <f t="shared" si="3"/>
        <v>In Stock</v>
      </c>
    </row>
    <row r="10" spans="1:11">
      <c r="A10" s="1" t="s">
        <v>54</v>
      </c>
      <c r="B10" s="12" t="s">
        <v>70</v>
      </c>
      <c r="C10" s="1" t="s">
        <v>78</v>
      </c>
      <c r="D10" s="1">
        <v>80</v>
      </c>
      <c r="E10" s="1">
        <v>8</v>
      </c>
      <c r="F10" s="1">
        <f t="shared" si="0"/>
        <v>72</v>
      </c>
      <c r="G10" s="1">
        <v>8000</v>
      </c>
      <c r="H10" s="1">
        <f t="shared" si="1"/>
        <v>7200</v>
      </c>
      <c r="I10" s="11">
        <v>45614</v>
      </c>
      <c r="J10" s="11">
        <f t="shared" si="2"/>
        <v>45795</v>
      </c>
      <c r="K10" s="1" t="str">
        <f t="shared" si="3"/>
        <v>In Stock</v>
      </c>
    </row>
    <row r="11" spans="1:11">
      <c r="A11" s="1" t="s">
        <v>55</v>
      </c>
      <c r="B11" s="12" t="s">
        <v>71</v>
      </c>
      <c r="C11" s="1" t="s">
        <v>78</v>
      </c>
      <c r="D11" s="1">
        <v>90</v>
      </c>
      <c r="E11" s="1">
        <v>5</v>
      </c>
      <c r="F11" s="1">
        <f t="shared" si="0"/>
        <v>85</v>
      </c>
      <c r="G11" s="1">
        <v>12000</v>
      </c>
      <c r="H11" s="1">
        <f t="shared" si="1"/>
        <v>10800</v>
      </c>
      <c r="I11" s="11">
        <v>45620</v>
      </c>
      <c r="J11" s="11">
        <f t="shared" si="2"/>
        <v>45801</v>
      </c>
      <c r="K11" s="1" t="str">
        <f t="shared" si="3"/>
        <v>In Stock</v>
      </c>
    </row>
    <row r="12" spans="1:11">
      <c r="A12" s="1" t="s">
        <v>56</v>
      </c>
      <c r="B12" s="12" t="s">
        <v>72</v>
      </c>
      <c r="C12" s="1" t="s">
        <v>78</v>
      </c>
      <c r="D12" s="1">
        <v>100</v>
      </c>
      <c r="E12" s="1">
        <v>100</v>
      </c>
      <c r="F12" s="1">
        <f t="shared" si="0"/>
        <v>0</v>
      </c>
      <c r="G12" s="1">
        <v>35000</v>
      </c>
      <c r="H12" s="1">
        <f t="shared" si="1"/>
        <v>31500</v>
      </c>
      <c r="I12" s="11">
        <v>45610</v>
      </c>
      <c r="J12" s="11">
        <f t="shared" si="2"/>
        <v>45791</v>
      </c>
      <c r="K12" s="1" t="str">
        <f t="shared" si="3"/>
        <v>Out of stock</v>
      </c>
    </row>
    <row r="13" spans="1:11">
      <c r="A13" s="1" t="s">
        <v>57</v>
      </c>
      <c r="B13" s="12" t="s">
        <v>73</v>
      </c>
      <c r="C13" s="1" t="s">
        <v>78</v>
      </c>
      <c r="D13" s="1">
        <v>100</v>
      </c>
      <c r="E13" s="1">
        <v>93</v>
      </c>
      <c r="F13" s="1">
        <f t="shared" si="0"/>
        <v>7</v>
      </c>
      <c r="G13" s="1">
        <v>25000</v>
      </c>
      <c r="H13" s="1">
        <f t="shared" si="1"/>
        <v>22500</v>
      </c>
      <c r="I13" s="11">
        <v>45632</v>
      </c>
      <c r="J13" s="11">
        <f t="shared" si="2"/>
        <v>45814</v>
      </c>
      <c r="K13" s="1" t="str">
        <f t="shared" si="3"/>
        <v>In Stock</v>
      </c>
    </row>
    <row r="14" spans="1:11">
      <c r="A14" s="1" t="s">
        <v>58</v>
      </c>
      <c r="B14" s="12" t="s">
        <v>74</v>
      </c>
      <c r="C14" s="1" t="s">
        <v>78</v>
      </c>
      <c r="D14" s="1">
        <v>120</v>
      </c>
      <c r="E14" s="1">
        <v>6</v>
      </c>
      <c r="F14" s="1">
        <f t="shared" si="0"/>
        <v>114</v>
      </c>
      <c r="G14" s="1">
        <v>3000</v>
      </c>
      <c r="H14" s="1">
        <f t="shared" si="1"/>
        <v>2700</v>
      </c>
      <c r="I14" s="11">
        <v>45638</v>
      </c>
      <c r="J14" s="11">
        <f t="shared" si="2"/>
        <v>45820</v>
      </c>
      <c r="K14" s="1" t="str">
        <f t="shared" si="3"/>
        <v>In Stock</v>
      </c>
    </row>
    <row r="15" spans="1:11">
      <c r="A15" s="1" t="s">
        <v>59</v>
      </c>
      <c r="B15" s="12" t="s">
        <v>75</v>
      </c>
      <c r="C15" s="1" t="s">
        <v>78</v>
      </c>
      <c r="D15" s="1">
        <v>100</v>
      </c>
      <c r="E15" s="1">
        <v>98</v>
      </c>
      <c r="F15" s="1">
        <f t="shared" si="0"/>
        <v>2</v>
      </c>
      <c r="G15" s="1">
        <v>50000</v>
      </c>
      <c r="H15" s="1">
        <f t="shared" si="1"/>
        <v>45000</v>
      </c>
      <c r="I15" s="11">
        <v>45651</v>
      </c>
      <c r="J15" s="11">
        <f t="shared" si="2"/>
        <v>45833</v>
      </c>
      <c r="K15" s="1" t="str">
        <f t="shared" si="3"/>
        <v>low  Stock</v>
      </c>
    </row>
    <row r="16" spans="1:11">
      <c r="A16" s="1" t="s">
        <v>60</v>
      </c>
      <c r="B16" s="12" t="s">
        <v>76</v>
      </c>
      <c r="C16" s="1" t="s">
        <v>78</v>
      </c>
      <c r="D16" s="1">
        <v>70</v>
      </c>
      <c r="E16" s="1">
        <v>65</v>
      </c>
      <c r="F16" s="1">
        <f t="shared" si="0"/>
        <v>5</v>
      </c>
      <c r="G16" s="1">
        <v>8000</v>
      </c>
      <c r="H16" s="1">
        <f t="shared" si="1"/>
        <v>7200</v>
      </c>
      <c r="I16" s="11">
        <v>45650</v>
      </c>
      <c r="J16" s="11">
        <f t="shared" si="2"/>
        <v>45832</v>
      </c>
      <c r="K16" s="1" t="str">
        <f t="shared" si="3"/>
        <v>In Stock</v>
      </c>
    </row>
    <row r="17" spans="1:11">
      <c r="A17" s="1" t="s">
        <v>61</v>
      </c>
      <c r="B17" s="12" t="s">
        <v>77</v>
      </c>
      <c r="C17" s="1" t="s">
        <v>78</v>
      </c>
      <c r="D17" s="1">
        <v>80</v>
      </c>
      <c r="E17" s="1">
        <v>76</v>
      </c>
      <c r="F17" s="1">
        <f t="shared" si="0"/>
        <v>4</v>
      </c>
      <c r="G17" s="1">
        <v>3000</v>
      </c>
      <c r="H17" s="1">
        <f t="shared" si="1"/>
        <v>2700</v>
      </c>
      <c r="I17" s="11">
        <v>45656</v>
      </c>
      <c r="J17" s="11">
        <f t="shared" si="2"/>
        <v>45838</v>
      </c>
      <c r="K17" s="1" t="str">
        <f t="shared" si="3"/>
        <v>low  Stock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E1" activeCellId="1" sqref="A1:A17 E1:E17"/>
    </sheetView>
  </sheetViews>
  <sheetFormatPr defaultRowHeight="15"/>
  <cols>
    <col min="1" max="1" width="19.85546875" customWidth="1"/>
    <col min="2" max="2" width="19.7109375" customWidth="1"/>
    <col min="3" max="3" width="17.85546875" customWidth="1"/>
    <col min="4" max="4" width="17.140625" customWidth="1"/>
    <col min="5" max="5" width="19.140625" customWidth="1"/>
  </cols>
  <sheetData>
    <row r="1" spans="1:5" ht="45" customHeight="1">
      <c r="A1" s="3" t="str">
        <f>'Inventory Management'!A1</f>
        <v>Product Name</v>
      </c>
      <c r="B1" s="3" t="str">
        <f>'Inventory Management'!B1</f>
        <v>Product code</v>
      </c>
      <c r="C1" s="3" t="str">
        <f>'Inventory Management'!G1</f>
        <v>MRP</v>
      </c>
      <c r="D1" s="3" t="str">
        <f>'Inventory Management'!K1</f>
        <v>Status of stock</v>
      </c>
      <c r="E1" s="3" t="s">
        <v>83</v>
      </c>
    </row>
    <row r="2" spans="1:5">
      <c r="A2" s="1" t="str">
        <f>'Inventory Management'!A2</f>
        <v>LAPTOP</v>
      </c>
      <c r="B2" s="1" t="str">
        <f>'Inventory Management'!B2</f>
        <v>PROD1001</v>
      </c>
      <c r="C2" s="1">
        <f>'Inventory Management'!G2</f>
        <v>45000</v>
      </c>
      <c r="D2" s="1" t="str">
        <f>'Inventory Management'!K2</f>
        <v>In Stock</v>
      </c>
      <c r="E2" s="1">
        <f>IF(D2="In Stock",2,IF(D2="Out of stock",0,IF(D2="low Stock",1)))</f>
        <v>2</v>
      </c>
    </row>
    <row r="3" spans="1:5">
      <c r="A3" s="1" t="str">
        <f>'Inventory Management'!A3</f>
        <v>HEATER</v>
      </c>
      <c r="B3" s="1" t="str">
        <f>'Inventory Management'!B3</f>
        <v>PROD1002</v>
      </c>
      <c r="C3" s="1">
        <f>'Inventory Management'!G3</f>
        <v>7000</v>
      </c>
      <c r="D3" s="1" t="str">
        <f>'Inventory Management'!K3</f>
        <v>In Stock</v>
      </c>
      <c r="E3" s="1">
        <f t="shared" ref="E3:E17" si="0">IF(D3="In Stock",2,IF(D3="Out of stock",0,IF(D3="low Stock",1)))</f>
        <v>2</v>
      </c>
    </row>
    <row r="4" spans="1:5">
      <c r="A4" s="1" t="str">
        <f>'Inventory Management'!A4</f>
        <v>OVEN</v>
      </c>
      <c r="B4" s="1" t="str">
        <f>'Inventory Management'!B4</f>
        <v>PROD1003</v>
      </c>
      <c r="C4" s="1">
        <f>'Inventory Management'!G4</f>
        <v>10000</v>
      </c>
      <c r="D4" s="1" t="str">
        <f>'Inventory Management'!K4</f>
        <v>Out of stock</v>
      </c>
      <c r="E4" s="1">
        <f t="shared" si="0"/>
        <v>0</v>
      </c>
    </row>
    <row r="5" spans="1:5">
      <c r="A5" s="1" t="str">
        <f>'Inventory Management'!A5</f>
        <v>MONITOR</v>
      </c>
      <c r="B5" s="1" t="str">
        <f>'Inventory Management'!B5</f>
        <v>PROD1004</v>
      </c>
      <c r="C5" s="1">
        <f>'Inventory Management'!G5</f>
        <v>300</v>
      </c>
      <c r="D5" s="1" t="str">
        <f>'Inventory Management'!K5</f>
        <v>Out of stock</v>
      </c>
      <c r="E5" s="1">
        <f t="shared" si="0"/>
        <v>0</v>
      </c>
    </row>
    <row r="6" spans="1:5">
      <c r="A6" s="1" t="str">
        <f>'Inventory Management'!A6</f>
        <v>CPU</v>
      </c>
      <c r="B6" s="1" t="str">
        <f>'Inventory Management'!B6</f>
        <v>PROD1005</v>
      </c>
      <c r="C6" s="1">
        <f>'Inventory Management'!G6</f>
        <v>4500</v>
      </c>
      <c r="D6" s="1" t="str">
        <f>'Inventory Management'!K6</f>
        <v>In Stock</v>
      </c>
      <c r="E6" s="1">
        <f t="shared" si="0"/>
        <v>2</v>
      </c>
    </row>
    <row r="7" spans="1:5">
      <c r="A7" s="1" t="str">
        <f>'Inventory Management'!A7</f>
        <v>KEYBOARD</v>
      </c>
      <c r="B7" s="1" t="str">
        <f>'Inventory Management'!B7</f>
        <v>PROD1006</v>
      </c>
      <c r="C7" s="1">
        <f>'Inventory Management'!G7</f>
        <v>2300</v>
      </c>
      <c r="D7" s="1" t="str">
        <f>'Inventory Management'!K7</f>
        <v>Out of stock</v>
      </c>
      <c r="E7" s="1">
        <f t="shared" si="0"/>
        <v>0</v>
      </c>
    </row>
    <row r="8" spans="1:5">
      <c r="A8" s="1" t="str">
        <f>'Inventory Management'!A8</f>
        <v>CRO</v>
      </c>
      <c r="B8" s="1" t="str">
        <f>'Inventory Management'!B8</f>
        <v>PROD1007</v>
      </c>
      <c r="C8" s="1">
        <f>'Inventory Management'!G8</f>
        <v>19000</v>
      </c>
      <c r="D8" s="1" t="str">
        <f>'Inventory Management'!K8</f>
        <v>In Stock</v>
      </c>
      <c r="E8" s="1">
        <f t="shared" si="0"/>
        <v>2</v>
      </c>
    </row>
    <row r="9" spans="1:5">
      <c r="A9" s="1" t="str">
        <f>'Inventory Management'!A9</f>
        <v>TRAINER KIT</v>
      </c>
      <c r="B9" s="1" t="str">
        <f>'Inventory Management'!B9</f>
        <v>PROD1008</v>
      </c>
      <c r="C9" s="1">
        <f>'Inventory Management'!G9</f>
        <v>15000</v>
      </c>
      <c r="D9" s="1" t="str">
        <f>'Inventory Management'!K9</f>
        <v>In Stock</v>
      </c>
      <c r="E9" s="1">
        <f t="shared" si="0"/>
        <v>2</v>
      </c>
    </row>
    <row r="10" spans="1:5">
      <c r="A10" s="1" t="str">
        <f>'Inventory Management'!A10</f>
        <v>SCANNER</v>
      </c>
      <c r="B10" s="1" t="str">
        <f>'Inventory Management'!B10</f>
        <v>PROD1009</v>
      </c>
      <c r="C10" s="1">
        <f>'Inventory Management'!G10</f>
        <v>8000</v>
      </c>
      <c r="D10" s="1" t="str">
        <f>'Inventory Management'!K10</f>
        <v>In Stock</v>
      </c>
      <c r="E10" s="1">
        <f t="shared" si="0"/>
        <v>2</v>
      </c>
    </row>
    <row r="11" spans="1:5">
      <c r="A11" s="1" t="str">
        <f>'Inventory Management'!A11</f>
        <v>PRINTER</v>
      </c>
      <c r="B11" s="1" t="str">
        <f>'Inventory Management'!B11</f>
        <v>PROD1010</v>
      </c>
      <c r="C11" s="1">
        <f>'Inventory Management'!G11</f>
        <v>12000</v>
      </c>
      <c r="D11" s="1" t="str">
        <f>'Inventory Management'!K11</f>
        <v>In Stock</v>
      </c>
      <c r="E11" s="1">
        <f t="shared" si="0"/>
        <v>2</v>
      </c>
    </row>
    <row r="12" spans="1:5">
      <c r="A12" s="1" t="str">
        <f>'Inventory Management'!A12</f>
        <v>AIR CONDITIONER</v>
      </c>
      <c r="B12" s="1" t="str">
        <f>'Inventory Management'!B12</f>
        <v>PROD1011</v>
      </c>
      <c r="C12" s="1">
        <f>'Inventory Management'!G12</f>
        <v>35000</v>
      </c>
      <c r="D12" s="1" t="str">
        <f>'Inventory Management'!K12</f>
        <v>Out of stock</v>
      </c>
      <c r="E12" s="1">
        <f t="shared" si="0"/>
        <v>0</v>
      </c>
    </row>
    <row r="13" spans="1:5">
      <c r="A13" s="1" t="str">
        <f>'Inventory Management'!A13</f>
        <v>SPEAKER</v>
      </c>
      <c r="B13" s="1" t="str">
        <f>'Inventory Management'!B13</f>
        <v>PROD1012</v>
      </c>
      <c r="C13" s="1">
        <f>'Inventory Management'!G13</f>
        <v>25000</v>
      </c>
      <c r="D13" s="1" t="str">
        <f>'Inventory Management'!K13</f>
        <v>In Stock</v>
      </c>
      <c r="E13" s="1">
        <f t="shared" si="0"/>
        <v>2</v>
      </c>
    </row>
    <row r="14" spans="1:5">
      <c r="A14" s="1" t="str">
        <f>'Inventory Management'!A14</f>
        <v>LED</v>
      </c>
      <c r="B14" s="1" t="str">
        <f>'Inventory Management'!B14</f>
        <v>PROD1013</v>
      </c>
      <c r="C14" s="1">
        <f>'Inventory Management'!G14</f>
        <v>3000</v>
      </c>
      <c r="D14" s="1" t="str">
        <f>'Inventory Management'!K14</f>
        <v>In Stock</v>
      </c>
      <c r="E14" s="1">
        <f t="shared" si="0"/>
        <v>2</v>
      </c>
    </row>
    <row r="15" spans="1:5">
      <c r="A15" s="1" t="str">
        <f>'Inventory Management'!A15</f>
        <v>WASHING MACHINE</v>
      </c>
      <c r="B15" s="1" t="str">
        <f>'Inventory Management'!B15</f>
        <v>PROD1014</v>
      </c>
      <c r="C15" s="1">
        <f>'Inventory Management'!G15</f>
        <v>50000</v>
      </c>
      <c r="D15" s="1" t="str">
        <f>'Inventory Management'!K15</f>
        <v>low  Stock</v>
      </c>
      <c r="E15" s="1">
        <f>IF(D15="In Stock",2,IF(D15="Out of stock",0,IF(D15="low  Stock",1)))</f>
        <v>1</v>
      </c>
    </row>
    <row r="16" spans="1:5">
      <c r="A16" s="1" t="str">
        <f>'Inventory Management'!A16</f>
        <v>MIXER</v>
      </c>
      <c r="B16" s="1" t="str">
        <f>'Inventory Management'!B16</f>
        <v>PROD1015</v>
      </c>
      <c r="C16" s="1">
        <f>'Inventory Management'!G16</f>
        <v>8000</v>
      </c>
      <c r="D16" s="1" t="str">
        <f>'Inventory Management'!K16</f>
        <v>In Stock</v>
      </c>
      <c r="E16" s="1">
        <f t="shared" ref="E16:E17" si="1">IF(D16="In Stock",2,IF(D16="Out of stock",0,IF(D16="low  Stock",1)))</f>
        <v>2</v>
      </c>
    </row>
    <row r="17" spans="1:5">
      <c r="A17" s="1" t="str">
        <f>'Inventory Management'!A17</f>
        <v>FAN</v>
      </c>
      <c r="B17" s="1" t="str">
        <f>'Inventory Management'!B17</f>
        <v>PROD1016</v>
      </c>
      <c r="C17" s="1">
        <f>'Inventory Management'!G17</f>
        <v>3000</v>
      </c>
      <c r="D17" s="1" t="str">
        <f>'Inventory Management'!K17</f>
        <v>low  Stock</v>
      </c>
      <c r="E17" s="1">
        <f t="shared" si="1"/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H6" sqref="H6"/>
    </sheetView>
  </sheetViews>
  <sheetFormatPr defaultRowHeight="15"/>
  <cols>
    <col min="1" max="1" width="20.85546875" customWidth="1"/>
    <col min="2" max="2" width="16.28515625" customWidth="1"/>
    <col min="3" max="3" width="14.7109375" customWidth="1"/>
  </cols>
  <sheetData>
    <row r="1" spans="1:3" ht="33" customHeight="1">
      <c r="A1" s="3" t="str">
        <f>'Inventory Management'!A1</f>
        <v>Product Name</v>
      </c>
      <c r="B1" s="10" t="s">
        <v>84</v>
      </c>
      <c r="C1" s="2" t="str">
        <f>'Inventory Management'!H1</f>
        <v>Cost after discount</v>
      </c>
    </row>
    <row r="2" spans="1:3" ht="20.25" customHeight="1">
      <c r="A2" s="1" t="str">
        <f>'Inventory Management'!A2</f>
        <v>LAPTOP</v>
      </c>
      <c r="B2" s="1">
        <v>82</v>
      </c>
      <c r="C2" s="2">
        <f>'Inventory Management'!H2</f>
        <v>40500</v>
      </c>
    </row>
    <row r="3" spans="1:3" ht="17.25" customHeight="1">
      <c r="A3" s="1" t="str">
        <f>'Inventory Management'!A3</f>
        <v>HEATER</v>
      </c>
      <c r="B3" s="1">
        <v>33</v>
      </c>
      <c r="C3" s="2">
        <f>'Inventory Management'!H3</f>
        <v>6300</v>
      </c>
    </row>
    <row r="4" spans="1:3" ht="18.75" customHeight="1">
      <c r="A4" s="1" t="str">
        <f>'Inventory Management'!A4</f>
        <v>OVEN</v>
      </c>
      <c r="B4" s="1">
        <v>0</v>
      </c>
      <c r="C4" s="2">
        <f>'Inventory Management'!H4</f>
        <v>9000</v>
      </c>
    </row>
    <row r="5" spans="1:3" ht="18.75" customHeight="1">
      <c r="A5" s="1" t="str">
        <f>'Inventory Management'!A5</f>
        <v>MONITOR</v>
      </c>
      <c r="B5" s="1">
        <v>0</v>
      </c>
      <c r="C5" s="2">
        <f>'Inventory Management'!H5</f>
        <v>270</v>
      </c>
    </row>
    <row r="6" spans="1:3" ht="18.75" customHeight="1">
      <c r="A6" s="1" t="str">
        <f>'Inventory Management'!A6</f>
        <v>CPU</v>
      </c>
      <c r="B6" s="1">
        <v>114</v>
      </c>
      <c r="C6" s="2">
        <f>'Inventory Management'!H6</f>
        <v>4050</v>
      </c>
    </row>
    <row r="7" spans="1:3" ht="18.75" customHeight="1">
      <c r="A7" s="1" t="str">
        <f>'Inventory Management'!A7</f>
        <v>KEYBOARD</v>
      </c>
      <c r="B7" s="1">
        <v>0</v>
      </c>
      <c r="C7" s="2">
        <f>'Inventory Management'!H7</f>
        <v>2070</v>
      </c>
    </row>
    <row r="8" spans="1:3" ht="18.75" customHeight="1">
      <c r="A8" s="1" t="str">
        <f>'Inventory Management'!A8</f>
        <v>CRO</v>
      </c>
      <c r="B8" s="1">
        <v>83</v>
      </c>
      <c r="C8" s="2">
        <f>'Inventory Management'!H8</f>
        <v>17100</v>
      </c>
    </row>
    <row r="9" spans="1:3" ht="18.75" customHeight="1">
      <c r="A9" s="1" t="str">
        <f>'Inventory Management'!A9</f>
        <v>TRAINER KIT</v>
      </c>
      <c r="B9" s="1">
        <v>61</v>
      </c>
      <c r="C9" s="2">
        <f>'Inventory Management'!H9</f>
        <v>13500</v>
      </c>
    </row>
    <row r="10" spans="1:3" ht="18.75" customHeight="1">
      <c r="A10" s="1" t="str">
        <f>'Inventory Management'!A10</f>
        <v>SCANNER</v>
      </c>
      <c r="B10" s="1">
        <v>72</v>
      </c>
      <c r="C10" s="2">
        <f>'Inventory Management'!H10</f>
        <v>7200</v>
      </c>
    </row>
    <row r="11" spans="1:3" ht="18.75" customHeight="1">
      <c r="A11" s="1" t="str">
        <f>'Inventory Management'!A11</f>
        <v>PRINTER</v>
      </c>
      <c r="B11" s="1">
        <v>85</v>
      </c>
      <c r="C11" s="2">
        <f>'Inventory Management'!H11</f>
        <v>10800</v>
      </c>
    </row>
    <row r="12" spans="1:3" ht="20.25" customHeight="1">
      <c r="A12" s="1" t="str">
        <f>'Inventory Management'!A12</f>
        <v>AIR CONDITIONER</v>
      </c>
      <c r="B12" s="1">
        <v>0</v>
      </c>
      <c r="C12" s="2">
        <f>'Inventory Management'!H12</f>
        <v>31500</v>
      </c>
    </row>
    <row r="13" spans="1:3" ht="20.25" customHeight="1">
      <c r="A13" s="1" t="str">
        <f>'Inventory Management'!A13</f>
        <v>SPEAKER</v>
      </c>
      <c r="B13" s="1">
        <v>7</v>
      </c>
      <c r="C13" s="2">
        <f>'Inventory Management'!H13</f>
        <v>22500</v>
      </c>
    </row>
    <row r="14" spans="1:3" ht="20.25" customHeight="1">
      <c r="A14" s="1" t="str">
        <f>'Inventory Management'!A14</f>
        <v>LED</v>
      </c>
      <c r="B14" s="1">
        <v>114</v>
      </c>
      <c r="C14" s="2">
        <f>'Inventory Management'!H14</f>
        <v>2700</v>
      </c>
    </row>
    <row r="15" spans="1:3" ht="20.25" customHeight="1">
      <c r="A15" s="1" t="str">
        <f>'Inventory Management'!A15</f>
        <v>WASHING MACHINE</v>
      </c>
      <c r="B15" s="1">
        <v>2</v>
      </c>
      <c r="C15" s="2">
        <f>'Inventory Management'!H15</f>
        <v>45000</v>
      </c>
    </row>
    <row r="16" spans="1:3" ht="20.25" customHeight="1">
      <c r="A16" s="1" t="s">
        <v>60</v>
      </c>
      <c r="B16" s="1">
        <v>5</v>
      </c>
      <c r="C16" s="2">
        <f>'Inventory Management'!H16</f>
        <v>7200</v>
      </c>
    </row>
    <row r="17" spans="1:3" ht="20.25" customHeight="1">
      <c r="A17" s="1" t="str">
        <f>'Inventory Management'!A17</f>
        <v>FAN</v>
      </c>
      <c r="B17" s="1">
        <v>4</v>
      </c>
      <c r="C17" s="2">
        <f>'Inventory Management'!H17</f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exp9</vt:lpstr>
      <vt:lpstr>Inventory Management</vt:lpstr>
      <vt:lpstr>normal pie chart</vt:lpstr>
      <vt:lpstr>pivot 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2024-11-06T08:27:53Z</dcterms:created>
  <dcterms:modified xsi:type="dcterms:W3CDTF">2024-11-06T10:39:29Z</dcterms:modified>
</cp:coreProperties>
</file>