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35" windowWidth="20055" windowHeight="7440" activeTab="4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24519"/>
</workbook>
</file>

<file path=xl/calcChain.xml><?xml version="1.0" encoding="utf-8"?>
<calcChain xmlns="http://schemas.openxmlformats.org/spreadsheetml/2006/main">
  <c r="C10" i="5"/>
  <c r="B10"/>
  <c r="B4"/>
  <c r="B3"/>
  <c r="B5"/>
  <c r="B2"/>
  <c r="G23" i="4"/>
  <c r="H28"/>
  <c r="H27"/>
  <c r="G28"/>
  <c r="G27"/>
  <c r="G22"/>
  <c r="G21"/>
  <c r="G20"/>
  <c r="H14"/>
  <c r="H15"/>
  <c r="H16"/>
  <c r="H13"/>
  <c r="J6"/>
  <c r="J7"/>
  <c r="J5"/>
  <c r="I5"/>
  <c r="I6"/>
  <c r="I7"/>
  <c r="C23"/>
  <c r="C19"/>
  <c r="C15"/>
  <c r="C11"/>
  <c r="C7"/>
  <c r="C2"/>
  <c r="B14" i="3"/>
  <c r="B13"/>
  <c r="B12"/>
  <c r="H5"/>
  <c r="H6"/>
  <c r="H4"/>
  <c r="G5"/>
  <c r="G6"/>
  <c r="G4"/>
  <c r="F6"/>
  <c r="F5"/>
  <c r="F4"/>
  <c r="E5"/>
  <c r="E6"/>
  <c r="E4"/>
  <c r="D5"/>
  <c r="D6"/>
  <c r="D4"/>
  <c r="B17" i="1"/>
  <c r="B16"/>
  <c r="B15"/>
  <c r="G6" i="2"/>
  <c r="G5"/>
  <c r="B7"/>
  <c r="B8"/>
  <c r="B6"/>
  <c r="B5"/>
  <c r="B4"/>
  <c r="B14" i="1"/>
  <c r="D6"/>
  <c r="D7"/>
  <c r="D8"/>
  <c r="D9"/>
  <c r="D5"/>
  <c r="A2"/>
  <c r="A1"/>
</calcChain>
</file>

<file path=xl/sharedStrings.xml><?xml version="1.0" encoding="utf-8"?>
<sst xmlns="http://schemas.openxmlformats.org/spreadsheetml/2006/main" count="67" uniqueCount="43">
  <si>
    <t>DAY</t>
  </si>
  <si>
    <t>MONTH</t>
  </si>
  <si>
    <t>YEAR</t>
  </si>
  <si>
    <t>FULL DATE</t>
  </si>
  <si>
    <t>DATE FUNCTION</t>
  </si>
  <si>
    <t>DATE TEXT</t>
  </si>
  <si>
    <t>DATE VALUE</t>
  </si>
  <si>
    <t>Jan3,2018</t>
  </si>
  <si>
    <t>Feb1,2018</t>
  </si>
  <si>
    <t>March4,2020</t>
  </si>
  <si>
    <t>May6,2024</t>
  </si>
  <si>
    <t>DATEVALUE</t>
  </si>
  <si>
    <t>Date</t>
  </si>
  <si>
    <t>Result</t>
  </si>
  <si>
    <t>DATEVALUE Function</t>
  </si>
  <si>
    <t>DATE()</t>
  </si>
  <si>
    <t>DATA TEXT</t>
  </si>
  <si>
    <t>DATEADD</t>
  </si>
  <si>
    <t>SUB</t>
  </si>
  <si>
    <t>DATE</t>
  </si>
  <si>
    <t>RESULT</t>
  </si>
  <si>
    <t>START DATE</t>
  </si>
  <si>
    <t>END DATE</t>
  </si>
  <si>
    <t>DIFFERENCE</t>
  </si>
  <si>
    <t>DATEDIF FUNCTION</t>
  </si>
  <si>
    <t>NAME OF DEBTOR</t>
  </si>
  <si>
    <t>NUMBER OF DAYS</t>
  </si>
  <si>
    <t>NUMBER OF WEEKS</t>
  </si>
  <si>
    <t>XYZ LLP</t>
  </si>
  <si>
    <t>ABC ltd</t>
  </si>
  <si>
    <t>Emy</t>
  </si>
  <si>
    <t>AS OF</t>
  </si>
  <si>
    <t>Anniversary date</t>
  </si>
  <si>
    <t>datedif function</t>
  </si>
  <si>
    <t>result</t>
  </si>
  <si>
    <t>DATE OF BIRTH</t>
  </si>
  <si>
    <t>TODAY'S DATE</t>
  </si>
  <si>
    <t>AGE</t>
  </si>
  <si>
    <t>DATA</t>
  </si>
  <si>
    <t>TIMEVALUE</t>
  </si>
  <si>
    <t>DATE AS TEXT</t>
  </si>
  <si>
    <t>TIME</t>
  </si>
  <si>
    <t>01-03-2017  12.28.48  IST</t>
  </si>
</sst>
</file>

<file path=xl/styles.xml><?xml version="1.0" encoding="utf-8"?>
<styleSheet xmlns="http://schemas.openxmlformats.org/spreadsheetml/2006/main">
  <numFmts count="4">
    <numFmt numFmtId="165" formatCode="[$-F800]dddd\,\ mmmm\ dd\,\ yyyy"/>
    <numFmt numFmtId="167" formatCode="[$-14009]dddd\,\ d\ mmmm\,\ yyyy;@"/>
    <numFmt numFmtId="170" formatCode="[$-10409]hh\.mm\.ss\ AM/PM;@"/>
    <numFmt numFmtId="172" formatCode="[$-F400]h\.mm\.ss\ AM/PM"/>
  </numFmts>
  <fonts count="2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14" fontId="0" fillId="0" borderId="0" xfId="0" applyNumberFormat="1"/>
    <xf numFmtId="0" fontId="0" fillId="0" borderId="1" xfId="0" applyBorder="1"/>
    <xf numFmtId="14" fontId="0" fillId="0" borderId="1" xfId="0" applyNumberFormat="1" applyBorder="1"/>
    <xf numFmtId="0" fontId="0" fillId="0" borderId="0" xfId="0" applyAlignment="1">
      <alignment horizontal="center"/>
    </xf>
    <xf numFmtId="165" fontId="0" fillId="0" borderId="1" xfId="0" applyNumberFormat="1" applyBorder="1"/>
    <xf numFmtId="0" fontId="1" fillId="2" borderId="1" xfId="0" applyFont="1" applyFill="1" applyBorder="1"/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1" xfId="0" applyFill="1" applyBorder="1"/>
    <xf numFmtId="167" fontId="0" fillId="0" borderId="1" xfId="0" applyNumberFormat="1" applyBorder="1"/>
    <xf numFmtId="0" fontId="0" fillId="7" borderId="1" xfId="0" applyFill="1" applyBorder="1"/>
    <xf numFmtId="0" fontId="0" fillId="7" borderId="3" xfId="0" applyFill="1" applyBorder="1" applyAlignment="1">
      <alignment horizontal="center" wrapText="1"/>
    </xf>
    <xf numFmtId="0" fontId="0" fillId="7" borderId="4" xfId="0" applyFill="1" applyBorder="1" applyAlignment="1">
      <alignment horizontal="center" wrapText="1"/>
    </xf>
    <xf numFmtId="0" fontId="0" fillId="7" borderId="5" xfId="0" applyFill="1" applyBorder="1" applyAlignment="1">
      <alignment horizontal="center" wrapText="1"/>
    </xf>
    <xf numFmtId="0" fontId="0" fillId="8" borderId="1" xfId="0" applyFill="1" applyBorder="1" applyAlignment="1">
      <alignment horizontal="center"/>
    </xf>
    <xf numFmtId="14" fontId="0" fillId="6" borderId="0" xfId="0" applyNumberFormat="1" applyFill="1"/>
    <xf numFmtId="14" fontId="0" fillId="5" borderId="0" xfId="0" applyNumberFormat="1" applyFill="1"/>
    <xf numFmtId="0" fontId="0" fillId="6" borderId="0" xfId="0" applyFill="1"/>
    <xf numFmtId="0" fontId="0" fillId="3" borderId="1" xfId="0" applyFill="1" applyBorder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 wrapText="1"/>
    </xf>
    <xf numFmtId="0" fontId="0" fillId="2" borderId="1" xfId="0" applyFill="1" applyBorder="1" applyAlignment="1">
      <alignment wrapText="1"/>
    </xf>
    <xf numFmtId="0" fontId="0" fillId="2" borderId="2" xfId="0" applyFill="1" applyBorder="1" applyAlignment="1">
      <alignment horizontal="center"/>
    </xf>
    <xf numFmtId="0" fontId="0" fillId="10" borderId="1" xfId="0" applyFill="1" applyBorder="1"/>
    <xf numFmtId="0" fontId="0" fillId="11" borderId="1" xfId="0" applyFill="1" applyBorder="1"/>
    <xf numFmtId="14" fontId="0" fillId="11" borderId="1" xfId="0" applyNumberFormat="1" applyFill="1" applyBorder="1"/>
    <xf numFmtId="14" fontId="0" fillId="8" borderId="1" xfId="0" applyNumberFormat="1" applyFill="1" applyBorder="1"/>
    <xf numFmtId="0" fontId="0" fillId="5" borderId="0" xfId="0" applyFill="1"/>
    <xf numFmtId="0" fontId="0" fillId="7" borderId="5" xfId="0" applyFill="1" applyBorder="1"/>
    <xf numFmtId="0" fontId="0" fillId="9" borderId="0" xfId="0" applyFill="1" applyBorder="1"/>
    <xf numFmtId="1" fontId="0" fillId="0" borderId="0" xfId="0" applyNumberFormat="1"/>
    <xf numFmtId="22" fontId="0" fillId="0" borderId="0" xfId="0" applyNumberFormat="1"/>
    <xf numFmtId="18" fontId="0" fillId="0" borderId="1" xfId="0" applyNumberFormat="1" applyBorder="1"/>
    <xf numFmtId="21" fontId="0" fillId="0" borderId="1" xfId="0" applyNumberFormat="1" applyBorder="1"/>
    <xf numFmtId="170" fontId="0" fillId="0" borderId="1" xfId="0" applyNumberFormat="1" applyBorder="1"/>
    <xf numFmtId="0" fontId="0" fillId="12" borderId="1" xfId="0" applyFill="1" applyBorder="1"/>
    <xf numFmtId="17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7"/>
  <sheetViews>
    <sheetView workbookViewId="0">
      <selection activeCell="I12" sqref="I12"/>
    </sheetView>
  </sheetViews>
  <sheetFormatPr defaultRowHeight="15"/>
  <cols>
    <col min="1" max="1" width="11.85546875" customWidth="1"/>
    <col min="2" max="2" width="12" customWidth="1"/>
    <col min="4" max="4" width="15.42578125" customWidth="1"/>
  </cols>
  <sheetData>
    <row r="1" spans="1:4">
      <c r="A1" s="17">
        <f>DATE(2024,8,23)</f>
        <v>45527</v>
      </c>
    </row>
    <row r="2" spans="1:4">
      <c r="A2" s="17">
        <f>DATE(2023,6,18)</f>
        <v>45095</v>
      </c>
    </row>
    <row r="3" spans="1:4">
      <c r="A3" s="13" t="s">
        <v>4</v>
      </c>
      <c r="B3" s="14"/>
      <c r="C3" s="14"/>
      <c r="D3" s="15"/>
    </row>
    <row r="4" spans="1:4">
      <c r="A4" s="2" t="s">
        <v>0</v>
      </c>
      <c r="B4" s="2" t="s">
        <v>1</v>
      </c>
      <c r="C4" s="2" t="s">
        <v>2</v>
      </c>
      <c r="D4" s="2" t="s">
        <v>3</v>
      </c>
    </row>
    <row r="5" spans="1:4">
      <c r="A5" s="2">
        <v>6</v>
      </c>
      <c r="B5" s="2">
        <v>3</v>
      </c>
      <c r="C5" s="2">
        <v>2005</v>
      </c>
      <c r="D5" s="3">
        <f>DATE(C5,B5,A5)</f>
        <v>38417</v>
      </c>
    </row>
    <row r="6" spans="1:4">
      <c r="A6" s="2">
        <v>22</v>
      </c>
      <c r="B6" s="2">
        <v>8</v>
      </c>
      <c r="C6" s="2">
        <v>2000</v>
      </c>
      <c r="D6" s="3">
        <f t="shared" ref="D6:D9" si="0">DATE(C6,B6,A6)</f>
        <v>36760</v>
      </c>
    </row>
    <row r="7" spans="1:4">
      <c r="A7" s="2">
        <v>18</v>
      </c>
      <c r="B7" s="2">
        <v>6</v>
      </c>
      <c r="C7" s="2">
        <v>2004</v>
      </c>
      <c r="D7" s="3">
        <f t="shared" si="0"/>
        <v>38156</v>
      </c>
    </row>
    <row r="8" spans="1:4">
      <c r="A8" s="2">
        <v>23</v>
      </c>
      <c r="B8" s="2">
        <v>1</v>
      </c>
      <c r="C8" s="2">
        <v>2008</v>
      </c>
      <c r="D8" s="3">
        <f t="shared" si="0"/>
        <v>39470</v>
      </c>
    </row>
    <row r="9" spans="1:4">
      <c r="A9" s="2">
        <v>24</v>
      </c>
      <c r="B9" s="2">
        <v>4</v>
      </c>
      <c r="C9" s="2">
        <v>2013</v>
      </c>
      <c r="D9" s="3">
        <f t="shared" si="0"/>
        <v>41388</v>
      </c>
    </row>
    <row r="12" spans="1:4">
      <c r="A12" s="16" t="s">
        <v>11</v>
      </c>
      <c r="B12" s="16"/>
    </row>
    <row r="13" spans="1:4">
      <c r="A13" s="2" t="s">
        <v>5</v>
      </c>
      <c r="B13" s="2" t="s">
        <v>6</v>
      </c>
    </row>
    <row r="14" spans="1:4">
      <c r="A14" s="5" t="s">
        <v>7</v>
      </c>
      <c r="B14" s="2">
        <f>DATEVALUE("3/1/2018")</f>
        <v>43103</v>
      </c>
    </row>
    <row r="15" spans="1:4">
      <c r="A15" s="2" t="s">
        <v>8</v>
      </c>
      <c r="B15" s="2">
        <f>DATEVALUE("1/2/2018")</f>
        <v>43132</v>
      </c>
    </row>
    <row r="16" spans="1:4">
      <c r="A16" s="2" t="s">
        <v>9</v>
      </c>
      <c r="B16" s="2">
        <f>DATEVALUE("4/3/2020")</f>
        <v>43894</v>
      </c>
    </row>
    <row r="17" spans="1:2">
      <c r="A17" s="2" t="s">
        <v>10</v>
      </c>
      <c r="B17" s="2">
        <f>DATEVALUE("6/5/2024")</f>
        <v>45418</v>
      </c>
    </row>
  </sheetData>
  <mergeCells count="2">
    <mergeCell ref="A3:D3"/>
    <mergeCell ref="A12:B1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3:G8"/>
  <sheetViews>
    <sheetView workbookViewId="0">
      <selection activeCell="B24" sqref="B24"/>
    </sheetView>
  </sheetViews>
  <sheetFormatPr defaultRowHeight="15"/>
  <cols>
    <col min="1" max="1" width="13" customWidth="1"/>
    <col min="2" max="2" width="19.85546875" customWidth="1"/>
    <col min="3" max="3" width="13.85546875" customWidth="1"/>
    <col min="7" max="7" width="13.28515625" customWidth="1"/>
  </cols>
  <sheetData>
    <row r="3" spans="1:7">
      <c r="A3" s="6" t="s">
        <v>12</v>
      </c>
      <c r="B3" s="6" t="s">
        <v>13</v>
      </c>
    </row>
    <row r="4" spans="1:7">
      <c r="A4" s="3">
        <v>42736</v>
      </c>
      <c r="B4" s="2">
        <f>DATEVALUE("01/01/2017")</f>
        <v>42736</v>
      </c>
      <c r="D4" s="7" t="s">
        <v>14</v>
      </c>
      <c r="E4" s="8"/>
      <c r="F4" s="8"/>
      <c r="G4" s="9"/>
    </row>
    <row r="5" spans="1:7">
      <c r="A5" s="3">
        <v>38417</v>
      </c>
      <c r="B5" s="2">
        <f>DATEVALUE("06/03/2005")</f>
        <v>38417</v>
      </c>
      <c r="D5" s="2">
        <v>2</v>
      </c>
      <c r="E5" s="2">
        <v>12</v>
      </c>
      <c r="F5" s="2">
        <v>2017</v>
      </c>
      <c r="G5" s="2">
        <f>DATEVALUE(D5&amp;"/"&amp;E5&amp;"/"&amp;F5)</f>
        <v>43071</v>
      </c>
    </row>
    <row r="6" spans="1:7">
      <c r="A6" s="3">
        <v>36394</v>
      </c>
      <c r="B6" s="2">
        <f>DATEVALUE("22/08/1999")</f>
        <v>36394</v>
      </c>
      <c r="D6" s="2"/>
      <c r="E6" s="2"/>
      <c r="F6" s="2"/>
      <c r="G6" s="3">
        <f>G5</f>
        <v>43071</v>
      </c>
    </row>
    <row r="7" spans="1:7">
      <c r="A7" s="3">
        <v>35503</v>
      </c>
      <c r="B7" s="2">
        <f>DATEVALUE("14/03/1997")</f>
        <v>35503</v>
      </c>
    </row>
    <row r="8" spans="1:7">
      <c r="A8" s="3">
        <v>40201</v>
      </c>
      <c r="B8" s="2">
        <f>DATEVALUE("23/01/2010")</f>
        <v>40201</v>
      </c>
    </row>
  </sheetData>
  <mergeCells count="1">
    <mergeCell ref="D4:G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3:H14"/>
  <sheetViews>
    <sheetView workbookViewId="0">
      <selection activeCell="B14" sqref="B14"/>
    </sheetView>
  </sheetViews>
  <sheetFormatPr defaultRowHeight="15"/>
  <cols>
    <col min="1" max="1" width="23.5703125" customWidth="1"/>
    <col min="2" max="2" width="15" customWidth="1"/>
    <col min="3" max="3" width="16.85546875" customWidth="1"/>
    <col min="4" max="4" width="12.7109375" customWidth="1"/>
    <col min="5" max="5" width="20.28515625" customWidth="1"/>
    <col min="6" max="6" width="15.140625" customWidth="1"/>
    <col min="7" max="7" width="16.5703125" customWidth="1"/>
    <col min="8" max="8" width="12.5703125" customWidth="1"/>
  </cols>
  <sheetData>
    <row r="3" spans="1:8">
      <c r="A3" s="10" t="s">
        <v>0</v>
      </c>
      <c r="B3" s="10" t="s">
        <v>1</v>
      </c>
      <c r="C3" s="10" t="s">
        <v>2</v>
      </c>
      <c r="D3" s="10" t="s">
        <v>15</v>
      </c>
      <c r="E3" s="10" t="s">
        <v>16</v>
      </c>
      <c r="F3" s="10" t="s">
        <v>6</v>
      </c>
      <c r="G3" s="10" t="s">
        <v>17</v>
      </c>
      <c r="H3" s="10" t="s">
        <v>18</v>
      </c>
    </row>
    <row r="4" spans="1:8">
      <c r="A4" s="2">
        <v>2</v>
      </c>
      <c r="B4" s="2">
        <v>11</v>
      </c>
      <c r="C4" s="2">
        <v>2000</v>
      </c>
      <c r="D4" s="3">
        <f>DATE(C4,B4,A4)</f>
        <v>36832</v>
      </c>
      <c r="E4" s="5">
        <f>D4</f>
        <v>36832</v>
      </c>
      <c r="F4" s="2">
        <f>DATEVALUE("2/11/2000")</f>
        <v>36832</v>
      </c>
      <c r="G4" s="3">
        <f>D4+5</f>
        <v>36837</v>
      </c>
      <c r="H4" s="3">
        <f>D4-5</f>
        <v>36827</v>
      </c>
    </row>
    <row r="5" spans="1:8">
      <c r="A5" s="2">
        <v>4</v>
      </c>
      <c r="B5" s="2">
        <v>5</v>
      </c>
      <c r="C5" s="2">
        <v>1998</v>
      </c>
      <c r="D5" s="3">
        <f t="shared" ref="D5:D6" si="0">DATE(C5,B5,A5)</f>
        <v>35919</v>
      </c>
      <c r="E5" s="5">
        <f t="shared" ref="E5:E6" si="1">D5</f>
        <v>35919</v>
      </c>
      <c r="F5" s="2">
        <f>DATEVALUE("4/5/1998")</f>
        <v>35919</v>
      </c>
      <c r="G5" s="3">
        <f t="shared" ref="G5:G6" si="2">D5+5</f>
        <v>35924</v>
      </c>
      <c r="H5" s="3">
        <f t="shared" ref="H5:H6" si="3">D5-5</f>
        <v>35914</v>
      </c>
    </row>
    <row r="6" spans="1:8">
      <c r="A6" s="2">
        <v>6</v>
      </c>
      <c r="B6" s="2">
        <v>4</v>
      </c>
      <c r="C6" s="2">
        <v>1990</v>
      </c>
      <c r="D6" s="3">
        <f t="shared" si="0"/>
        <v>32969</v>
      </c>
      <c r="E6" s="5">
        <f t="shared" si="1"/>
        <v>32969</v>
      </c>
      <c r="F6" s="2">
        <f>DATEVALUE("6/4/1990")</f>
        <v>32969</v>
      </c>
      <c r="G6" s="3">
        <f t="shared" si="2"/>
        <v>32974</v>
      </c>
      <c r="H6" s="3">
        <f t="shared" si="3"/>
        <v>32964</v>
      </c>
    </row>
    <row r="11" spans="1:8">
      <c r="A11" s="12" t="s">
        <v>19</v>
      </c>
      <c r="B11" s="12" t="s">
        <v>20</v>
      </c>
    </row>
    <row r="12" spans="1:8">
      <c r="A12" s="3">
        <v>45561</v>
      </c>
      <c r="B12" s="3">
        <f>DATE(YEAR(A12)+5,MONTH(A12),DAY(A12))</f>
        <v>47387</v>
      </c>
    </row>
    <row r="13" spans="1:8">
      <c r="A13" s="3">
        <v>45561</v>
      </c>
      <c r="B13" s="3">
        <f>DATE(YEAR(A13),MONTH(A13)+2,DAY(A13))</f>
        <v>45622</v>
      </c>
    </row>
    <row r="14" spans="1:8">
      <c r="A14" s="11">
        <v>44995</v>
      </c>
      <c r="B14" s="3">
        <f>DATE(YEAR(A14),MONTH(A14),DAY(A14)+20)</f>
        <v>45015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28"/>
  <sheetViews>
    <sheetView topLeftCell="A16" workbookViewId="0">
      <selection activeCell="G23" sqref="G23"/>
    </sheetView>
  </sheetViews>
  <sheetFormatPr defaultRowHeight="15"/>
  <cols>
    <col min="1" max="1" width="12.140625" customWidth="1"/>
    <col min="2" max="2" width="13.42578125" customWidth="1"/>
    <col min="3" max="3" width="20" customWidth="1"/>
    <col min="6" max="6" width="17.140625" customWidth="1"/>
    <col min="7" max="7" width="16" customWidth="1"/>
    <col min="8" max="8" width="15.5703125" customWidth="1"/>
    <col min="9" max="9" width="13.5703125" customWidth="1"/>
    <col min="10" max="10" width="12.28515625" customWidth="1"/>
  </cols>
  <sheetData>
    <row r="1" spans="1:10">
      <c r="A1" s="19" t="s">
        <v>21</v>
      </c>
      <c r="B1" s="19" t="s">
        <v>22</v>
      </c>
      <c r="C1" s="19" t="s">
        <v>23</v>
      </c>
    </row>
    <row r="2" spans="1:10">
      <c r="A2" s="18">
        <v>42390</v>
      </c>
      <c r="B2" s="18">
        <v>43675</v>
      </c>
      <c r="C2" s="29">
        <f>DATEDIF(A2,B2,"Y")</f>
        <v>3</v>
      </c>
    </row>
    <row r="3" spans="1:10">
      <c r="F3" s="20" t="s">
        <v>24</v>
      </c>
      <c r="G3" s="20"/>
      <c r="H3" s="20"/>
      <c r="I3" s="20"/>
      <c r="J3" s="20"/>
    </row>
    <row r="4" spans="1:10" ht="30.75" customHeight="1">
      <c r="F4" s="21" t="s">
        <v>25</v>
      </c>
      <c r="G4" s="21" t="s">
        <v>21</v>
      </c>
      <c r="H4" s="21" t="s">
        <v>22</v>
      </c>
      <c r="I4" s="22" t="s">
        <v>26</v>
      </c>
      <c r="J4" s="23" t="s">
        <v>27</v>
      </c>
    </row>
    <row r="5" spans="1:10">
      <c r="F5" s="26" t="s">
        <v>28</v>
      </c>
      <c r="G5" s="27">
        <v>41275</v>
      </c>
      <c r="H5" s="27">
        <v>42893</v>
      </c>
      <c r="I5" s="26">
        <f>DATEDIF(G5,H5,"D")</f>
        <v>1618</v>
      </c>
      <c r="J5" s="26">
        <f>INT(DATEDIF(G5,H5,"D")/7)</f>
        <v>231</v>
      </c>
    </row>
    <row r="6" spans="1:10">
      <c r="A6" s="19" t="s">
        <v>21</v>
      </c>
      <c r="B6" s="19" t="s">
        <v>22</v>
      </c>
      <c r="C6" s="19" t="s">
        <v>23</v>
      </c>
      <c r="F6" s="26" t="s">
        <v>29</v>
      </c>
      <c r="G6" s="27">
        <v>42038</v>
      </c>
      <c r="H6" s="27">
        <v>43593</v>
      </c>
      <c r="I6" s="26">
        <f t="shared" ref="I6:I7" si="0">DATEDIF(G6,H6,"D")</f>
        <v>1555</v>
      </c>
      <c r="J6" s="26">
        <f t="shared" ref="J6:J7" si="1">INT(DATEDIF(G6,H6,"D")/7)</f>
        <v>222</v>
      </c>
    </row>
    <row r="7" spans="1:10">
      <c r="A7" s="18">
        <v>43972</v>
      </c>
      <c r="B7" s="18">
        <v>45559</v>
      </c>
      <c r="C7" s="29">
        <f>DATEDIF(A7,B7,"m")</f>
        <v>52</v>
      </c>
      <c r="F7" s="26" t="s">
        <v>30</v>
      </c>
      <c r="G7" s="27">
        <v>42716</v>
      </c>
      <c r="H7" s="27">
        <v>44417</v>
      </c>
      <c r="I7" s="26">
        <f t="shared" si="0"/>
        <v>1701</v>
      </c>
      <c r="J7" s="26">
        <f t="shared" si="1"/>
        <v>243</v>
      </c>
    </row>
    <row r="8" spans="1:10">
      <c r="A8" s="29"/>
      <c r="B8" s="29"/>
      <c r="C8" s="29"/>
    </row>
    <row r="10" spans="1:10">
      <c r="A10" s="19" t="s">
        <v>21</v>
      </c>
      <c r="B10" s="19" t="s">
        <v>22</v>
      </c>
      <c r="C10" s="19" t="s">
        <v>23</v>
      </c>
    </row>
    <row r="11" spans="1:10">
      <c r="A11" s="1">
        <v>45433</v>
      </c>
      <c r="B11" s="1">
        <v>45559</v>
      </c>
      <c r="C11">
        <f>DATEDIF(A11,B11,"D")</f>
        <v>126</v>
      </c>
      <c r="F11" s="24" t="s">
        <v>33</v>
      </c>
      <c r="G11" s="24"/>
      <c r="H11" s="24"/>
    </row>
    <row r="12" spans="1:10">
      <c r="F12" s="25" t="s">
        <v>19</v>
      </c>
      <c r="G12" s="25" t="s">
        <v>31</v>
      </c>
      <c r="H12" s="25" t="s">
        <v>32</v>
      </c>
    </row>
    <row r="13" spans="1:10">
      <c r="F13" s="28">
        <v>27175</v>
      </c>
      <c r="G13" s="28">
        <v>42735</v>
      </c>
      <c r="H13" s="28">
        <f>EDATE(F13,(DATEDIF(F13,G13,"y")+1)*12)</f>
        <v>42881</v>
      </c>
    </row>
    <row r="14" spans="1:10">
      <c r="A14" s="19" t="s">
        <v>21</v>
      </c>
      <c r="B14" s="19" t="s">
        <v>22</v>
      </c>
      <c r="C14" s="19" t="s">
        <v>23</v>
      </c>
      <c r="F14" s="28">
        <v>29729</v>
      </c>
      <c r="G14" s="28">
        <v>42978</v>
      </c>
      <c r="H14" s="28">
        <f t="shared" ref="H14:H16" si="2">EDATE(F14,(DATEDIF(F14,G14,"y")+1)*12)</f>
        <v>43243</v>
      </c>
    </row>
    <row r="15" spans="1:10">
      <c r="A15" s="1">
        <v>45433</v>
      </c>
      <c r="B15" s="1">
        <v>45559</v>
      </c>
      <c r="C15">
        <f>DATEDIF(A15,B15,"MD")</f>
        <v>3</v>
      </c>
      <c r="F15" s="28">
        <v>42102</v>
      </c>
      <c r="G15" s="28">
        <v>44453</v>
      </c>
      <c r="H15" s="28">
        <f t="shared" si="2"/>
        <v>44659</v>
      </c>
    </row>
    <row r="16" spans="1:10">
      <c r="F16" s="28">
        <v>42068</v>
      </c>
      <c r="G16" s="28">
        <v>42669</v>
      </c>
      <c r="H16" s="28">
        <f t="shared" si="2"/>
        <v>42799</v>
      </c>
    </row>
    <row r="18" spans="1:8">
      <c r="A18" s="19" t="s">
        <v>21</v>
      </c>
      <c r="B18" s="19" t="s">
        <v>22</v>
      </c>
      <c r="C18" s="19" t="s">
        <v>23</v>
      </c>
    </row>
    <row r="19" spans="1:8">
      <c r="A19" s="1">
        <v>45433</v>
      </c>
      <c r="B19" s="1">
        <v>45559</v>
      </c>
      <c r="C19">
        <f>DATEDIF(A19,B19,"YM")</f>
        <v>4</v>
      </c>
      <c r="F19" s="31"/>
      <c r="G19" s="30" t="s">
        <v>34</v>
      </c>
    </row>
    <row r="20" spans="1:8">
      <c r="F20" s="1"/>
      <c r="G20" s="3">
        <f ca="1">TODAY()</f>
        <v>45565</v>
      </c>
    </row>
    <row r="21" spans="1:8">
      <c r="G21" s="2">
        <f ca="1">YEAR(TODAY())</f>
        <v>2024</v>
      </c>
    </row>
    <row r="22" spans="1:8">
      <c r="A22" s="19" t="s">
        <v>21</v>
      </c>
      <c r="B22" s="19" t="s">
        <v>22</v>
      </c>
      <c r="C22" s="19" t="s">
        <v>23</v>
      </c>
      <c r="G22" s="2">
        <f ca="1">MONTH(TODAY())</f>
        <v>9</v>
      </c>
    </row>
    <row r="23" spans="1:8">
      <c r="A23" s="1">
        <v>45433</v>
      </c>
      <c r="B23" s="1">
        <v>45559</v>
      </c>
      <c r="C23">
        <f>DATEDIF(A23,B23,"yd")</f>
        <v>126</v>
      </c>
      <c r="G23" s="33">
        <f ca="1">NOW()</f>
        <v>45565.671697685182</v>
      </c>
    </row>
    <row r="26" spans="1:8">
      <c r="F26" t="s">
        <v>35</v>
      </c>
      <c r="G26" t="s">
        <v>36</v>
      </c>
      <c r="H26" t="s">
        <v>37</v>
      </c>
    </row>
    <row r="27" spans="1:8">
      <c r="F27" s="1">
        <v>38417</v>
      </c>
      <c r="G27" s="1">
        <f ca="1">TODAY()</f>
        <v>45565</v>
      </c>
      <c r="H27" s="32">
        <f ca="1">INT((TODAY()-F27)/365)</f>
        <v>19</v>
      </c>
    </row>
    <row r="28" spans="1:8">
      <c r="F28" s="1">
        <v>40202</v>
      </c>
      <c r="G28" s="1">
        <f ca="1">TODAY()</f>
        <v>45565</v>
      </c>
      <c r="H28" s="32">
        <f ca="1">INT((TODAY()-F28)/365)</f>
        <v>14</v>
      </c>
    </row>
  </sheetData>
  <mergeCells count="2">
    <mergeCell ref="F3:J3"/>
    <mergeCell ref="F11:H1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C10"/>
  <sheetViews>
    <sheetView tabSelected="1" workbookViewId="0">
      <selection activeCell="C10" sqref="C10"/>
    </sheetView>
  </sheetViews>
  <sheetFormatPr defaultRowHeight="15"/>
  <cols>
    <col min="1" max="1" width="24.5703125" customWidth="1"/>
    <col min="2" max="2" width="18.5703125" customWidth="1"/>
    <col min="3" max="3" width="17.85546875" customWidth="1"/>
  </cols>
  <sheetData>
    <row r="1" spans="1:3">
      <c r="A1" s="37" t="s">
        <v>38</v>
      </c>
      <c r="B1" s="37" t="s">
        <v>20</v>
      </c>
    </row>
    <row r="2" spans="1:3">
      <c r="A2" s="34">
        <v>0.85416666666666663</v>
      </c>
      <c r="B2" s="2">
        <f>TIMEVALUE("8.30 PM")</f>
        <v>0.85416666666666663</v>
      </c>
    </row>
    <row r="3" spans="1:3">
      <c r="A3" s="34">
        <v>0.35416666666666669</v>
      </c>
      <c r="B3" s="2">
        <f>TIMEVALUE("8.30 AM")</f>
        <v>0.35416666666666669</v>
      </c>
    </row>
    <row r="4" spans="1:3">
      <c r="A4" s="35">
        <v>0.85416666666666663</v>
      </c>
      <c r="B4" s="2">
        <f>TIMEVALUE("8.30.00 PM")</f>
        <v>0.85416666666666663</v>
      </c>
    </row>
    <row r="5" spans="1:3">
      <c r="A5" s="36">
        <v>0.85416666666666663</v>
      </c>
      <c r="B5" s="2">
        <f>TIMEVALUE("8.30.00 PM")</f>
        <v>0.85416666666666663</v>
      </c>
    </row>
    <row r="8" spans="1:3">
      <c r="A8" s="4" t="s">
        <v>39</v>
      </c>
      <c r="B8" s="4"/>
      <c r="C8" s="4"/>
    </row>
    <row r="9" spans="1:3">
      <c r="A9" t="s">
        <v>40</v>
      </c>
      <c r="B9" t="s">
        <v>19</v>
      </c>
      <c r="C9" t="s">
        <v>41</v>
      </c>
    </row>
    <row r="10" spans="1:3">
      <c r="A10" s="33" t="s">
        <v>42</v>
      </c>
      <c r="B10" s="1">
        <f>DATEVALUE(LEFT(A10,10))</f>
        <v>42795</v>
      </c>
      <c r="C10" s="38">
        <f>TIMEVALUE(MID(A10,12,8))</f>
        <v>0.51949074074074075</v>
      </c>
    </row>
  </sheetData>
  <mergeCells count="1">
    <mergeCell ref="A8:C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 LAB</dc:creator>
  <cp:lastModifiedBy>AI LAB</cp:lastModifiedBy>
  <dcterms:created xsi:type="dcterms:W3CDTF">2024-09-30T08:27:56Z</dcterms:created>
  <dcterms:modified xsi:type="dcterms:W3CDTF">2024-09-30T10:41:11Z</dcterms:modified>
</cp:coreProperties>
</file>