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26398859af3a508f/Desktop/Dhanya Data Analyst/My projects/Excel projects/HR Data Analysis/"/>
    </mc:Choice>
  </mc:AlternateContent>
  <xr:revisionPtr revIDLastSave="1214" documentId="8_{3489E4FE-AA5E-4202-96B3-A9ADA5D2E851}" xr6:coauthVersionLast="47" xr6:coauthVersionMax="47" xr10:uidLastSave="{2D21C69C-40DD-492C-8D1D-15994F828B2B}"/>
  <bookViews>
    <workbookView xWindow="-108" yWindow="-108" windowWidth="23256" windowHeight="12456" xr2:uid="{F9AB15AB-F05D-4B34-8D03-40F693D763B6}"/>
  </bookViews>
  <sheets>
    <sheet name="HR Dashboard" sheetId="1" r:id="rId1"/>
    <sheet name="Seperation Dashboard" sheetId="14" r:id="rId2"/>
    <sheet name="HeadLine" sheetId="11" r:id="rId3"/>
    <sheet name="Term Reason" sheetId="10" r:id="rId4"/>
    <sheet name="Seperations" sheetId="9" r:id="rId5"/>
    <sheet name="Region" sheetId="8" r:id="rId6"/>
    <sheet name="Tenure" sheetId="7" r:id="rId7"/>
    <sheet name="Ethnicity" sheetId="5" r:id="rId8"/>
    <sheet name="Actives" sheetId="2"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calcMode="manual"/>
  <pivotCaches>
    <pivotCache cacheId="16" r:id="rId10"/>
    <pivotCache cacheId="1135" r:id="rId11"/>
    <pivotCache cacheId="1153" r:id="rId12"/>
    <pivotCache cacheId="1174" r:id="rId13"/>
    <pivotCache cacheId="1183" r:id="rId14"/>
    <pivotCache cacheId="1186" r:id="rId15"/>
    <pivotCache cacheId="1189" r:id="rId16"/>
    <pivotCache cacheId="1192" r:id="rId17"/>
    <pivotCache cacheId="1195" r:id="rId18"/>
    <pivotCache cacheId="1198" r:id="rId19"/>
    <pivotCache cacheId="1201" r:id="rId20"/>
  </pivotCaches>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 Analysis_0359f710-5608-4ae2-b8cc-51ccc46aaa23" name="HR Data Analysis" connection="Query - HR Data Analysis"/>
        </x15:modelTables>
        <x15:extLst>
          <ext xmlns:x16="http://schemas.microsoft.com/office/spreadsheetml/2014/11/main" uri="{9835A34E-60A6-4A7C-AAB8-D5F71C897F49}">
            <x16:modelTimeGroupings>
              <x16:modelTimeGrouping tableName="HR Data Analysi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1" l="1"/>
  <c r="I1" i="1"/>
  <c r="O3" i="1"/>
  <c r="M4" i="1"/>
  <c r="M3" i="1"/>
  <c r="O4" i="1"/>
  <c r="L4" i="1"/>
  <c r="L3" i="1"/>
  <c r="P3" i="1"/>
  <c r="P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8738F3-823F-4463-AC32-327528F39118}" name="Query - HR Data Analysis" description="Connection to the 'HR Data Analysis' query in the workbook." type="100" refreshedVersion="8" minRefreshableVersion="5">
    <extLst>
      <ext xmlns:x15="http://schemas.microsoft.com/office/spreadsheetml/2010/11/main" uri="{DE250136-89BD-433C-8126-D09CA5730AF9}">
        <x15:connection id="76276771-4346-4ce2-9016-252a1f4e40ca"/>
      </ext>
    </extLst>
  </connection>
  <connection id="2" xr16:uid="{C945FE72-B0EB-4AD7-860D-DF89F75B83C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55FDB13-F266-448B-AD5B-9412903AE5E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212ADB9-575F-4862-A956-EDF7DB04DEF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0F0A58D-AE70-40FA-A180-11F5E04BAA1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65B7367-6F90-4C91-B26D-4DD814C73A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<sst xmlns="http://schemas.openxmlformats.org/spreadsheetml/2006/main" count="219" uniqueCount="64">
  <si>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</si>
  <si>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</si>
  <si>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</si>
  <si>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</si>
  <si>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</si>
  <si>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</si>
  <si>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</si>
  <si>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</si>
  <si>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</si>
  <si>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</si>
  <si>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</si>
  <si>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</si>
  <si>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</si>
  <si>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</si>
  <si>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</si>
  <si>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</si>
  <si>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</si>
  <si>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</si>
  <si>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</si>
  <si>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</si>
  <si>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</si>
  <si>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</si>
  <si>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M</t>
  </si>
  <si>
    <t>Group C</t>
  </si>
  <si>
    <t>PT</t>
  </si>
  <si>
    <t>South</t>
  </si>
  <si>
    <t>F</t>
  </si>
  <si>
    <t>Group B</t>
  </si>
  <si>
    <t>FT</t>
  </si>
  <si>
    <t>East</t>
  </si>
  <si>
    <t>Group D</t>
  </si>
  <si>
    <t>Group G</t>
  </si>
  <si>
    <t>Group A</t>
  </si>
  <si>
    <t>Midwest</t>
  </si>
  <si>
    <t>Group E</t>
  </si>
  <si>
    <t>Northwest</t>
  </si>
  <si>
    <t>Group F</t>
  </si>
  <si>
    <t>North</t>
  </si>
  <si>
    <t>West</t>
  </si>
  <si>
    <t>Central</t>
  </si>
  <si>
    <t>Qtr1 Total</t>
  </si>
  <si>
    <t>Qtr2 Total</t>
  </si>
  <si>
    <t>Qtr3 Total</t>
  </si>
  <si>
    <t>Qtr4 Total</t>
  </si>
  <si>
    <t>2015 Total</t>
  </si>
  <si>
    <t>2016 Total</t>
  </si>
  <si>
    <t>Active Employee</t>
  </si>
  <si>
    <t>New Hires</t>
  </si>
  <si>
    <t>2017 Total</t>
  </si>
  <si>
    <t>2018 Total</t>
  </si>
  <si>
    <t>Column Labels</t>
  </si>
  <si>
    <t>Avg Tenure Months</t>
  </si>
  <si>
    <t>Seperations</t>
  </si>
  <si>
    <t>Sum of BadHires</t>
  </si>
  <si>
    <t>Involuntary</t>
  </si>
  <si>
    <t>Voluntary</t>
  </si>
  <si>
    <t>Total Emp</t>
  </si>
  <si>
    <t>Hourly</t>
  </si>
  <si>
    <t>Salary</t>
  </si>
  <si>
    <t>Full Time</t>
  </si>
  <si>
    <t>Part Time</t>
  </si>
  <si>
    <t>&lt;30</t>
  </si>
  <si>
    <t>30-49</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</si>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</sst>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3" fontId="0" fillId="0" borderId="0" xfId="0" applyNumberFormat="1"/>
    <xf numFmtId="9" fontId="0" fillId="0" borderId="0" xfId="1" applyFont="1"/>
    <xf numFmtId="1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center"/>
    </xf>
    <xf numFmtId="9" fontId="0" fillId="0" borderId="0" xfId="1" applyFont="1" applyAlignment="1">
      <alignment horizontal="center"/>
    </xf>
    <xf numFmtId="0" fontId="3" fillId="0" borderId="0" xfId="0" applyFont="1" applyAlignment="1">
      <alignment horizontal="center"/>
    </xf>
    <xf numFmtId="1" fontId="2" fillId="2" borderId="1" xfId="0" applyNumberFormat="1" applyFont="1" applyFill="1" applyBorder="1" applyAlignment="1">
      <alignment horizontal="center"/>
    </xf>
    <xf numFmtId="1" fontId="0" fillId="0" borderId="0" xfId="0" applyNumberForma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0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12.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1.xml"/><Relationship Id="rId41"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Data.xlsx]HeadLine!PivotTable3</c:name>
    <c:fmtId val="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s>
    <c:plotArea>
      <c:layout>
        <c:manualLayout>
          <c:layoutTarget val="inner"/>
          <c:xMode val="edge"/>
          <c:yMode val="edge"/>
          <c:x val="3.2558537283291174E-2"/>
          <c:y val="2.8280104680268627E-3"/>
          <c:w val="0.9601185501253684"/>
          <c:h val="0.80885061242344702"/>
        </c:manualLayout>
      </c:layout>
      <c:barChart>
        <c:barDir val="col"/>
        <c:grouping val="clustered"/>
        <c:varyColors val="0"/>
        <c:ser>
          <c:idx val="0"/>
          <c:order val="0"/>
          <c:tx>
            <c:strRef>
              <c:f>HeadLine!$B$23:$B$24</c:f>
              <c:strCache>
                <c:ptCount val="1"/>
                <c:pt idx="0">
                  <c:v>F</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5234</c:v>
                </c:pt>
                <c:pt idx="1">
                  <c:v>2933</c:v>
                </c:pt>
                <c:pt idx="2">
                  <c:v>1793</c:v>
                </c:pt>
              </c:numCache>
            </c:numRef>
          </c:val>
          <c:extLst>
            <c:ext xmlns:c16="http://schemas.microsoft.com/office/drawing/2014/chart" uri="{C3380CC4-5D6E-409C-BE32-E72D297353CC}">
              <c16:uniqueId val="{00000000-7B40-499E-9372-394158432634}"/>
            </c:ext>
          </c:extLst>
        </c:ser>
        <c:ser>
          <c:idx val="1"/>
          <c:order val="1"/>
          <c:tx>
            <c:strRef>
              <c:f>HeadLine!$C$23:$C$24</c:f>
              <c:strCache>
                <c:ptCount val="1"/>
                <c:pt idx="0">
                  <c:v>M</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4549</c:v>
                </c:pt>
                <c:pt idx="1">
                  <c:v>3517</c:v>
                </c:pt>
                <c:pt idx="2">
                  <c:v>2447</c:v>
                </c:pt>
              </c:numCache>
            </c:numRef>
          </c:val>
          <c:extLst>
            <c:ext xmlns:c16="http://schemas.microsoft.com/office/drawing/2014/chart" uri="{C3380CC4-5D6E-409C-BE32-E72D297353CC}">
              <c16:uniqueId val="{00000001-7B40-499E-9372-394158432634}"/>
            </c:ext>
          </c:extLst>
        </c:ser>
        <c:dLbls>
          <c:dLblPos val="inEnd"/>
          <c:showLegendKey val="0"/>
          <c:showVal val="1"/>
          <c:showCatName val="0"/>
          <c:showSerName val="0"/>
          <c:showPercent val="0"/>
          <c:showBubbleSize val="0"/>
        </c:dLbls>
        <c:gapWidth val="199"/>
        <c:axId val="510039055"/>
        <c:axId val="392075247"/>
      </c:barChart>
      <c:catAx>
        <c:axId val="51003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2075247"/>
        <c:crosses val="autoZero"/>
        <c:auto val="1"/>
        <c:lblAlgn val="ctr"/>
        <c:lblOffset val="100"/>
        <c:noMultiLvlLbl val="0"/>
      </c:catAx>
      <c:valAx>
        <c:axId val="392075247"/>
        <c:scaling>
          <c:orientation val="minMax"/>
        </c:scaling>
        <c:delete val="1"/>
        <c:axPos val="l"/>
        <c:numFmt formatCode="0" sourceLinked="1"/>
        <c:majorTickMark val="none"/>
        <c:minorTickMark val="none"/>
        <c:tickLblPos val="nextTo"/>
        <c:crossAx val="510039055"/>
        <c:crosses val="autoZero"/>
        <c:crossBetween val="between"/>
      </c:valAx>
      <c:spPr>
        <a:noFill/>
        <a:ln w="25400">
          <a:solidFill>
            <a:schemeClr val="accent6"/>
          </a:solidFill>
        </a:ln>
        <a:effectLst/>
      </c:spPr>
    </c:plotArea>
    <c:legend>
      <c:legendPos val="r"/>
      <c:layout>
        <c:manualLayout>
          <c:xMode val="edge"/>
          <c:yMode val="edge"/>
          <c:x val="0.70394006999125114"/>
          <c:y val="4.7082604257801114E-2"/>
          <c:w val="0.21550437445319334"/>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Data.xlsx]Seperations!Seperations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0.151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1959440159954E-2"/>
          <c:y val="0.12078703703703704"/>
          <c:w val="0.83934061584204289"/>
          <c:h val="0.77181357538640982"/>
        </c:manualLayout>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AD4E-43BC-AC72-9A355CB690A0}"/>
            </c:ext>
          </c:extLst>
        </c:ser>
        <c:ser>
          <c:idx val="1"/>
          <c:order val="1"/>
          <c:tx>
            <c:strRef>
              <c:f>Seperations!$C$3</c:f>
              <c:strCache>
                <c:ptCount val="1"/>
                <c:pt idx="0">
                  <c:v>Sum of BadHires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AD4E-43BC-AC72-9A355CB690A0}"/>
            </c:ext>
          </c:extLst>
        </c:ser>
        <c:dLbls>
          <c:dLblPos val="inEnd"/>
          <c:showLegendKey val="0"/>
          <c:showVal val="1"/>
          <c:showCatName val="0"/>
          <c:showSerName val="0"/>
          <c:showPercent val="0"/>
          <c:showBubbleSize val="0"/>
        </c:dLbls>
        <c:gapWidth val="219"/>
        <c:overlap val="-27"/>
        <c:axId val="1307941775"/>
        <c:axId val="1247800255"/>
      </c:barChart>
      <c:catAx>
        <c:axId val="13079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0255"/>
        <c:crosses val="autoZero"/>
        <c:auto val="1"/>
        <c:lblAlgn val="ctr"/>
        <c:lblOffset val="100"/>
        <c:noMultiLvlLbl val="0"/>
      </c:catAx>
      <c:valAx>
        <c:axId val="1247800255"/>
        <c:scaling>
          <c:orientation val="minMax"/>
        </c:scaling>
        <c:delete val="1"/>
        <c:axPos val="l"/>
        <c:numFmt formatCode="0" sourceLinked="1"/>
        <c:majorTickMark val="none"/>
        <c:minorTickMark val="none"/>
        <c:tickLblPos val="nextTo"/>
        <c:crossAx val="1307941775"/>
        <c:crosses val="autoZero"/>
        <c:crossBetween val="between"/>
      </c:valAx>
      <c:spPr>
        <a:noFill/>
        <a:ln>
          <a:noFill/>
        </a:ln>
        <a:effectLst/>
      </c:spPr>
    </c:plotArea>
    <c:legend>
      <c:legendPos val="r"/>
      <c:layout>
        <c:manualLayout>
          <c:xMode val="edge"/>
          <c:yMode val="edge"/>
          <c:x val="1.5980971128608936E-2"/>
          <c:y val="0.19523075240594925"/>
          <c:w val="0.2034634733158355"/>
          <c:h val="0.19791776027996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Data.xlsx]Region!Region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rgbClr val="44546A"/>
                </a:solidFill>
              </a:rPr>
              <a:t>Actives by Region</a:t>
            </a:r>
          </a:p>
        </c:rich>
      </c:tx>
      <c:layout>
        <c:manualLayout>
          <c:xMode val="edge"/>
          <c:yMode val="edge"/>
          <c:x val="0.3529164736760846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1859914569503"/>
          <c:y val="0.17171296296296296"/>
          <c:w val="0.75888605836035206"/>
          <c:h val="0.7208876494604841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cat>
            <c:strRef>
              <c:f>Region!$A$5:$A$12</c:f>
              <c:strCache>
                <c:ptCount val="7"/>
                <c:pt idx="0">
                  <c:v>West</c:v>
                </c:pt>
                <c:pt idx="1">
                  <c:v>South</c:v>
                </c:pt>
                <c:pt idx="2">
                  <c:v>Northwest</c:v>
                </c:pt>
                <c:pt idx="3">
                  <c:v>North</c:v>
                </c:pt>
                <c:pt idx="4">
                  <c:v>Midwest</c:v>
                </c:pt>
                <c:pt idx="5">
                  <c:v>East</c:v>
                </c:pt>
                <c:pt idx="6">
                  <c:v>Central</c:v>
                </c:pt>
              </c:strCache>
            </c:strRef>
          </c:cat>
          <c:val>
            <c:numRef>
              <c:f>Region!$B$5:$B$12</c:f>
              <c:numCache>
                <c:formatCode>0</c:formatCode>
                <c:ptCount val="7"/>
                <c:pt idx="0">
                  <c:v>1092</c:v>
                </c:pt>
                <c:pt idx="1">
                  <c:v>1071</c:v>
                </c:pt>
                <c:pt idx="2">
                  <c:v>980</c:v>
                </c:pt>
                <c:pt idx="3">
                  <c:v>1456</c:v>
                </c:pt>
                <c:pt idx="4">
                  <c:v>809</c:v>
                </c:pt>
                <c:pt idx="5">
                  <c:v>3308</c:v>
                </c:pt>
                <c:pt idx="6">
                  <c:v>1195</c:v>
                </c:pt>
              </c:numCache>
            </c:numRef>
          </c:val>
          <c:extLst>
            <c:ext xmlns:c16="http://schemas.microsoft.com/office/drawing/2014/chart" uri="{C3380CC4-5D6E-409C-BE32-E72D297353CC}">
              <c16:uniqueId val="{00000000-76E3-4C7F-A845-A07F70079711}"/>
            </c:ext>
          </c:extLst>
        </c:ser>
        <c:ser>
          <c:idx val="1"/>
          <c:order val="1"/>
          <c:tx>
            <c:strRef>
              <c:f>Region!$C$3:$C$4</c:f>
              <c:strCache>
                <c:ptCount val="1"/>
                <c:pt idx="0">
                  <c:v>PT</c:v>
                </c:pt>
              </c:strCache>
            </c:strRef>
          </c:tx>
          <c:spPr>
            <a:solidFill>
              <a:schemeClr val="accent2"/>
            </a:solidFill>
            <a:ln>
              <a:noFill/>
            </a:ln>
            <a:effectLst/>
          </c:spPr>
          <c:invertIfNegative val="0"/>
          <c:cat>
            <c:strRef>
              <c:f>Region!$A$5:$A$12</c:f>
              <c:strCache>
                <c:ptCount val="7"/>
                <c:pt idx="0">
                  <c:v>West</c:v>
                </c:pt>
                <c:pt idx="1">
                  <c:v>South</c:v>
                </c:pt>
                <c:pt idx="2">
                  <c:v>Northwest</c:v>
                </c:pt>
                <c:pt idx="3">
                  <c:v>North</c:v>
                </c:pt>
                <c:pt idx="4">
                  <c:v>Midwest</c:v>
                </c:pt>
                <c:pt idx="5">
                  <c:v>East</c:v>
                </c:pt>
                <c:pt idx="6">
                  <c:v>Central</c:v>
                </c:pt>
              </c:strCache>
            </c:strRef>
          </c:cat>
          <c:val>
            <c:numRef>
              <c:f>Region!$C$5:$C$12</c:f>
              <c:numCache>
                <c:formatCode>0</c:formatCode>
                <c:ptCount val="7"/>
                <c:pt idx="0">
                  <c:v>1155</c:v>
                </c:pt>
                <c:pt idx="1">
                  <c:v>2093</c:v>
                </c:pt>
                <c:pt idx="2">
                  <c:v>1690</c:v>
                </c:pt>
                <c:pt idx="3">
                  <c:v>2549</c:v>
                </c:pt>
                <c:pt idx="4">
                  <c:v>1356</c:v>
                </c:pt>
                <c:pt idx="5">
                  <c:v>435</c:v>
                </c:pt>
                <c:pt idx="6">
                  <c:v>1284</c:v>
                </c:pt>
              </c:numCache>
            </c:numRef>
          </c:val>
          <c:extLst>
            <c:ext xmlns:c16="http://schemas.microsoft.com/office/drawing/2014/chart" uri="{C3380CC4-5D6E-409C-BE32-E72D297353CC}">
              <c16:uniqueId val="{00000008-76E3-4C7F-A845-A07F70079711}"/>
            </c:ext>
          </c:extLst>
        </c:ser>
        <c:dLbls>
          <c:showLegendKey val="0"/>
          <c:showVal val="0"/>
          <c:showCatName val="0"/>
          <c:showSerName val="0"/>
          <c:showPercent val="0"/>
          <c:showBubbleSize val="0"/>
        </c:dLbls>
        <c:gapWidth val="182"/>
        <c:axId val="1420051248"/>
        <c:axId val="1521050960"/>
      </c:barChart>
      <c:catAx>
        <c:axId val="142005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050960"/>
        <c:crosses val="autoZero"/>
        <c:auto val="1"/>
        <c:lblAlgn val="ctr"/>
        <c:lblOffset val="100"/>
        <c:noMultiLvlLbl val="0"/>
      </c:catAx>
      <c:valAx>
        <c:axId val="15210509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51248"/>
        <c:crosses val="autoZero"/>
        <c:crossBetween val="between"/>
      </c:valAx>
      <c:spPr>
        <a:noFill/>
        <a:ln>
          <a:noFill/>
        </a:ln>
        <a:effectLst/>
      </c:spPr>
    </c:plotArea>
    <c:legend>
      <c:legendPos val="r"/>
      <c:layout>
        <c:manualLayout>
          <c:xMode val="edge"/>
          <c:yMode val="edge"/>
          <c:x val="0.76966229221347326"/>
          <c:y val="4.7082604257801086E-2"/>
          <c:w val="0.14422659667541557"/>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Data.xlsx]Tenure!Tenure</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 Tenure Months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2962962962962962"/>
          <c:w val="0.79163692038495193"/>
          <c:h val="0.67279600466608336"/>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E6B0-4744-9436-335BA79DC7BF}"/>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E6B0-4744-9436-335BA79DC7BF}"/>
            </c:ext>
          </c:extLst>
        </c:ser>
        <c:dLbls>
          <c:showLegendKey val="0"/>
          <c:showVal val="0"/>
          <c:showCatName val="0"/>
          <c:showSerName val="0"/>
          <c:showPercent val="0"/>
          <c:showBubbleSize val="0"/>
        </c:dLbls>
        <c:gapWidth val="199"/>
        <c:axId val="940533423"/>
        <c:axId val="933262607"/>
      </c:barChart>
      <c:catAx>
        <c:axId val="9405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3262607"/>
        <c:crosses val="autoZero"/>
        <c:auto val="1"/>
        <c:lblAlgn val="ctr"/>
        <c:lblOffset val="100"/>
        <c:noMultiLvlLbl val="0"/>
      </c:catAx>
      <c:valAx>
        <c:axId val="9332626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33423"/>
        <c:crosses val="autoZero"/>
        <c:crossBetween val="between"/>
      </c:valAx>
      <c:spPr>
        <a:noFill/>
        <a:ln>
          <a:noFill/>
        </a:ln>
        <a:effectLst/>
      </c:spPr>
    </c:plotArea>
    <c:legend>
      <c:legendPos val="r"/>
      <c:layout>
        <c:manualLayout>
          <c:xMode val="edge"/>
          <c:yMode val="edge"/>
          <c:x val="0.81203835875291419"/>
          <c:y val="2.4444808982210558E-2"/>
          <c:w val="0.13333642481968908"/>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Data.xlsx]Ethnicity!Ethnicity</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Actives by Ethnic Group</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2962962962962962"/>
          <c:w val="0.79163692038495193"/>
          <c:h val="0.67279600466608336"/>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839</c:v>
                </c:pt>
                <c:pt idx="1">
                  <c:v>605</c:v>
                </c:pt>
                <c:pt idx="2">
                  <c:v>973</c:v>
                </c:pt>
                <c:pt idx="3">
                  <c:v>608</c:v>
                </c:pt>
                <c:pt idx="4">
                  <c:v>618</c:v>
                </c:pt>
                <c:pt idx="5">
                  <c:v>457</c:v>
                </c:pt>
                <c:pt idx="6">
                  <c:v>702</c:v>
                </c:pt>
                <c:pt idx="7">
                  <c:v>532</c:v>
                </c:pt>
                <c:pt idx="8">
                  <c:v>1097</c:v>
                </c:pt>
                <c:pt idx="9">
                  <c:v>412</c:v>
                </c:pt>
                <c:pt idx="10">
                  <c:v>904</c:v>
                </c:pt>
                <c:pt idx="11">
                  <c:v>549</c:v>
                </c:pt>
                <c:pt idx="12">
                  <c:v>840</c:v>
                </c:pt>
                <c:pt idx="13">
                  <c:v>775</c:v>
                </c:pt>
              </c:numCache>
            </c:numRef>
          </c:val>
          <c:extLst>
            <c:ext xmlns:c16="http://schemas.microsoft.com/office/drawing/2014/chart" uri="{C3380CC4-5D6E-409C-BE32-E72D297353CC}">
              <c16:uniqueId val="{00000000-2707-4623-AA53-DD40DCDDAB6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595</c:v>
                </c:pt>
                <c:pt idx="1">
                  <c:v>971</c:v>
                </c:pt>
                <c:pt idx="2">
                  <c:v>539</c:v>
                </c:pt>
                <c:pt idx="3">
                  <c:v>988</c:v>
                </c:pt>
                <c:pt idx="4">
                  <c:v>513</c:v>
                </c:pt>
                <c:pt idx="5">
                  <c:v>984</c:v>
                </c:pt>
                <c:pt idx="6">
                  <c:v>629</c:v>
                </c:pt>
                <c:pt idx="7">
                  <c:v>938</c:v>
                </c:pt>
                <c:pt idx="8">
                  <c:v>608</c:v>
                </c:pt>
                <c:pt idx="9">
                  <c:v>1011</c:v>
                </c:pt>
                <c:pt idx="10">
                  <c:v>580</c:v>
                </c:pt>
                <c:pt idx="11">
                  <c:v>1062</c:v>
                </c:pt>
                <c:pt idx="12">
                  <c:v>523</c:v>
                </c:pt>
                <c:pt idx="13">
                  <c:v>621</c:v>
                </c:pt>
              </c:numCache>
            </c:numRef>
          </c:val>
          <c:extLst>
            <c:ext xmlns:c16="http://schemas.microsoft.com/office/drawing/2014/chart" uri="{C3380CC4-5D6E-409C-BE32-E72D297353CC}">
              <c16:uniqueId val="{00000001-2707-4623-AA53-DD40DCDDAB65}"/>
            </c:ext>
          </c:extLst>
        </c:ser>
        <c:dLbls>
          <c:showLegendKey val="0"/>
          <c:showVal val="0"/>
          <c:showCatName val="0"/>
          <c:showSerName val="0"/>
          <c:showPercent val="0"/>
          <c:showBubbleSize val="0"/>
        </c:dLbls>
        <c:gapWidth val="199"/>
        <c:axId val="940533423"/>
        <c:axId val="933262607"/>
      </c:barChart>
      <c:catAx>
        <c:axId val="9405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3262607"/>
        <c:crosses val="autoZero"/>
        <c:auto val="1"/>
        <c:lblAlgn val="ctr"/>
        <c:lblOffset val="100"/>
        <c:noMultiLvlLbl val="0"/>
      </c:catAx>
      <c:valAx>
        <c:axId val="9332626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33423"/>
        <c:crosses val="autoZero"/>
        <c:crossBetween val="between"/>
      </c:valAx>
      <c:spPr>
        <a:noFill/>
        <a:ln>
          <a:noFill/>
        </a:ln>
        <a:effectLst/>
      </c:spPr>
    </c:plotArea>
    <c:legend>
      <c:legendPos val="r"/>
      <c:layout>
        <c:manualLayout>
          <c:xMode val="edge"/>
          <c:yMode val="edge"/>
          <c:x val="0.77521784776902891"/>
          <c:y val="5.6852216389617953E-2"/>
          <c:w val="0.18867104111986005"/>
          <c:h val="6.36585010207057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Data.xlsx]Actives!Actives</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Active Employees</a:t>
            </a:r>
          </a:p>
        </c:rich>
      </c:tx>
      <c:layout>
        <c:manualLayout>
          <c:xMode val="edge"/>
          <c:yMode val="edge"/>
          <c:x val="0.3749265785609398"/>
          <c:y val="1.87793427230046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08395481401819E-2"/>
          <c:y val="0.10840375586854462"/>
          <c:w val="0.82773147987558826"/>
          <c:h val="0.5952378839968947"/>
        </c:manualLayout>
      </c:layout>
      <c:barChart>
        <c:barDir val="col"/>
        <c:grouping val="clustered"/>
        <c:varyColors val="0"/>
        <c:ser>
          <c:idx val="0"/>
          <c:order val="0"/>
          <c:tx>
            <c:strRef>
              <c:f>Actives!$B$3</c:f>
              <c:strCache>
                <c:ptCount val="1"/>
                <c:pt idx="0">
                  <c:v>Active Employee</c:v>
                </c:pt>
              </c:strCache>
            </c:strRef>
          </c:tx>
          <c:spPr>
            <a:solidFill>
              <a:schemeClr val="accent6"/>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1C7C-4007-8EB2-AB62984F97D5}"/>
            </c:ext>
          </c:extLst>
        </c:ser>
        <c:ser>
          <c:idx val="1"/>
          <c:order val="1"/>
          <c:tx>
            <c:strRef>
              <c:f>Actives!$C$3</c:f>
              <c:strCache>
                <c:ptCount val="1"/>
                <c:pt idx="0">
                  <c:v>New Hires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1C7C-4007-8EB2-AB62984F97D5}"/>
            </c:ext>
          </c:extLst>
        </c:ser>
        <c:dLbls>
          <c:showLegendKey val="0"/>
          <c:showVal val="0"/>
          <c:showCatName val="0"/>
          <c:showSerName val="0"/>
          <c:showPercent val="0"/>
          <c:showBubbleSize val="0"/>
        </c:dLbls>
        <c:gapWidth val="100"/>
        <c:axId val="75437391"/>
        <c:axId val="1955065439"/>
      </c:barChart>
      <c:catAx>
        <c:axId val="754373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5065439"/>
        <c:crosses val="autoZero"/>
        <c:auto val="1"/>
        <c:lblAlgn val="ctr"/>
        <c:lblOffset val="100"/>
        <c:noMultiLvlLbl val="0"/>
      </c:catAx>
      <c:valAx>
        <c:axId val="1955065439"/>
        <c:scaling>
          <c:orientation val="minMax"/>
          <c:max val="8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437391"/>
        <c:crosses val="autoZero"/>
        <c:crossBetween val="between"/>
      </c:valAx>
      <c:spPr>
        <a:noFill/>
        <a:ln>
          <a:noFill/>
        </a:ln>
        <a:effectLst/>
      </c:spPr>
    </c:plotArea>
    <c:legend>
      <c:legendPos val="r"/>
      <c:layout>
        <c:manualLayout>
          <c:xMode val="edge"/>
          <c:yMode val="edge"/>
          <c:x val="0.74169990865679236"/>
          <c:y val="3.16202728180104E-2"/>
          <c:w val="0.23627365962514599"/>
          <c:h val="8.80292780303870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Aptos" panose="020B0004020202020204" pitchFamily="34" charset="0"/>
              </a:rPr>
              <a:t>Termination Reason</a:t>
            </a:r>
          </a:p>
        </c:rich>
      </c:tx>
      <c:layout>
        <c:manualLayout>
          <c:xMode val="edge"/>
          <c:yMode val="edge"/>
          <c:x val="0.25988119812048621"/>
          <c:y val="3.563621018136771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19663420911653E-2"/>
          <c:y val="0.21508759619555365"/>
          <c:w val="0.83934061584204289"/>
          <c:h val="0.55072535575910153"/>
        </c:manualLayout>
      </c:layout>
      <c:barChart>
        <c:barDir val="col"/>
        <c:grouping val="clustered"/>
        <c:varyColors val="0"/>
        <c:ser>
          <c:idx val="0"/>
          <c:order val="0"/>
          <c:tx>
            <c:strRef>
              <c:f>'Term Reason'!$B$3:$B$4</c:f>
              <c:strCache>
                <c:ptCount val="1"/>
                <c:pt idx="0">
                  <c:v>Involuntary</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3-3E56-4E2C-8404-A2A4DC852B13}"/>
            </c:ext>
          </c:extLst>
        </c:ser>
        <c:ser>
          <c:idx val="1"/>
          <c:order val="1"/>
          <c:tx>
            <c:strRef>
              <c:f>'Term Reason'!$C$3:$C$4</c:f>
              <c:strCache>
                <c:ptCount val="1"/>
                <c:pt idx="0">
                  <c:v>Voluntary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2-F7B6-42F5-9AC8-88FCBFD604CC}"/>
            </c:ext>
          </c:extLst>
        </c:ser>
        <c:dLbls>
          <c:dLblPos val="inEnd"/>
          <c:showLegendKey val="0"/>
          <c:showVal val="1"/>
          <c:showCatName val="0"/>
          <c:showSerName val="0"/>
          <c:showPercent val="0"/>
          <c:showBubbleSize val="0"/>
        </c:dLbls>
        <c:gapWidth val="219"/>
        <c:overlap val="-27"/>
        <c:axId val="1307941775"/>
        <c:axId val="1247800255"/>
      </c:barChart>
      <c:catAx>
        <c:axId val="13079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0255"/>
        <c:crosses val="autoZero"/>
        <c:auto val="1"/>
        <c:lblAlgn val="ctr"/>
        <c:lblOffset val="100"/>
        <c:noMultiLvlLbl val="0"/>
      </c:catAx>
      <c:valAx>
        <c:axId val="1247800255"/>
        <c:scaling>
          <c:orientation val="minMax"/>
        </c:scaling>
        <c:delete val="1"/>
        <c:axPos val="l"/>
        <c:numFmt formatCode="0" sourceLinked="1"/>
        <c:majorTickMark val="none"/>
        <c:minorTickMark val="none"/>
        <c:tickLblPos val="nextTo"/>
        <c:crossAx val="1307941775"/>
        <c:crosses val="autoZero"/>
        <c:crossBetween val="between"/>
      </c:valAx>
    </c:plotArea>
    <c:legend>
      <c:legendPos val="r"/>
      <c:layout>
        <c:manualLayout>
          <c:xMode val="edge"/>
          <c:yMode val="edge"/>
          <c:x val="1.5980971128608936E-2"/>
          <c:y val="0.19523075240594925"/>
          <c:w val="0.15699868485399096"/>
          <c:h val="0.26522220964056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w="25400">
      <a:solidFill>
        <a:schemeClr val="accent6"/>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Data.xlsx]Seperations!Seperations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Aptos" panose="020B0004020202020204" pitchFamily="34" charset="0"/>
              </a:rPr>
              <a:t>Seperations</a:t>
            </a:r>
          </a:p>
        </c:rich>
      </c:tx>
      <c:layout>
        <c:manualLayout>
          <c:xMode val="edge"/>
          <c:yMode val="edge"/>
          <c:x val="0.19557438732254351"/>
          <c:y val="6.6651996127953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05801754655926E-2"/>
          <c:y val="0.27402473428443941"/>
          <c:w val="0.83934061584204289"/>
          <c:h val="0.50492897946580206"/>
        </c:manualLayout>
      </c:layout>
      <c:barChart>
        <c:barDir val="col"/>
        <c:grouping val="clustered"/>
        <c:varyColors val="0"/>
        <c:ser>
          <c:idx val="0"/>
          <c:order val="0"/>
          <c:tx>
            <c:strRef>
              <c:f>Seperations!$B$3</c:f>
              <c:strCache>
                <c:ptCount val="1"/>
                <c:pt idx="0">
                  <c:v>Seperations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B6C3-4D20-BD38-554D8EF01E35}"/>
            </c:ext>
          </c:extLst>
        </c:ser>
        <c:ser>
          <c:idx val="1"/>
          <c:order val="1"/>
          <c:tx>
            <c:strRef>
              <c:f>Seperations!$C$3</c:f>
              <c:strCache>
                <c:ptCount val="1"/>
                <c:pt idx="0">
                  <c:v>Sum of BadHires</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B6C3-4D20-BD38-554D8EF01E35}"/>
            </c:ext>
          </c:extLst>
        </c:ser>
        <c:dLbls>
          <c:dLblPos val="inEnd"/>
          <c:showLegendKey val="0"/>
          <c:showVal val="1"/>
          <c:showCatName val="0"/>
          <c:showSerName val="0"/>
          <c:showPercent val="0"/>
          <c:showBubbleSize val="0"/>
        </c:dLbls>
        <c:gapWidth val="219"/>
        <c:overlap val="-27"/>
        <c:axId val="1307941775"/>
        <c:axId val="1247800255"/>
      </c:barChart>
      <c:catAx>
        <c:axId val="13079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0255"/>
        <c:crosses val="autoZero"/>
        <c:auto val="1"/>
        <c:lblAlgn val="ctr"/>
        <c:lblOffset val="100"/>
        <c:noMultiLvlLbl val="0"/>
      </c:catAx>
      <c:valAx>
        <c:axId val="1247800255"/>
        <c:scaling>
          <c:orientation val="minMax"/>
        </c:scaling>
        <c:delete val="1"/>
        <c:axPos val="l"/>
        <c:numFmt formatCode="0" sourceLinked="1"/>
        <c:majorTickMark val="none"/>
        <c:minorTickMark val="none"/>
        <c:tickLblPos val="nextTo"/>
        <c:crossAx val="1307941775"/>
        <c:crosses val="autoZero"/>
        <c:crossBetween val="between"/>
      </c:valAx>
      <c:spPr>
        <a:noFill/>
        <a:ln>
          <a:noFill/>
        </a:ln>
        <a:effectLst/>
      </c:spPr>
    </c:plotArea>
    <c:legend>
      <c:legendPos val="r"/>
      <c:layout>
        <c:manualLayout>
          <c:xMode val="edge"/>
          <c:yMode val="edge"/>
          <c:x val="0.48527938941842785"/>
          <c:y val="4.617943883775092E-2"/>
          <c:w val="0.47348736013261494"/>
          <c:h val="0.17081759597123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Data.xlsx]Region!Region</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a:latin typeface="Aptos" panose="020B0004020202020204" pitchFamily="34" charset="0"/>
              </a:rPr>
              <a:t>Actives by Region</a:t>
            </a:r>
          </a:p>
        </c:rich>
      </c:tx>
      <c:layout>
        <c:manualLayout>
          <c:xMode val="edge"/>
          <c:yMode val="edge"/>
          <c:x val="0.25939907220899711"/>
          <c:y val="4.029804851799381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6805358208772"/>
          <c:y val="0.17060254866470798"/>
          <c:w val="0.76205314960629911"/>
          <c:h val="0.82472181621009943"/>
        </c:manualLayout>
      </c:layout>
      <c:barChart>
        <c:barDir val="bar"/>
        <c:grouping val="clustered"/>
        <c:varyColors val="0"/>
        <c:ser>
          <c:idx val="0"/>
          <c:order val="0"/>
          <c:tx>
            <c:strRef>
              <c:f>Region!$B$3:$B$4</c:f>
              <c:strCache>
                <c:ptCount val="1"/>
                <c:pt idx="0">
                  <c:v>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Region!$A$5:$A$12</c:f>
              <c:strCache>
                <c:ptCount val="7"/>
                <c:pt idx="0">
                  <c:v>West</c:v>
                </c:pt>
                <c:pt idx="1">
                  <c:v>South</c:v>
                </c:pt>
                <c:pt idx="2">
                  <c:v>Northwest</c:v>
                </c:pt>
                <c:pt idx="3">
                  <c:v>North</c:v>
                </c:pt>
                <c:pt idx="4">
                  <c:v>Midwest</c:v>
                </c:pt>
                <c:pt idx="5">
                  <c:v>East</c:v>
                </c:pt>
                <c:pt idx="6">
                  <c:v>Central</c:v>
                </c:pt>
              </c:strCache>
            </c:strRef>
          </c:cat>
          <c:val>
            <c:numRef>
              <c:f>Region!$B$5:$B$12</c:f>
              <c:numCache>
                <c:formatCode>0</c:formatCode>
                <c:ptCount val="7"/>
                <c:pt idx="0">
                  <c:v>1092</c:v>
                </c:pt>
                <c:pt idx="1">
                  <c:v>1071</c:v>
                </c:pt>
                <c:pt idx="2">
                  <c:v>980</c:v>
                </c:pt>
                <c:pt idx="3">
                  <c:v>1456</c:v>
                </c:pt>
                <c:pt idx="4">
                  <c:v>809</c:v>
                </c:pt>
                <c:pt idx="5">
                  <c:v>3308</c:v>
                </c:pt>
                <c:pt idx="6">
                  <c:v>1195</c:v>
                </c:pt>
              </c:numCache>
            </c:numRef>
          </c:val>
          <c:extLst>
            <c:ext xmlns:c16="http://schemas.microsoft.com/office/drawing/2014/chart" uri="{C3380CC4-5D6E-409C-BE32-E72D297353CC}">
              <c16:uniqueId val="{00000000-9445-4661-BC8A-82CDDE8431CE}"/>
            </c:ext>
          </c:extLst>
        </c:ser>
        <c:ser>
          <c:idx val="1"/>
          <c:order val="1"/>
          <c:tx>
            <c:strRef>
              <c:f>Region!$C$3:$C$4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Region!$A$5:$A$12</c:f>
              <c:strCache>
                <c:ptCount val="7"/>
                <c:pt idx="0">
                  <c:v>West</c:v>
                </c:pt>
                <c:pt idx="1">
                  <c:v>South</c:v>
                </c:pt>
                <c:pt idx="2">
                  <c:v>Northwest</c:v>
                </c:pt>
                <c:pt idx="3">
                  <c:v>North</c:v>
                </c:pt>
                <c:pt idx="4">
                  <c:v>Midwest</c:v>
                </c:pt>
                <c:pt idx="5">
                  <c:v>East</c:v>
                </c:pt>
                <c:pt idx="6">
                  <c:v>Central</c:v>
                </c:pt>
              </c:strCache>
            </c:strRef>
          </c:cat>
          <c:val>
            <c:numRef>
              <c:f>Region!$C$5:$C$12</c:f>
              <c:numCache>
                <c:formatCode>0</c:formatCode>
                <c:ptCount val="7"/>
                <c:pt idx="0">
                  <c:v>1155</c:v>
                </c:pt>
                <c:pt idx="1">
                  <c:v>2093</c:v>
                </c:pt>
                <c:pt idx="2">
                  <c:v>1690</c:v>
                </c:pt>
                <c:pt idx="3">
                  <c:v>2549</c:v>
                </c:pt>
                <c:pt idx="4">
                  <c:v>1356</c:v>
                </c:pt>
                <c:pt idx="5">
                  <c:v>435</c:v>
                </c:pt>
                <c:pt idx="6">
                  <c:v>1284</c:v>
                </c:pt>
              </c:numCache>
            </c:numRef>
          </c:val>
          <c:extLst>
            <c:ext xmlns:c16="http://schemas.microsoft.com/office/drawing/2014/chart" uri="{C3380CC4-5D6E-409C-BE32-E72D297353CC}">
              <c16:uniqueId val="{00000003-EBBC-47B7-955F-FEEF4745D71F}"/>
            </c:ext>
          </c:extLst>
        </c:ser>
        <c:dLbls>
          <c:dLblPos val="inEnd"/>
          <c:showLegendKey val="0"/>
          <c:showVal val="1"/>
          <c:showCatName val="0"/>
          <c:showSerName val="0"/>
          <c:showPercent val="0"/>
          <c:showBubbleSize val="0"/>
        </c:dLbls>
        <c:gapWidth val="100"/>
        <c:axId val="945489967"/>
        <c:axId val="939487039"/>
      </c:barChart>
      <c:catAx>
        <c:axId val="9454899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9487039"/>
        <c:crosses val="autoZero"/>
        <c:auto val="1"/>
        <c:lblAlgn val="ctr"/>
        <c:lblOffset val="100"/>
        <c:noMultiLvlLbl val="0"/>
      </c:catAx>
      <c:valAx>
        <c:axId val="939487039"/>
        <c:scaling>
          <c:orientation val="minMax"/>
        </c:scaling>
        <c:delete val="1"/>
        <c:axPos val="b"/>
        <c:numFmt formatCode="0" sourceLinked="1"/>
        <c:majorTickMark val="none"/>
        <c:minorTickMark val="none"/>
        <c:tickLblPos val="nextTo"/>
        <c:crossAx val="945489967"/>
        <c:crosses val="autoZero"/>
        <c:crossBetween val="between"/>
      </c:valAx>
      <c:spPr>
        <a:noFill/>
        <a:ln>
          <a:noFill/>
        </a:ln>
        <a:effectLst/>
      </c:spPr>
    </c:plotArea>
    <c:legend>
      <c:legendPos val="r"/>
      <c:layout>
        <c:manualLayout>
          <c:xMode val="edge"/>
          <c:yMode val="edge"/>
          <c:x val="0.73210762685136233"/>
          <c:y val="3.5349690117915521E-2"/>
          <c:w val="0.1970879016517581"/>
          <c:h val="0.16887829092728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Data.xlsx]Tenure!Tenure</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800" b="1">
                <a:latin typeface="Aptos" panose="020B0004020202020204" pitchFamily="34" charset="0"/>
              </a:rPr>
              <a:t>Average Tenure Months</a:t>
            </a:r>
          </a:p>
        </c:rich>
      </c:tx>
      <c:layout>
        <c:manualLayout>
          <c:xMode val="edge"/>
          <c:yMode val="edge"/>
          <c:x val="0.22916885350679597"/>
          <c:y val="1.1577605204270282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2962962962962962"/>
          <c:w val="0.79163692038495193"/>
          <c:h val="0.5298221913437291"/>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C498-43D6-BB68-9E5C57CC35BE}"/>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C498-43D6-BB68-9E5C57CC35BE}"/>
            </c:ext>
          </c:extLst>
        </c:ser>
        <c:dLbls>
          <c:showLegendKey val="0"/>
          <c:showVal val="0"/>
          <c:showCatName val="0"/>
          <c:showSerName val="0"/>
          <c:showPercent val="0"/>
          <c:showBubbleSize val="0"/>
        </c:dLbls>
        <c:gapWidth val="199"/>
        <c:axId val="940533423"/>
        <c:axId val="933262607"/>
      </c:barChart>
      <c:catAx>
        <c:axId val="9405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3262607"/>
        <c:crosses val="autoZero"/>
        <c:auto val="1"/>
        <c:lblAlgn val="ctr"/>
        <c:lblOffset val="100"/>
        <c:noMultiLvlLbl val="0"/>
      </c:catAx>
      <c:valAx>
        <c:axId val="9332626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33423"/>
        <c:crosses val="autoZero"/>
        <c:crossBetween val="between"/>
      </c:valAx>
      <c:spPr>
        <a:noFill/>
        <a:ln>
          <a:noFill/>
        </a:ln>
        <a:effectLst/>
      </c:spPr>
    </c:plotArea>
    <c:legend>
      <c:legendPos val="r"/>
      <c:layout>
        <c:manualLayout>
          <c:xMode val="edge"/>
          <c:yMode val="edge"/>
          <c:x val="0.86313883523993451"/>
          <c:y val="6.8469766750854255E-2"/>
          <c:w val="8.8355441720353131E-2"/>
          <c:h val="0.21912880659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Data.xlsx]Ethnicity!Ethnicity</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800" b="1">
                <a:latin typeface="Arial Narrow" panose="020B0606020202030204" pitchFamily="34" charset="0"/>
              </a:rPr>
              <a:t>Actives by Ethnic Group</a:t>
            </a:r>
          </a:p>
        </c:rich>
      </c:tx>
      <c:layout>
        <c:manualLayout>
          <c:xMode val="edge"/>
          <c:yMode val="edge"/>
          <c:x val="0.16304011270659949"/>
          <c:y val="2.478302712160979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12962962962962962"/>
          <c:w val="0.79163692038495193"/>
          <c:h val="0.67279600466608336"/>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839</c:v>
                </c:pt>
                <c:pt idx="1">
                  <c:v>605</c:v>
                </c:pt>
                <c:pt idx="2">
                  <c:v>973</c:v>
                </c:pt>
                <c:pt idx="3">
                  <c:v>608</c:v>
                </c:pt>
                <c:pt idx="4">
                  <c:v>618</c:v>
                </c:pt>
                <c:pt idx="5">
                  <c:v>457</c:v>
                </c:pt>
                <c:pt idx="6">
                  <c:v>702</c:v>
                </c:pt>
                <c:pt idx="7">
                  <c:v>532</c:v>
                </c:pt>
                <c:pt idx="8">
                  <c:v>1097</c:v>
                </c:pt>
                <c:pt idx="9">
                  <c:v>412</c:v>
                </c:pt>
                <c:pt idx="10">
                  <c:v>904</c:v>
                </c:pt>
                <c:pt idx="11">
                  <c:v>549</c:v>
                </c:pt>
                <c:pt idx="12">
                  <c:v>840</c:v>
                </c:pt>
                <c:pt idx="13">
                  <c:v>775</c:v>
                </c:pt>
              </c:numCache>
            </c:numRef>
          </c:val>
          <c:extLst>
            <c:ext xmlns:c16="http://schemas.microsoft.com/office/drawing/2014/chart" uri="{C3380CC4-5D6E-409C-BE32-E72D297353CC}">
              <c16:uniqueId val="{00000000-B8A0-4F39-A42E-595175A0A683}"/>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595</c:v>
                </c:pt>
                <c:pt idx="1">
                  <c:v>971</c:v>
                </c:pt>
                <c:pt idx="2">
                  <c:v>539</c:v>
                </c:pt>
                <c:pt idx="3">
                  <c:v>988</c:v>
                </c:pt>
                <c:pt idx="4">
                  <c:v>513</c:v>
                </c:pt>
                <c:pt idx="5">
                  <c:v>984</c:v>
                </c:pt>
                <c:pt idx="6">
                  <c:v>629</c:v>
                </c:pt>
                <c:pt idx="7">
                  <c:v>938</c:v>
                </c:pt>
                <c:pt idx="8">
                  <c:v>608</c:v>
                </c:pt>
                <c:pt idx="9">
                  <c:v>1011</c:v>
                </c:pt>
                <c:pt idx="10">
                  <c:v>580</c:v>
                </c:pt>
                <c:pt idx="11">
                  <c:v>1062</c:v>
                </c:pt>
                <c:pt idx="12">
                  <c:v>523</c:v>
                </c:pt>
                <c:pt idx="13">
                  <c:v>621</c:v>
                </c:pt>
              </c:numCache>
            </c:numRef>
          </c:val>
          <c:extLst>
            <c:ext xmlns:c16="http://schemas.microsoft.com/office/drawing/2014/chart" uri="{C3380CC4-5D6E-409C-BE32-E72D297353CC}">
              <c16:uniqueId val="{00000001-B8A0-4F39-A42E-595175A0A683}"/>
            </c:ext>
          </c:extLst>
        </c:ser>
        <c:dLbls>
          <c:showLegendKey val="0"/>
          <c:showVal val="0"/>
          <c:showCatName val="0"/>
          <c:showSerName val="0"/>
          <c:showPercent val="0"/>
          <c:showBubbleSize val="0"/>
        </c:dLbls>
        <c:gapWidth val="199"/>
        <c:axId val="940533423"/>
        <c:axId val="933262607"/>
      </c:barChart>
      <c:catAx>
        <c:axId val="9405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3262607"/>
        <c:crosses val="autoZero"/>
        <c:auto val="1"/>
        <c:lblAlgn val="ctr"/>
        <c:lblOffset val="100"/>
        <c:noMultiLvlLbl val="0"/>
      </c:catAx>
      <c:valAx>
        <c:axId val="9332626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33423"/>
        <c:crosses val="autoZero"/>
        <c:crossBetween val="between"/>
      </c:valAx>
      <c:spPr>
        <a:noFill/>
        <a:ln>
          <a:noFill/>
        </a:ln>
        <a:effectLst/>
      </c:spPr>
    </c:plotArea>
    <c:legend>
      <c:legendPos val="r"/>
      <c:layout>
        <c:manualLayout>
          <c:xMode val="edge"/>
          <c:yMode val="edge"/>
          <c:x val="0.86955751993264996"/>
          <c:y val="1.0903609167813163E-3"/>
          <c:w val="9.8262083395235969E-2"/>
          <c:h val="0.24953214491311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Data.xlsx]Actives!Actives</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800">
                <a:latin typeface="Aptos" panose="020B0004020202020204" pitchFamily="34" charset="0"/>
              </a:rPr>
              <a:t>Total Active Employees</a:t>
            </a:r>
          </a:p>
        </c:rich>
      </c:tx>
      <c:layout>
        <c:manualLayout>
          <c:xMode val="edge"/>
          <c:yMode val="edge"/>
          <c:x val="0.3749265785609398"/>
          <c:y val="1.87793427230046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57270159254355E-2"/>
          <c:y val="7.0668009916014837E-2"/>
          <c:w val="0.89849979757729581"/>
          <c:h val="0.5952378839968947"/>
        </c:manualLayout>
      </c:layout>
      <c:barChart>
        <c:barDir val="col"/>
        <c:grouping val="clustered"/>
        <c:varyColors val="0"/>
        <c:ser>
          <c:idx val="0"/>
          <c:order val="0"/>
          <c:tx>
            <c:strRef>
              <c:f>Actives!$B$3</c:f>
              <c:strCache>
                <c:ptCount val="1"/>
                <c:pt idx="0">
                  <c:v>Active Employee</c:v>
                </c:pt>
              </c:strCache>
            </c:strRef>
          </c:tx>
          <c:spPr>
            <a:solidFill>
              <a:schemeClr val="accent6"/>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1F6D-4EE7-B0D2-6EBF39F79536}"/>
            </c:ext>
          </c:extLst>
        </c:ser>
        <c:ser>
          <c:idx val="1"/>
          <c:order val="1"/>
          <c:tx>
            <c:strRef>
              <c:f>Actives!$C$3</c:f>
              <c:strCache>
                <c:ptCount val="1"/>
                <c:pt idx="0">
                  <c:v>New Hires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1F6D-4EE7-B0D2-6EBF39F79536}"/>
            </c:ext>
          </c:extLst>
        </c:ser>
        <c:dLbls>
          <c:showLegendKey val="0"/>
          <c:showVal val="0"/>
          <c:showCatName val="0"/>
          <c:showSerName val="0"/>
          <c:showPercent val="0"/>
          <c:showBubbleSize val="0"/>
        </c:dLbls>
        <c:gapWidth val="50"/>
        <c:overlap val="100"/>
        <c:axId val="75437391"/>
        <c:axId val="1955065439"/>
      </c:barChart>
      <c:catAx>
        <c:axId val="754373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5065439"/>
        <c:crosses val="autoZero"/>
        <c:auto val="1"/>
        <c:lblAlgn val="ctr"/>
        <c:lblOffset val="100"/>
        <c:noMultiLvlLbl val="0"/>
      </c:catAx>
      <c:valAx>
        <c:axId val="1955065439"/>
        <c:scaling>
          <c:orientation val="minMax"/>
          <c:max val="8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437391"/>
        <c:crosses val="autoZero"/>
        <c:crossBetween val="between"/>
      </c:valAx>
      <c:spPr>
        <a:noFill/>
        <a:ln>
          <a:noFill/>
        </a:ln>
        <a:effectLst/>
      </c:spPr>
    </c:plotArea>
    <c:legend>
      <c:legendPos val="r"/>
      <c:layout>
        <c:manualLayout>
          <c:xMode val="edge"/>
          <c:yMode val="edge"/>
          <c:x val="9.6119283833021735E-2"/>
          <c:y val="4.8286985252399495E-2"/>
          <c:w val="0.23627365962514599"/>
          <c:h val="8.80292780303870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Data.xlsx]Seperations!Seperations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Aptos" panose="020B0004020202020204" pitchFamily="34" charset="0"/>
              </a:rPr>
              <a:t>Seperations</a:t>
            </a:r>
          </a:p>
        </c:rich>
      </c:tx>
      <c:layout>
        <c:manualLayout>
          <c:xMode val="edge"/>
          <c:yMode val="edge"/>
          <c:x val="0.19557438732254351"/>
          <c:y val="6.665199612795309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05801754655926E-2"/>
          <c:y val="0.27402473428443941"/>
          <c:w val="0.83934061584204289"/>
          <c:h val="0.50492897946580206"/>
        </c:manualLayout>
      </c:layout>
      <c:barChart>
        <c:barDir val="col"/>
        <c:grouping val="clustered"/>
        <c:varyColors val="0"/>
        <c:ser>
          <c:idx val="0"/>
          <c:order val="0"/>
          <c:tx>
            <c:strRef>
              <c:f>Seperations!$B$3</c:f>
              <c:strCache>
                <c:ptCount val="1"/>
                <c:pt idx="0">
                  <c:v>Seperations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3-60BF-44DA-BCE0-CA0A229E66B9}"/>
            </c:ext>
          </c:extLst>
        </c:ser>
        <c:ser>
          <c:idx val="1"/>
          <c:order val="1"/>
          <c:tx>
            <c:strRef>
              <c:f>Seperations!$C$3</c:f>
              <c:strCache>
                <c:ptCount val="1"/>
                <c:pt idx="0">
                  <c:v>Sum of BadHires</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5-60BF-44DA-BCE0-CA0A229E66B9}"/>
            </c:ext>
          </c:extLst>
        </c:ser>
        <c:dLbls>
          <c:dLblPos val="inEnd"/>
          <c:showLegendKey val="0"/>
          <c:showVal val="1"/>
          <c:showCatName val="0"/>
          <c:showSerName val="0"/>
          <c:showPercent val="0"/>
          <c:showBubbleSize val="0"/>
        </c:dLbls>
        <c:gapWidth val="219"/>
        <c:overlap val="-27"/>
        <c:axId val="1307941775"/>
        <c:axId val="1247800255"/>
      </c:barChart>
      <c:catAx>
        <c:axId val="13079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0255"/>
        <c:crosses val="autoZero"/>
        <c:auto val="1"/>
        <c:lblAlgn val="ctr"/>
        <c:lblOffset val="100"/>
        <c:noMultiLvlLbl val="0"/>
      </c:catAx>
      <c:valAx>
        <c:axId val="1247800255"/>
        <c:scaling>
          <c:orientation val="minMax"/>
        </c:scaling>
        <c:delete val="1"/>
        <c:axPos val="l"/>
        <c:numFmt formatCode="0" sourceLinked="1"/>
        <c:majorTickMark val="none"/>
        <c:minorTickMark val="none"/>
        <c:tickLblPos val="nextTo"/>
        <c:crossAx val="1307941775"/>
        <c:crosses val="autoZero"/>
        <c:crossBetween val="between"/>
      </c:valAx>
    </c:plotArea>
    <c:legend>
      <c:legendPos val="r"/>
      <c:layout>
        <c:manualLayout>
          <c:xMode val="edge"/>
          <c:yMode val="edge"/>
          <c:x val="0.48527938941842785"/>
          <c:y val="4.617943883775092E-2"/>
          <c:w val="0.47348736013261494"/>
          <c:h val="0.17081759597123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0.151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1959440159954E-2"/>
          <c:y val="0.12078703703703704"/>
          <c:w val="0.83934061584204289"/>
          <c:h val="0.77181357538640982"/>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F9F0-4C4E-9611-B38D069EE1E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2-0BE6-4833-9F96-694CF3761A96}"/>
            </c:ext>
          </c:extLst>
        </c:ser>
        <c:dLbls>
          <c:dLblPos val="inEnd"/>
          <c:showLegendKey val="0"/>
          <c:showVal val="1"/>
          <c:showCatName val="0"/>
          <c:showSerName val="0"/>
          <c:showPercent val="0"/>
          <c:showBubbleSize val="0"/>
        </c:dLbls>
        <c:gapWidth val="219"/>
        <c:overlap val="-27"/>
        <c:axId val="1307941775"/>
        <c:axId val="1247800255"/>
      </c:barChart>
      <c:catAx>
        <c:axId val="13079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0255"/>
        <c:crosses val="autoZero"/>
        <c:auto val="1"/>
        <c:lblAlgn val="ctr"/>
        <c:lblOffset val="100"/>
        <c:noMultiLvlLbl val="0"/>
      </c:catAx>
      <c:valAx>
        <c:axId val="1247800255"/>
        <c:scaling>
          <c:orientation val="minMax"/>
        </c:scaling>
        <c:delete val="1"/>
        <c:axPos val="l"/>
        <c:numFmt formatCode="0" sourceLinked="1"/>
        <c:majorTickMark val="none"/>
        <c:minorTickMark val="none"/>
        <c:tickLblPos val="nextTo"/>
        <c:crossAx val="1307941775"/>
        <c:crosses val="autoZero"/>
        <c:crossBetween val="between"/>
      </c:valAx>
      <c:spPr>
        <a:noFill/>
        <a:ln>
          <a:noFill/>
        </a:ln>
        <a:effectLst/>
      </c:spPr>
    </c:plotArea>
    <c:legend>
      <c:legendPos val="r"/>
      <c:layout>
        <c:manualLayout>
          <c:xMode val="edge"/>
          <c:yMode val="edge"/>
          <c:x val="1.5980971128608936E-2"/>
          <c:y val="0.19523075240594925"/>
          <c:w val="0.1649863818436577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hyperlink" Target="#'Seperation Dashboard'!A1"/><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HR Dashboard'!A1"/><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7620</xdr:colOff>
      <xdr:row>1</xdr:row>
      <xdr:rowOff>7620</xdr:rowOff>
    </xdr:to>
    <xdr:sp macro="" textlink="">
      <xdr:nvSpPr>
        <xdr:cNvPr id="2" name="TextBox 1">
          <a:extLst>
            <a:ext uri="{FF2B5EF4-FFF2-40B4-BE49-F238E27FC236}">
              <a16:creationId xmlns:a16="http://schemas.microsoft.com/office/drawing/2014/main" id="{7AF0403E-4CA6-A7D1-CBAE-E63986AA2341}"/>
            </a:ext>
          </a:extLst>
        </xdr:cNvPr>
        <xdr:cNvSpPr txBox="1"/>
      </xdr:nvSpPr>
      <xdr:spPr>
        <a:xfrm>
          <a:off x="0" y="0"/>
          <a:ext cx="366522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u="none" strike="noStrike">
              <a:solidFill>
                <a:schemeClr val="accent6">
                  <a:lumMod val="75000"/>
                </a:schemeClr>
              </a:solidFill>
              <a:effectLst/>
              <a:latin typeface="+mn-lt"/>
              <a:ea typeface="+mn-ea"/>
              <a:cs typeface="+mn-cs"/>
            </a:rPr>
            <a:t>HR MANAGEMENT DASHBOARD</a:t>
          </a:r>
          <a:r>
            <a:rPr lang="en-IN" sz="2000">
              <a:solidFill>
                <a:schemeClr val="accent6">
                  <a:lumMod val="75000"/>
                </a:schemeClr>
              </a:solidFill>
            </a:rPr>
            <a:t> </a:t>
          </a:r>
        </a:p>
      </xdr:txBody>
    </xdr:sp>
    <xdr:clientData/>
  </xdr:twoCellAnchor>
  <xdr:twoCellAnchor editAs="oneCell">
    <xdr:from>
      <xdr:col>13</xdr:col>
      <xdr:colOff>99060</xdr:colOff>
      <xdr:row>0</xdr:row>
      <xdr:rowOff>99060</xdr:rowOff>
    </xdr:from>
    <xdr:to>
      <xdr:col>13</xdr:col>
      <xdr:colOff>457200</xdr:colOff>
      <xdr:row>1</xdr:row>
      <xdr:rowOff>129540</xdr:rowOff>
    </xdr:to>
    <xdr:pic>
      <xdr:nvPicPr>
        <xdr:cNvPr id="7" name="Graphic 6" descr="Clock with solid fill">
          <a:extLst>
            <a:ext uri="{FF2B5EF4-FFF2-40B4-BE49-F238E27FC236}">
              <a16:creationId xmlns:a16="http://schemas.microsoft.com/office/drawing/2014/main" id="{2D16B6D7-ECE0-84B0-9C6D-FA02428042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23860" y="99060"/>
          <a:ext cx="358140" cy="358140"/>
        </a:xfrm>
        <a:prstGeom prst="rect">
          <a:avLst/>
        </a:prstGeom>
      </xdr:spPr>
    </xdr:pic>
    <xdr:clientData/>
  </xdr:twoCellAnchor>
  <xdr:twoCellAnchor editAs="oneCell">
    <xdr:from>
      <xdr:col>10</xdr:col>
      <xdr:colOff>104280</xdr:colOff>
      <xdr:row>0</xdr:row>
      <xdr:rowOff>127140</xdr:rowOff>
    </xdr:from>
    <xdr:to>
      <xdr:col>10</xdr:col>
      <xdr:colOff>457200</xdr:colOff>
      <xdr:row>1</xdr:row>
      <xdr:rowOff>152400</xdr:rowOff>
    </xdr:to>
    <xdr:pic>
      <xdr:nvPicPr>
        <xdr:cNvPr id="9" name="Graphic 8" descr="Coins with solid fill">
          <a:extLst>
            <a:ext uri="{FF2B5EF4-FFF2-40B4-BE49-F238E27FC236}">
              <a16:creationId xmlns:a16="http://schemas.microsoft.com/office/drawing/2014/main" id="{CB823DE1-8739-C252-1D96-25D63A4DC85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00280" y="127140"/>
          <a:ext cx="352920" cy="352920"/>
        </a:xfrm>
        <a:prstGeom prst="rect">
          <a:avLst/>
        </a:prstGeom>
      </xdr:spPr>
    </xdr:pic>
    <xdr:clientData/>
  </xdr:twoCellAnchor>
  <xdr:twoCellAnchor editAs="oneCell">
    <xdr:from>
      <xdr:col>9</xdr:col>
      <xdr:colOff>167640</xdr:colOff>
      <xdr:row>0</xdr:row>
      <xdr:rowOff>320040</xdr:rowOff>
    </xdr:from>
    <xdr:to>
      <xdr:col>9</xdr:col>
      <xdr:colOff>541020</xdr:colOff>
      <xdr:row>3</xdr:row>
      <xdr:rowOff>0</xdr:rowOff>
    </xdr:to>
    <xdr:pic>
      <xdr:nvPicPr>
        <xdr:cNvPr id="13" name="Graphic 12" descr="Man with solid fill">
          <a:extLst>
            <a:ext uri="{FF2B5EF4-FFF2-40B4-BE49-F238E27FC236}">
              <a16:creationId xmlns:a16="http://schemas.microsoft.com/office/drawing/2014/main" id="{186F191E-B771-7AF3-4B5C-33D032B66F2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54040" y="320040"/>
          <a:ext cx="373380" cy="373380"/>
        </a:xfrm>
        <a:prstGeom prst="rect">
          <a:avLst/>
        </a:prstGeom>
      </xdr:spPr>
    </xdr:pic>
    <xdr:clientData/>
  </xdr:twoCellAnchor>
  <xdr:twoCellAnchor editAs="oneCell">
    <xdr:from>
      <xdr:col>7</xdr:col>
      <xdr:colOff>81840</xdr:colOff>
      <xdr:row>0</xdr:row>
      <xdr:rowOff>257100</xdr:rowOff>
    </xdr:from>
    <xdr:to>
      <xdr:col>7</xdr:col>
      <xdr:colOff>556260</xdr:colOff>
      <xdr:row>3</xdr:row>
      <xdr:rowOff>38100</xdr:rowOff>
    </xdr:to>
    <xdr:pic>
      <xdr:nvPicPr>
        <xdr:cNvPr id="15" name="Graphic 14" descr="Users with solid fill">
          <a:extLst>
            <a:ext uri="{FF2B5EF4-FFF2-40B4-BE49-F238E27FC236}">
              <a16:creationId xmlns:a16="http://schemas.microsoft.com/office/drawing/2014/main" id="{1F30A9DB-7FA0-8465-3DA3-69E48D9D08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49040" y="257100"/>
          <a:ext cx="474420" cy="474420"/>
        </a:xfrm>
        <a:prstGeom prst="rect">
          <a:avLst/>
        </a:prstGeom>
      </xdr:spPr>
    </xdr:pic>
    <xdr:clientData/>
  </xdr:twoCellAnchor>
  <xdr:twoCellAnchor editAs="oneCell">
    <xdr:from>
      <xdr:col>8</xdr:col>
      <xdr:colOff>160020</xdr:colOff>
      <xdr:row>1</xdr:row>
      <xdr:rowOff>7620</xdr:rowOff>
    </xdr:from>
    <xdr:to>
      <xdr:col>8</xdr:col>
      <xdr:colOff>533400</xdr:colOff>
      <xdr:row>3</xdr:row>
      <xdr:rowOff>15240</xdr:rowOff>
    </xdr:to>
    <xdr:pic>
      <xdr:nvPicPr>
        <xdr:cNvPr id="17" name="Graphic 16" descr="Woman with solid fill">
          <a:extLst>
            <a:ext uri="{FF2B5EF4-FFF2-40B4-BE49-F238E27FC236}">
              <a16:creationId xmlns:a16="http://schemas.microsoft.com/office/drawing/2014/main" id="{5AF255D7-BBF3-5316-BEF7-B144A2B979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036820" y="335280"/>
          <a:ext cx="373380" cy="373380"/>
        </a:xfrm>
        <a:prstGeom prst="rect">
          <a:avLst/>
        </a:prstGeom>
      </xdr:spPr>
    </xdr:pic>
    <xdr:clientData/>
  </xdr:twoCellAnchor>
  <xdr:twoCellAnchor editAs="oneCell">
    <xdr:from>
      <xdr:col>12</xdr:col>
      <xdr:colOff>121920</xdr:colOff>
      <xdr:row>0</xdr:row>
      <xdr:rowOff>60960</xdr:rowOff>
    </xdr:from>
    <xdr:to>
      <xdr:col>12</xdr:col>
      <xdr:colOff>495300</xdr:colOff>
      <xdr:row>1</xdr:row>
      <xdr:rowOff>106680</xdr:rowOff>
    </xdr:to>
    <xdr:pic>
      <xdr:nvPicPr>
        <xdr:cNvPr id="18" name="Graphic 17" descr="Man with solid fill">
          <a:extLst>
            <a:ext uri="{FF2B5EF4-FFF2-40B4-BE49-F238E27FC236}">
              <a16:creationId xmlns:a16="http://schemas.microsoft.com/office/drawing/2014/main" id="{82244D91-98CC-42B8-9928-532C109392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37120" y="60960"/>
          <a:ext cx="373380" cy="373380"/>
        </a:xfrm>
        <a:prstGeom prst="rect">
          <a:avLst/>
        </a:prstGeom>
      </xdr:spPr>
    </xdr:pic>
    <xdr:clientData/>
  </xdr:twoCellAnchor>
  <xdr:twoCellAnchor editAs="oneCell">
    <xdr:from>
      <xdr:col>11</xdr:col>
      <xdr:colOff>114300</xdr:colOff>
      <xdr:row>0</xdr:row>
      <xdr:rowOff>76200</xdr:rowOff>
    </xdr:from>
    <xdr:to>
      <xdr:col>11</xdr:col>
      <xdr:colOff>487680</xdr:colOff>
      <xdr:row>1</xdr:row>
      <xdr:rowOff>121920</xdr:rowOff>
    </xdr:to>
    <xdr:pic>
      <xdr:nvPicPr>
        <xdr:cNvPr id="19" name="Graphic 18" descr="Woman with solid fill">
          <a:extLst>
            <a:ext uri="{FF2B5EF4-FFF2-40B4-BE49-F238E27FC236}">
              <a16:creationId xmlns:a16="http://schemas.microsoft.com/office/drawing/2014/main" id="{3BB1F8B4-E2CB-4949-B70C-02CFFA5986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900" y="76200"/>
          <a:ext cx="373380" cy="373380"/>
        </a:xfrm>
        <a:prstGeom prst="rect">
          <a:avLst/>
        </a:prstGeom>
      </xdr:spPr>
    </xdr:pic>
    <xdr:clientData/>
  </xdr:twoCellAnchor>
  <xdr:twoCellAnchor editAs="oneCell">
    <xdr:from>
      <xdr:col>15</xdr:col>
      <xdr:colOff>114300</xdr:colOff>
      <xdr:row>0</xdr:row>
      <xdr:rowOff>76200</xdr:rowOff>
    </xdr:from>
    <xdr:to>
      <xdr:col>15</xdr:col>
      <xdr:colOff>487680</xdr:colOff>
      <xdr:row>1</xdr:row>
      <xdr:rowOff>121920</xdr:rowOff>
    </xdr:to>
    <xdr:pic>
      <xdr:nvPicPr>
        <xdr:cNvPr id="20" name="Graphic 19" descr="Man with solid fill">
          <a:extLst>
            <a:ext uri="{FF2B5EF4-FFF2-40B4-BE49-F238E27FC236}">
              <a16:creationId xmlns:a16="http://schemas.microsoft.com/office/drawing/2014/main" id="{03846941-1A5A-4556-864B-4AE1DE02431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58300" y="76200"/>
          <a:ext cx="373380" cy="373380"/>
        </a:xfrm>
        <a:prstGeom prst="rect">
          <a:avLst/>
        </a:prstGeom>
      </xdr:spPr>
    </xdr:pic>
    <xdr:clientData/>
  </xdr:twoCellAnchor>
  <xdr:twoCellAnchor editAs="oneCell">
    <xdr:from>
      <xdr:col>14</xdr:col>
      <xdr:colOff>114300</xdr:colOff>
      <xdr:row>0</xdr:row>
      <xdr:rowOff>60960</xdr:rowOff>
    </xdr:from>
    <xdr:to>
      <xdr:col>14</xdr:col>
      <xdr:colOff>487680</xdr:colOff>
      <xdr:row>1</xdr:row>
      <xdr:rowOff>106680</xdr:rowOff>
    </xdr:to>
    <xdr:pic>
      <xdr:nvPicPr>
        <xdr:cNvPr id="21" name="Graphic 20" descr="Woman with solid fill">
          <a:extLst>
            <a:ext uri="{FF2B5EF4-FFF2-40B4-BE49-F238E27FC236}">
              <a16:creationId xmlns:a16="http://schemas.microsoft.com/office/drawing/2014/main" id="{68EF446A-A0E6-4375-BE00-F4BB67151A1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48700" y="60960"/>
          <a:ext cx="373380" cy="373380"/>
        </a:xfrm>
        <a:prstGeom prst="rect">
          <a:avLst/>
        </a:prstGeom>
      </xdr:spPr>
    </xdr:pic>
    <xdr:clientData/>
  </xdr:twoCellAnchor>
  <xdr:twoCellAnchor>
    <xdr:from>
      <xdr:col>16</xdr:col>
      <xdr:colOff>40947</xdr:colOff>
      <xdr:row>0</xdr:row>
      <xdr:rowOff>50242</xdr:rowOff>
    </xdr:from>
    <xdr:to>
      <xdr:col>20</xdr:col>
      <xdr:colOff>332181</xdr:colOff>
      <xdr:row>5</xdr:row>
      <xdr:rowOff>57862</xdr:rowOff>
    </xdr:to>
    <xdr:graphicFrame macro="">
      <xdr:nvGraphicFramePr>
        <xdr:cNvPr id="22" name="Chart 21">
          <a:extLst>
            <a:ext uri="{FF2B5EF4-FFF2-40B4-BE49-F238E27FC236}">
              <a16:creationId xmlns:a16="http://schemas.microsoft.com/office/drawing/2014/main" id="{77B17746-877B-4AF8-AC87-4AD59732C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586153</xdr:colOff>
      <xdr:row>28</xdr:row>
      <xdr:rowOff>1</xdr:rowOff>
    </xdr:from>
    <xdr:to>
      <xdr:col>10</xdr:col>
      <xdr:colOff>368440</xdr:colOff>
      <xdr:row>36</xdr:row>
      <xdr:rowOff>142351</xdr:rowOff>
    </xdr:to>
    <xdr:graphicFrame macro="">
      <xdr:nvGraphicFramePr>
        <xdr:cNvPr id="3" name="Chart 2">
          <a:extLst>
            <a:ext uri="{FF2B5EF4-FFF2-40B4-BE49-F238E27FC236}">
              <a16:creationId xmlns:a16="http://schemas.microsoft.com/office/drawing/2014/main" id="{87A16A89-60F4-4E27-A16F-982A1AB05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586155</xdr:colOff>
      <xdr:row>18</xdr:row>
      <xdr:rowOff>142350</xdr:rowOff>
    </xdr:from>
    <xdr:to>
      <xdr:col>10</xdr:col>
      <xdr:colOff>368440</xdr:colOff>
      <xdr:row>27</xdr:row>
      <xdr:rowOff>124848</xdr:rowOff>
    </xdr:to>
    <xdr:graphicFrame macro="">
      <xdr:nvGraphicFramePr>
        <xdr:cNvPr id="4" name="Chart 3">
          <a:extLst>
            <a:ext uri="{FF2B5EF4-FFF2-40B4-BE49-F238E27FC236}">
              <a16:creationId xmlns:a16="http://schemas.microsoft.com/office/drawing/2014/main" id="{D286C3A8-F7D2-440B-B46F-BD9AB4F5E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502418</xdr:colOff>
      <xdr:row>18</xdr:row>
      <xdr:rowOff>133978</xdr:rowOff>
    </xdr:from>
    <xdr:to>
      <xdr:col>17</xdr:col>
      <xdr:colOff>209006</xdr:colOff>
      <xdr:row>36</xdr:row>
      <xdr:rowOff>142351</xdr:rowOff>
    </xdr:to>
    <xdr:graphicFrame macro="">
      <xdr:nvGraphicFramePr>
        <xdr:cNvPr id="5" name="Chart 4">
          <a:extLst>
            <a:ext uri="{FF2B5EF4-FFF2-40B4-BE49-F238E27FC236}">
              <a16:creationId xmlns:a16="http://schemas.microsoft.com/office/drawing/2014/main" id="{0C1927D5-C274-4808-8F29-7A22E0B0D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305804</xdr:colOff>
      <xdr:row>18</xdr:row>
      <xdr:rowOff>142352</xdr:rowOff>
    </xdr:from>
    <xdr:to>
      <xdr:col>24</xdr:col>
      <xdr:colOff>418682</xdr:colOff>
      <xdr:row>36</xdr:row>
      <xdr:rowOff>117232</xdr:rowOff>
    </xdr:to>
    <xdr:graphicFrame macro="">
      <xdr:nvGraphicFramePr>
        <xdr:cNvPr id="6" name="Chart 5">
          <a:extLst>
            <a:ext uri="{FF2B5EF4-FFF2-40B4-BE49-F238E27FC236}">
              <a16:creationId xmlns:a16="http://schemas.microsoft.com/office/drawing/2014/main" id="{AA4E0D63-69A0-4504-80A2-A2D67EBF1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290564</xdr:colOff>
      <xdr:row>5</xdr:row>
      <xdr:rowOff>167472</xdr:rowOff>
    </xdr:from>
    <xdr:to>
      <xdr:col>24</xdr:col>
      <xdr:colOff>368440</xdr:colOff>
      <xdr:row>18</xdr:row>
      <xdr:rowOff>58615</xdr:rowOff>
    </xdr:to>
    <xdr:graphicFrame macro="">
      <xdr:nvGraphicFramePr>
        <xdr:cNvPr id="8" name="Chart 7">
          <a:extLst>
            <a:ext uri="{FF2B5EF4-FFF2-40B4-BE49-F238E27FC236}">
              <a16:creationId xmlns:a16="http://schemas.microsoft.com/office/drawing/2014/main" id="{FFAE302A-5099-4572-AD9D-19F7FDCB7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577782</xdr:colOff>
      <xdr:row>5</xdr:row>
      <xdr:rowOff>167472</xdr:rowOff>
    </xdr:from>
    <xdr:to>
      <xdr:col>17</xdr:col>
      <xdr:colOff>202141</xdr:colOff>
      <xdr:row>18</xdr:row>
      <xdr:rowOff>58614</xdr:rowOff>
    </xdr:to>
    <xdr:graphicFrame macro="">
      <xdr:nvGraphicFramePr>
        <xdr:cNvPr id="11" name="Chart 10">
          <a:extLst>
            <a:ext uri="{FF2B5EF4-FFF2-40B4-BE49-F238E27FC236}">
              <a16:creationId xmlns:a16="http://schemas.microsoft.com/office/drawing/2014/main" id="{8ADB3442-7A78-4AE1-963E-FEB2234C7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25121</xdr:colOff>
      <xdr:row>5</xdr:row>
      <xdr:rowOff>72349</xdr:rowOff>
    </xdr:from>
    <xdr:to>
      <xdr:col>30</xdr:col>
      <xdr:colOff>9881</xdr:colOff>
      <xdr:row>5</xdr:row>
      <xdr:rowOff>79969</xdr:rowOff>
    </xdr:to>
    <xdr:cxnSp macro="">
      <xdr:nvCxnSpPr>
        <xdr:cNvPr id="14" name="Straight Connector 13">
          <a:extLst>
            <a:ext uri="{FF2B5EF4-FFF2-40B4-BE49-F238E27FC236}">
              <a16:creationId xmlns:a16="http://schemas.microsoft.com/office/drawing/2014/main" id="{5A5B3B28-E395-5A69-8136-47BFB2512B2E}"/>
            </a:ext>
          </a:extLst>
        </xdr:cNvPr>
        <xdr:cNvCxnSpPr/>
      </xdr:nvCxnSpPr>
      <xdr:spPr>
        <a:xfrm flipV="1">
          <a:off x="25121" y="1135800"/>
          <a:ext cx="18323002" cy="76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326572</xdr:colOff>
      <xdr:row>0</xdr:row>
      <xdr:rowOff>0</xdr:rowOff>
    </xdr:from>
    <xdr:to>
      <xdr:col>6</xdr:col>
      <xdr:colOff>326572</xdr:colOff>
      <xdr:row>5</xdr:row>
      <xdr:rowOff>50241</xdr:rowOff>
    </xdr:to>
    <xdr:cxnSp macro="">
      <xdr:nvCxnSpPr>
        <xdr:cNvPr id="25" name="Straight Connector 24">
          <a:extLst>
            <a:ext uri="{FF2B5EF4-FFF2-40B4-BE49-F238E27FC236}">
              <a16:creationId xmlns:a16="http://schemas.microsoft.com/office/drawing/2014/main" id="{2FCF6B66-0C86-0577-86CF-25F4883C816D}"/>
            </a:ext>
          </a:extLst>
        </xdr:cNvPr>
        <xdr:cNvCxnSpPr/>
      </xdr:nvCxnSpPr>
      <xdr:spPr>
        <a:xfrm>
          <a:off x="3994220" y="0"/>
          <a:ext cx="0" cy="111369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0</xdr:row>
      <xdr:rowOff>0</xdr:rowOff>
    </xdr:from>
    <xdr:to>
      <xdr:col>10</xdr:col>
      <xdr:colOff>0</xdr:colOff>
      <xdr:row>5</xdr:row>
      <xdr:rowOff>50241</xdr:rowOff>
    </xdr:to>
    <xdr:cxnSp macro="">
      <xdr:nvCxnSpPr>
        <xdr:cNvPr id="29" name="Straight Connector 28">
          <a:extLst>
            <a:ext uri="{FF2B5EF4-FFF2-40B4-BE49-F238E27FC236}">
              <a16:creationId xmlns:a16="http://schemas.microsoft.com/office/drawing/2014/main" id="{5BEBB254-6832-4519-8CD3-693A5C5ED18C}"/>
            </a:ext>
          </a:extLst>
        </xdr:cNvPr>
        <xdr:cNvCxnSpPr/>
      </xdr:nvCxnSpPr>
      <xdr:spPr>
        <a:xfrm>
          <a:off x="6112747" y="0"/>
          <a:ext cx="0" cy="111369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1675</xdr:colOff>
      <xdr:row>0</xdr:row>
      <xdr:rowOff>0</xdr:rowOff>
    </xdr:from>
    <xdr:to>
      <xdr:col>13</xdr:col>
      <xdr:colOff>1675</xdr:colOff>
      <xdr:row>5</xdr:row>
      <xdr:rowOff>50241</xdr:rowOff>
    </xdr:to>
    <xdr:cxnSp macro="">
      <xdr:nvCxnSpPr>
        <xdr:cNvPr id="30" name="Straight Connector 29">
          <a:extLst>
            <a:ext uri="{FF2B5EF4-FFF2-40B4-BE49-F238E27FC236}">
              <a16:creationId xmlns:a16="http://schemas.microsoft.com/office/drawing/2014/main" id="{3589ADF9-6C40-4337-98E1-AD5B627D4A94}"/>
            </a:ext>
          </a:extLst>
        </xdr:cNvPr>
        <xdr:cNvCxnSpPr/>
      </xdr:nvCxnSpPr>
      <xdr:spPr>
        <a:xfrm>
          <a:off x="7948246" y="0"/>
          <a:ext cx="0" cy="111369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3349</xdr:colOff>
      <xdr:row>0</xdr:row>
      <xdr:rowOff>10049</xdr:rowOff>
    </xdr:from>
    <xdr:to>
      <xdr:col>16</xdr:col>
      <xdr:colOff>3349</xdr:colOff>
      <xdr:row>5</xdr:row>
      <xdr:rowOff>60290</xdr:rowOff>
    </xdr:to>
    <xdr:cxnSp macro="">
      <xdr:nvCxnSpPr>
        <xdr:cNvPr id="31" name="Straight Connector 30">
          <a:extLst>
            <a:ext uri="{FF2B5EF4-FFF2-40B4-BE49-F238E27FC236}">
              <a16:creationId xmlns:a16="http://schemas.microsoft.com/office/drawing/2014/main" id="{58A04EF2-A6E6-4B8F-A42A-C3B3A2F50DA7}"/>
            </a:ext>
          </a:extLst>
        </xdr:cNvPr>
        <xdr:cNvCxnSpPr/>
      </xdr:nvCxnSpPr>
      <xdr:spPr>
        <a:xfrm>
          <a:off x="9783745" y="10049"/>
          <a:ext cx="0" cy="111369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607925</xdr:colOff>
      <xdr:row>0</xdr:row>
      <xdr:rowOff>0</xdr:rowOff>
    </xdr:from>
    <xdr:to>
      <xdr:col>20</xdr:col>
      <xdr:colOff>607925</xdr:colOff>
      <xdr:row>5</xdr:row>
      <xdr:rowOff>50241</xdr:rowOff>
    </xdr:to>
    <xdr:cxnSp macro="">
      <xdr:nvCxnSpPr>
        <xdr:cNvPr id="32" name="Straight Connector 31">
          <a:extLst>
            <a:ext uri="{FF2B5EF4-FFF2-40B4-BE49-F238E27FC236}">
              <a16:creationId xmlns:a16="http://schemas.microsoft.com/office/drawing/2014/main" id="{2CA11403-1D8B-4AE0-B53E-7CFF0D403EBC}"/>
            </a:ext>
          </a:extLst>
        </xdr:cNvPr>
        <xdr:cNvCxnSpPr/>
      </xdr:nvCxnSpPr>
      <xdr:spPr>
        <a:xfrm>
          <a:off x="12833420" y="0"/>
          <a:ext cx="0" cy="111369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138499</xdr:colOff>
      <xdr:row>5</xdr:row>
      <xdr:rowOff>180955</xdr:rowOff>
    </xdr:from>
    <xdr:to>
      <xdr:col>2</xdr:col>
      <xdr:colOff>410308</xdr:colOff>
      <xdr:row>9</xdr:row>
      <xdr:rowOff>58615</xdr:rowOff>
    </xdr:to>
    <mc:AlternateContent xmlns:mc="http://schemas.openxmlformats.org/markup-compatibility/2006">
      <mc:Choice xmlns:a14="http://schemas.microsoft.com/office/drawing/2010/main" Requires="a14">
        <xdr:graphicFrame macro="">
          <xdr:nvGraphicFramePr>
            <xdr:cNvPr id="33" name="FP">
              <a:extLst>
                <a:ext uri="{FF2B5EF4-FFF2-40B4-BE49-F238E27FC236}">
                  <a16:creationId xmlns:a16="http://schemas.microsoft.com/office/drawing/2014/main" id="{E4A85243-3D78-A693-A72A-3A96D9F1EEAE}"/>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138499" y="1244406"/>
              <a:ext cx="1494358" cy="614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116143</xdr:colOff>
      <xdr:row>13</xdr:row>
      <xdr:rowOff>116142</xdr:rowOff>
    </xdr:from>
    <xdr:to>
      <xdr:col>2</xdr:col>
      <xdr:colOff>385187</xdr:colOff>
      <xdr:row>25</xdr:row>
      <xdr:rowOff>41282</xdr:rowOff>
    </xdr:to>
    <mc:AlternateContent xmlns:mc="http://schemas.openxmlformats.org/markup-compatibility/2006">
      <mc:Choice xmlns:a14="http://schemas.microsoft.com/office/drawing/2010/main" Requires="a14">
        <xdr:graphicFrame macro="">
          <xdr:nvGraphicFramePr>
            <xdr:cNvPr id="34" name="EthnicGroup">
              <a:extLst>
                <a:ext uri="{FF2B5EF4-FFF2-40B4-BE49-F238E27FC236}">
                  <a16:creationId xmlns:a16="http://schemas.microsoft.com/office/drawing/2014/main" id="{F50D7A63-31F4-557A-8F99-412A8CC47AA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116143" y="2653351"/>
              <a:ext cx="1491593" cy="2135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144024</xdr:colOff>
      <xdr:row>9</xdr:row>
      <xdr:rowOff>126190</xdr:rowOff>
    </xdr:from>
    <xdr:to>
      <xdr:col>2</xdr:col>
      <xdr:colOff>410308</xdr:colOff>
      <xdr:row>13</xdr:row>
      <xdr:rowOff>48567</xdr:rowOff>
    </xdr:to>
    <mc:AlternateContent xmlns:mc="http://schemas.openxmlformats.org/markup-compatibility/2006">
      <mc:Choice xmlns:a14="http://schemas.microsoft.com/office/drawing/2010/main" Requires="a14">
        <xdr:graphicFrame macro="">
          <xdr:nvGraphicFramePr>
            <xdr:cNvPr id="35" name="Gender">
              <a:extLst>
                <a:ext uri="{FF2B5EF4-FFF2-40B4-BE49-F238E27FC236}">
                  <a16:creationId xmlns:a16="http://schemas.microsoft.com/office/drawing/2014/main" id="{2FB24AC7-A7A6-0540-15B5-0592F7C9486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4024" y="1926520"/>
              <a:ext cx="1488833" cy="659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121667</xdr:colOff>
      <xdr:row>25</xdr:row>
      <xdr:rowOff>108857</xdr:rowOff>
    </xdr:from>
    <xdr:to>
      <xdr:col>2</xdr:col>
      <xdr:colOff>368440</xdr:colOff>
      <xdr:row>37</xdr:row>
      <xdr:rowOff>52020</xdr:rowOff>
    </xdr:to>
    <mc:AlternateContent xmlns:mc="http://schemas.openxmlformats.org/markup-compatibility/2006">
      <mc:Choice xmlns:a14="http://schemas.microsoft.com/office/drawing/2010/main" Requires="a14">
        <xdr:graphicFrame macro="">
          <xdr:nvGraphicFramePr>
            <xdr:cNvPr id="36" name="BU Region">
              <a:extLst>
                <a:ext uri="{FF2B5EF4-FFF2-40B4-BE49-F238E27FC236}">
                  <a16:creationId xmlns:a16="http://schemas.microsoft.com/office/drawing/2014/main" id="{F375B37E-339F-FBA3-8716-7B1DB654D72E}"/>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121667" y="4856703"/>
              <a:ext cx="1469322" cy="2153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241662</xdr:colOff>
      <xdr:row>0</xdr:row>
      <xdr:rowOff>58032</xdr:rowOff>
    </xdr:from>
    <xdr:to>
      <xdr:col>24</xdr:col>
      <xdr:colOff>276330</xdr:colOff>
      <xdr:row>4</xdr:row>
      <xdr:rowOff>100485</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75609D4D-6890-5443-65C0-64490B2195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3078431" y="58032"/>
              <a:ext cx="1868492" cy="921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159098</xdr:colOff>
      <xdr:row>3</xdr:row>
      <xdr:rowOff>41868</xdr:rowOff>
    </xdr:from>
    <xdr:to>
      <xdr:col>2</xdr:col>
      <xdr:colOff>577780</xdr:colOff>
      <xdr:row>5</xdr:row>
      <xdr:rowOff>8373</xdr:rowOff>
    </xdr:to>
    <xdr:sp macro="" textlink="">
      <xdr:nvSpPr>
        <xdr:cNvPr id="38" name="Rectangle: Rounded Corners 37">
          <a:extLst>
            <a:ext uri="{FF2B5EF4-FFF2-40B4-BE49-F238E27FC236}">
              <a16:creationId xmlns:a16="http://schemas.microsoft.com/office/drawing/2014/main" id="{0721DDA2-80C7-EC76-D4B1-F317D2D184BA}"/>
            </a:ext>
          </a:extLst>
        </xdr:cNvPr>
        <xdr:cNvSpPr/>
      </xdr:nvSpPr>
      <xdr:spPr>
        <a:xfrm>
          <a:off x="159098" y="736879"/>
          <a:ext cx="1641231" cy="3349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 Dashboard</a:t>
          </a:r>
        </a:p>
      </xdr:txBody>
    </xdr:sp>
    <xdr:clientData/>
  </xdr:twoCellAnchor>
  <xdr:twoCellAnchor>
    <xdr:from>
      <xdr:col>3</xdr:col>
      <xdr:colOff>194268</xdr:colOff>
      <xdr:row>3</xdr:row>
      <xdr:rowOff>26796</xdr:rowOff>
    </xdr:from>
    <xdr:to>
      <xdr:col>5</xdr:col>
      <xdr:colOff>611273</xdr:colOff>
      <xdr:row>4</xdr:row>
      <xdr:rowOff>177521</xdr:rowOff>
    </xdr:to>
    <xdr:sp macro="" textlink="">
      <xdr:nvSpPr>
        <xdr:cNvPr id="39" name="Rectangle: Rounded Corners 38">
          <a:hlinkClick xmlns:r="http://schemas.openxmlformats.org/officeDocument/2006/relationships" r:id="rId18"/>
          <a:extLst>
            <a:ext uri="{FF2B5EF4-FFF2-40B4-BE49-F238E27FC236}">
              <a16:creationId xmlns:a16="http://schemas.microsoft.com/office/drawing/2014/main" id="{A5B8A176-E70F-47C6-A41C-BECE7D03713E}"/>
            </a:ext>
          </a:extLst>
        </xdr:cNvPr>
        <xdr:cNvSpPr/>
      </xdr:nvSpPr>
      <xdr:spPr>
        <a:xfrm>
          <a:off x="2028092" y="721807"/>
          <a:ext cx="1639555" cy="33494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Seperations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7</xdr:row>
      <xdr:rowOff>15240</xdr:rowOff>
    </xdr:from>
    <xdr:to>
      <xdr:col>7</xdr:col>
      <xdr:colOff>489103</xdr:colOff>
      <xdr:row>16</xdr:row>
      <xdr:rowOff>9796</xdr:rowOff>
    </xdr:to>
    <xdr:graphicFrame macro="">
      <xdr:nvGraphicFramePr>
        <xdr:cNvPr id="2" name="Chart 1">
          <a:extLst>
            <a:ext uri="{FF2B5EF4-FFF2-40B4-BE49-F238E27FC236}">
              <a16:creationId xmlns:a16="http://schemas.microsoft.com/office/drawing/2014/main" id="{4C65125C-944B-44DB-A289-C405920A1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xdr:row>
      <xdr:rowOff>182712</xdr:rowOff>
    </xdr:from>
    <xdr:to>
      <xdr:col>2</xdr:col>
      <xdr:colOff>429651</xdr:colOff>
      <xdr:row>4</xdr:row>
      <xdr:rowOff>151897</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80C0317-3CFC-4BEA-80D3-080AD98CA096}"/>
            </a:ext>
          </a:extLst>
        </xdr:cNvPr>
        <xdr:cNvSpPr/>
      </xdr:nvSpPr>
      <xdr:spPr>
        <a:xfrm>
          <a:off x="7620" y="693252"/>
          <a:ext cx="1641231" cy="33494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Active Dashboard</a:t>
          </a:r>
        </a:p>
      </xdr:txBody>
    </xdr:sp>
    <xdr:clientData/>
  </xdr:twoCellAnchor>
  <xdr:twoCellAnchor>
    <xdr:from>
      <xdr:col>3</xdr:col>
      <xdr:colOff>40194</xdr:colOff>
      <xdr:row>3</xdr:row>
      <xdr:rowOff>0</xdr:rowOff>
    </xdr:from>
    <xdr:to>
      <xdr:col>5</xdr:col>
      <xdr:colOff>460549</xdr:colOff>
      <xdr:row>4</xdr:row>
      <xdr:rowOff>152065</xdr:rowOff>
    </xdr:to>
    <xdr:sp macro="" textlink="">
      <xdr:nvSpPr>
        <xdr:cNvPr id="4" name="Rectangle: Rounded Corners 3">
          <a:extLst>
            <a:ext uri="{FF2B5EF4-FFF2-40B4-BE49-F238E27FC236}">
              <a16:creationId xmlns:a16="http://schemas.microsoft.com/office/drawing/2014/main" id="{BBAECB75-C4B6-4F9D-A7B4-AFF202348733}"/>
            </a:ext>
          </a:extLst>
        </xdr:cNvPr>
        <xdr:cNvSpPr/>
      </xdr:nvSpPr>
      <xdr:spPr>
        <a:xfrm>
          <a:off x="1868994" y="693420"/>
          <a:ext cx="1639555" cy="3349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Seperations Dashboard</a:t>
          </a:r>
        </a:p>
      </xdr:txBody>
    </xdr:sp>
    <xdr:clientData/>
  </xdr:twoCellAnchor>
  <xdr:twoCellAnchor>
    <xdr:from>
      <xdr:col>0</xdr:col>
      <xdr:colOff>0</xdr:colOff>
      <xdr:row>5</xdr:row>
      <xdr:rowOff>0</xdr:rowOff>
    </xdr:from>
    <xdr:to>
      <xdr:col>30</xdr:col>
      <xdr:colOff>35002</xdr:colOff>
      <xdr:row>5</xdr:row>
      <xdr:rowOff>7620</xdr:rowOff>
    </xdr:to>
    <xdr:cxnSp macro="">
      <xdr:nvCxnSpPr>
        <xdr:cNvPr id="5" name="Straight Connector 4">
          <a:extLst>
            <a:ext uri="{FF2B5EF4-FFF2-40B4-BE49-F238E27FC236}">
              <a16:creationId xmlns:a16="http://schemas.microsoft.com/office/drawing/2014/main" id="{13F57313-ADEC-43BA-86A6-C69D3B162273}"/>
            </a:ext>
          </a:extLst>
        </xdr:cNvPr>
        <xdr:cNvCxnSpPr/>
      </xdr:nvCxnSpPr>
      <xdr:spPr>
        <a:xfrm flipV="1">
          <a:off x="0" y="1059180"/>
          <a:ext cx="18323002" cy="7620"/>
        </a:xfrm>
        <a:prstGeom prst="line">
          <a:avLst/>
        </a:prstGeom>
        <a:ln w="571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102870</xdr:colOff>
      <xdr:row>5</xdr:row>
      <xdr:rowOff>72390</xdr:rowOff>
    </xdr:from>
    <xdr:to>
      <xdr:col>12</xdr:col>
      <xdr:colOff>281940</xdr:colOff>
      <xdr:row>20</xdr:row>
      <xdr:rowOff>72390</xdr:rowOff>
    </xdr:to>
    <xdr:graphicFrame macro="">
      <xdr:nvGraphicFramePr>
        <xdr:cNvPr id="2" name="Chart 1">
          <a:extLst>
            <a:ext uri="{FF2B5EF4-FFF2-40B4-BE49-F238E27FC236}">
              <a16:creationId xmlns:a16="http://schemas.microsoft.com/office/drawing/2014/main" id="{2445403A-FA73-4690-B223-030F815D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102870</xdr:colOff>
      <xdr:row>5</xdr:row>
      <xdr:rowOff>72390</xdr:rowOff>
    </xdr:from>
    <xdr:to>
      <xdr:col>12</xdr:col>
      <xdr:colOff>281940</xdr:colOff>
      <xdr:row>20</xdr:row>
      <xdr:rowOff>72390</xdr:rowOff>
    </xdr:to>
    <xdr:graphicFrame macro="">
      <xdr:nvGraphicFramePr>
        <xdr:cNvPr id="2" name="Chart 1">
          <a:extLst>
            <a:ext uri="{FF2B5EF4-FFF2-40B4-BE49-F238E27FC236}">
              <a16:creationId xmlns:a16="http://schemas.microsoft.com/office/drawing/2014/main" id="{AF590E1E-0D3B-893F-6B6B-0A466D3A7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179070</xdr:rowOff>
    </xdr:from>
    <xdr:to>
      <xdr:col>11</xdr:col>
      <xdr:colOff>228600</xdr:colOff>
      <xdr:row>16</xdr:row>
      <xdr:rowOff>179070</xdr:rowOff>
    </xdr:to>
    <xdr:graphicFrame macro="">
      <xdr:nvGraphicFramePr>
        <xdr:cNvPr id="3" name="Chart 2">
          <a:extLst>
            <a:ext uri="{FF2B5EF4-FFF2-40B4-BE49-F238E27FC236}">
              <a16:creationId xmlns:a16="http://schemas.microsoft.com/office/drawing/2014/main" id="{DC348088-8DFB-E7E3-2D21-7BEE924C0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560070</xdr:colOff>
      <xdr:row>6</xdr:row>
      <xdr:rowOff>41910</xdr:rowOff>
    </xdr:from>
    <xdr:to>
      <xdr:col>9</xdr:col>
      <xdr:colOff>510540</xdr:colOff>
      <xdr:row>21</xdr:row>
      <xdr:rowOff>41910</xdr:rowOff>
    </xdr:to>
    <xdr:graphicFrame macro="">
      <xdr:nvGraphicFramePr>
        <xdr:cNvPr id="2" name="Chart 1">
          <a:extLst>
            <a:ext uri="{FF2B5EF4-FFF2-40B4-BE49-F238E27FC236}">
              <a16:creationId xmlns:a16="http://schemas.microsoft.com/office/drawing/2014/main" id="{4F1D4F7A-DA0D-4D6C-AF68-18006C1E3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415290</xdr:colOff>
      <xdr:row>6</xdr:row>
      <xdr:rowOff>41910</xdr:rowOff>
    </xdr:from>
    <xdr:to>
      <xdr:col>12</xdr:col>
      <xdr:colOff>110490</xdr:colOff>
      <xdr:row>21</xdr:row>
      <xdr:rowOff>41910</xdr:rowOff>
    </xdr:to>
    <xdr:graphicFrame macro="">
      <xdr:nvGraphicFramePr>
        <xdr:cNvPr id="2" name="Chart 1">
          <a:extLst>
            <a:ext uri="{FF2B5EF4-FFF2-40B4-BE49-F238E27FC236}">
              <a16:creationId xmlns:a16="http://schemas.microsoft.com/office/drawing/2014/main" id="{C97E3B28-6EC8-796C-4C9A-FE2C722D5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327660</xdr:colOff>
      <xdr:row>4</xdr:row>
      <xdr:rowOff>106680</xdr:rowOff>
    </xdr:from>
    <xdr:to>
      <xdr:col>14</xdr:col>
      <xdr:colOff>539580</xdr:colOff>
      <xdr:row>19</xdr:row>
      <xdr:rowOff>68580</xdr:rowOff>
    </xdr:to>
    <xdr:graphicFrame macro="">
      <xdr:nvGraphicFramePr>
        <xdr:cNvPr id="2" name="Chart 1">
          <a:extLst>
            <a:ext uri="{FF2B5EF4-FFF2-40B4-BE49-F238E27FC236}">
              <a16:creationId xmlns:a16="http://schemas.microsoft.com/office/drawing/2014/main" id="{66C1C38E-B4A6-99AC-56AB-2DF536216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726505439816" backgroundQuery="1" createdVersion="8" refreshedVersion="8" minRefreshableVersion="3" recordCount="0" supportSubquery="1" supportAdvancedDrill="1" xr:uid="{A184B45C-CFD1-45C2-9FF7-47DEDC828433}">
  <cacheSource type="external" connectionId="6"/>
  <cacheFields count="0"/>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0" memberValueDatatype="130" unbalanced="0"/>
    <cacheHierarchy uniqueName="[HR Data Analysis].[FP]" caption="FP" attribute="1" defaultMemberUniqueName="[HR Data Analysis].[FP].[All]" allUniqueName="[HR Data Analysis].[FP].[All]" dimensionUniqueName="[HR Data Analysis]" displayFolder="" count="0" memberValueDatatype="130" unbalanced="0"/>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0"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90393521" backgroundQuery="1" createdVersion="8" refreshedVersion="8" minRefreshableVersion="3" recordCount="0" supportSubquery="1" supportAdvancedDrill="1" xr:uid="{5C578192-61CF-48EA-B1FD-397573E61430}">
  <cacheSource type="external" connectionId="6"/>
  <cacheFields count="4">
    <cacheField name="[Measures].[Seperations]" caption="Seperations" numFmtId="0" hierarchy="29" level="32767"/>
    <cacheField name="[HR Data Analysis].[Date (Year)].[Date (Year)]" caption="Date (Year)" numFmtId="0" hierarchy="16" level="1">
      <sharedItems count="4">
        <s v="2015"/>
        <s v="2016"/>
        <s v="2017"/>
        <s v="2018"/>
      </sharedItems>
    </cacheField>
    <cacheField name="[Measures].[Sum of BadHires]" caption="Sum of BadHires" numFmtId="0" hierarchy="24" level="32767"/>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3"/>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fieldsUsage count="2">
        <fieldUsage x="-1"/>
        <fieldUsage x="1"/>
      </fieldsUsage>
    </cacheHierarchy>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oneField="1">
      <fieldsUsage count="1">
        <fieldUsage x="2"/>
      </fieldsUsage>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oneField="1">
      <fieldsUsage count="1">
        <fieldUsage x="0"/>
      </fieldsUsage>
    </cacheHierarchy>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90740744" backgroundQuery="1" createdVersion="8" refreshedVersion="8" minRefreshableVersion="3" recordCount="0" supportSubquery="1" supportAdvancedDrill="1" xr:uid="{6486C00C-A12C-4936-8D23-715FEA54F1DA}">
  <cacheSource type="external" connectionId="6"/>
  <cacheFields count="4">
    <cacheField name="[Measures].[Seperations]" caption="Seperations" numFmtId="0" hierarchy="29" level="32767"/>
    <cacheField name="[HR Data Analysis].[Date (Year)].[Date (Year)]" caption="Date (Year)" numFmtId="0" hierarchy="16" level="1">
      <sharedItems count="4">
        <s v="2015"/>
        <s v="2016"/>
        <s v="2017"/>
        <s v="2018"/>
      </sharedItems>
    </cacheField>
    <cacheField name="[HR Data Analysis].[TermReason].[TermReason]" caption="TermReason" numFmtId="0" hierarchy="11" level="1">
      <sharedItems count="2">
        <s v="Involuntary"/>
        <s v="Voluntary"/>
      </sharedItems>
    </cacheField>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3"/>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2" memberValueDatatype="130" unbalanced="0">
      <fieldsUsage count="2">
        <fieldUsage x="-1"/>
        <fieldUsage x="2"/>
      </fieldsUsage>
    </cacheHierarchy>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fieldsUsage count="2">
        <fieldUsage x="-1"/>
        <fieldUsage x="1"/>
      </fieldsUsage>
    </cacheHierarchy>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oneField="1">
      <fieldsUsage count="1">
        <fieldUsage x="0"/>
      </fieldsUsage>
    </cacheHierarchy>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2868136574" backgroundQuery="1" createdVersion="3" refreshedVersion="8" minRefreshableVersion="3" recordCount="0" supportSubquery="1" supportAdvancedDrill="1" xr:uid="{A555A121-AA08-4C34-B42E-949067021F67}">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19268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51273149" backgroundQuery="1" createdVersion="8" refreshedVersion="8" minRefreshableVersion="3" recordCount="0" supportSubquery="1" supportAdvancedDrill="1" xr:uid="{2053C273-40D9-4E8C-9F8C-4647480B9879}">
  <cacheSource type="external" connectionId="6"/>
  <cacheFields count="5">
    <cacheField name="[HR Data Analysis].[EthnicGroup].[EthnicGroup]" caption="EthnicGroup" numFmtId="0" hierarchy="4" level="1">
      <sharedItems count="7">
        <s v="Group A"/>
        <s v="Group B"/>
        <s v="Group C"/>
        <s v="Group D"/>
        <s v="Group E"/>
        <s v="Group F"/>
        <s v="Group G"/>
      </sharedItems>
    </cacheField>
    <cacheField name="[HR Data Analysis].[Gender].[Gender]" caption="Gender" numFmtId="0" hierarchy="2" level="1">
      <sharedItems count="2">
        <s v="F"/>
        <s v="M"/>
      </sharedItems>
    </cacheField>
    <cacheField name="[Measures].[Active Employee]" caption="Active Employee" numFmtId="0" hierarchy="26" level="32767"/>
    <cacheField name="[HR Data Analysis].[FP].[FP]" caption="FP" numFmtId="0" hierarchy="5" level="1">
      <sharedItems count="2">
        <s v="FT"/>
        <s v="PT"/>
      </sharedItems>
    </cacheField>
    <cacheField name="[HR Data Analysis].[BU Region].[BU Region]" caption="BU Region" numFmtId="0" hierarchy="8"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1"/>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fieldsUsage count="2">
        <fieldUsage x="-1"/>
        <fieldUsage x="0"/>
      </fieldsUsage>
    </cacheHierarchy>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3"/>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fieldsUsage count="2">
        <fieldUsage x="-1"/>
        <fieldUsage x="4"/>
      </fieldsUsage>
    </cacheHierarchy>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2"/>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53703704" backgroundQuery="1" createdVersion="8" refreshedVersion="8" minRefreshableVersion="3" recordCount="0" supportSubquery="1" supportAdvancedDrill="1" xr:uid="{E6857BAE-1AF2-4938-AFA7-82B4C98623B9}">
  <cacheSource type="external" connectionId="6"/>
  <cacheFields count="5">
    <cacheField name="[HR Data Analysis].[EthnicGroup].[EthnicGroup]" caption="EthnicGroup" numFmtId="0" hierarchy="4" level="1">
      <sharedItems count="7">
        <s v="Group A"/>
        <s v="Group B"/>
        <s v="Group C"/>
        <s v="Group D"/>
        <s v="Group E"/>
        <s v="Group F"/>
        <s v="Group G"/>
      </sharedItems>
    </cacheField>
    <cacheField name="[HR Data Analysis].[Gender].[Gender]" caption="Gender" numFmtId="0" hierarchy="2" level="1">
      <sharedItems count="2">
        <s v="F"/>
        <s v="M"/>
      </sharedItems>
    </cacheField>
    <cacheField name="[HR Data Analysis].[FP].[FP]" caption="FP" numFmtId="0" hierarchy="5" level="1">
      <sharedItems count="2">
        <s v="FT"/>
        <s v="PT"/>
      </sharedItems>
    </cacheField>
    <cacheField name="[Measures].[Avg Tenure Months]" caption="Avg Tenure Months" numFmtId="0" hierarchy="28" level="32767"/>
    <cacheField name="[HR Data Analysis].[BU Region].[BU Region]" caption="BU Region" numFmtId="0" hierarchy="8"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1"/>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fieldsUsage count="2">
        <fieldUsage x="-1"/>
        <fieldUsage x="0"/>
      </fieldsUsage>
    </cacheHierarchy>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2"/>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fieldsUsage count="2">
        <fieldUsage x="-1"/>
        <fieldUsage x="4"/>
      </fieldsUsage>
    </cacheHierarchy>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cacheHierarchy uniqueName="[Measures].[New Hires]" caption="New Hires" measure="1" displayFolder="" measureGroup="HR Data Analysis" count="0"/>
    <cacheHierarchy uniqueName="[Measures].[Avg Tenure Months]" caption="Avg Tenure Months" measure="1" displayFolder="" measureGroup="HR Data Analysis" count="0" oneField="1">
      <fieldsUsage count="1">
        <fieldUsage x="3"/>
      </fieldsUsage>
    </cacheHierarchy>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69212961" backgroundQuery="1" createdVersion="8" refreshedVersion="8" minRefreshableVersion="3" recordCount="0" supportSubquery="1" supportAdvancedDrill="1" xr:uid="{EB4BE1A3-7269-4BEA-A4CB-647586F8F137}">
  <cacheSource type="external" connectionId="6"/>
  <cacheFields count="4">
    <cacheField name="[HR Data Analysis].[BU Region].[BU Region]" caption="BU Region" numFmtId="0" hierarchy="8" level="1">
      <sharedItems count="7">
        <s v="Central"/>
        <s v="East"/>
        <s v="Midwest"/>
        <s v="North"/>
        <s v="Northwest"/>
        <s v="South"/>
        <s v="West"/>
      </sharedItems>
    </cacheField>
    <cacheField name="[HR Data Analysis].[FP].[FP]" caption="FP" numFmtId="0" hierarchy="5" level="1">
      <sharedItems count="2">
        <s v="FT"/>
        <s v="PT"/>
      </sharedItems>
    </cacheField>
    <cacheField name="[Measures].[Active Employee]" caption="Active Employee" numFmtId="0" hierarchy="26" level="32767"/>
    <cacheField name="[HR Data Analysis].[EthnicGroup].[EthnicGroup]" caption="EthnicGroup" numFmtId="0" hierarchy="4"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fieldsUsage count="2">
        <fieldUsage x="-1"/>
        <fieldUsage x="3"/>
      </fieldsUsage>
    </cacheHierarchy>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1"/>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fieldsUsage count="2">
        <fieldUsage x="-1"/>
        <fieldUsage x="0"/>
      </fieldsUsage>
    </cacheHierarchy>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2"/>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88425928" backgroundQuery="1" createdVersion="8" refreshedVersion="8" minRefreshableVersion="3" recordCount="0" supportSubquery="1" supportAdvancedDrill="1" xr:uid="{36BB7CE4-160E-4D01-B107-3FC36688277B}">
  <cacheSource type="external" connectionId="6"/>
  <cacheFields count="7">
    <cacheField name="[HR Data Analysis].[Date].[Date]" caption="Date" numFmtId="0" level="1">
      <sharedItems containsSemiMixedTypes="0" containsNonDate="0" containsDate="1" containsString="0" minDate="2015-02-01T00:00:00" maxDate="2018-02-02T00:00:00" count="4">
        <d v="2015-02-01T00:00:00"/>
        <d v="2016-02-01T00:00:00"/>
        <d v="2017-02-01T00:00:00"/>
        <d v="2018-02-01T00:00:00"/>
      </sharedItems>
    </cacheField>
    <cacheField name="[HR Data Analysis].[Date (Month)].[Date (Month)]" caption="Date (Month)" numFmtId="0" hierarchy="18" level="1">
      <sharedItems count="12">
        <s v="Jan"/>
        <s v="Feb"/>
        <s v="Mar"/>
        <s v="Apr"/>
        <s v="May"/>
        <s v="Jun"/>
        <s v="Jul"/>
        <s v="Aug"/>
        <s v="Sep"/>
        <s v="Oct"/>
        <s v="Nov"/>
        <s v="Dec"/>
      </sharedItems>
    </cacheField>
    <cacheField name="[HR Data Analysis].[Date (Quarter)].[Date (Quarter)]" caption="Date (Quarter)" numFmtId="0" hierarchy="17" level="1">
      <sharedItems count="4">
        <s v="Qtr1"/>
        <s v="Qtr2"/>
        <s v="Qtr3"/>
        <s v="Qtr4"/>
      </sharedItems>
    </cacheField>
    <cacheField name="[HR Data Analysis].[Date (Year)].[Date (Year)]" caption="Date (Year)" numFmtId="0" hierarchy="16" level="1">
      <sharedItems count="4">
        <s v="2015"/>
        <s v="2016"/>
        <s v="2017"/>
        <s v="2018"/>
      </sharedItems>
    </cacheField>
    <cacheField name="[Measures].[Active Employee]" caption="Active Employee" numFmtId="0" hierarchy="26" level="32767"/>
    <cacheField name="[Measures].[New Hires]" caption="New Hires" numFmtId="0" hierarchy="27" level="32767"/>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2" memberValueDatatype="7" unbalanced="0">
      <fieldsUsage count="2">
        <fieldUsage x="-1"/>
        <fieldUsage x="0"/>
      </fieldsUsage>
    </cacheHierarchy>
    <cacheHierarchy uniqueName="[HR Data Analysis].[EmpID]" caption="EmpID" attribute="1" defaultMemberUniqueName="[HR Data Analysis].[EmpID].[All]" allUniqueName="[HR Data Analysis].[EmpID].[All]" dimensionUniqueName="[HR Data Analysis]" displayFolder="" count="2"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cacheHierarchy uniqueName="[HR Data Analysis].[Age]" caption="Age" attribute="1" defaultMemberUniqueName="[HR Data Analysis].[Age].[All]" allUniqueName="[HR Data Analysis].[Age].[All]" dimensionUniqueName="[HR Data Analysis]" displayFolder="" count="2"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6"/>
      </fieldsUsage>
    </cacheHierarchy>
    <cacheHierarchy uniqueName="[HR Data Analysis].[TermDate]" caption="TermDate" attribute="1" time="1" defaultMemberUniqueName="[HR Data Analysis].[TermDate].[All]" allUniqueName="[HR Data Analysis].[TermDate].[All]" dimensionUniqueName="[HR Data Analysis]" displayFolder="" count="2" memberValueDatatype="7" unbalanced="0"/>
    <cacheHierarchy uniqueName="[HR Data Analysis].[isNewHire]" caption="isNewHire" attribute="1" defaultMemberUniqueName="[HR Data Analysis].[isNewHire].[All]" allUniqueName="[HR Data Analysis].[isNewHire].[All]" dimensionUniqueName="[HR Data Analysis]" displayFolder="" count="2"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2" memberValueDatatype="7" unbalanced="0"/>
    <cacheHierarchy uniqueName="[HR Data Analysis].[PayType]" caption="PayType" attribute="1" defaultMemberUniqueName="[HR Data Analysis].[PayType].[All]" allUniqueName="[HR Data Analysis].[PayType].[All]" dimensionUniqueName="[HR Data Analysis]" displayFolder="" count="2" memberValueDatatype="130" unbalanced="0"/>
    <cacheHierarchy uniqueName="[HR Data Analysis].[TermReason]" caption="TermReason" attribute="1" defaultMemberUniqueName="[HR Data Analysis].[TermReason].[All]" allUniqueName="[HR Data Analysis].[TermReason].[All]" dimensionUniqueName="[HR Data Analysis]" displayFolder="" count="2" memberValueDatatype="130" unbalanced="0"/>
    <cacheHierarchy uniqueName="[HR Data Analysis].[AgeGroup]" caption="AgeGroup" attribute="1" defaultMemberUniqueName="[HR Data Analysis].[AgeGroup].[All]" allUniqueName="[HR Data Analysis].[AgeGroup].[All]" dimensionUniqueName="[HR Data Analysis]" displayFolder="" count="2" memberValueDatatype="130" unbalanced="0"/>
    <cacheHierarchy uniqueName="[HR Data Analysis].[TenureDays]" caption="TenureDays" attribute="1" defaultMemberUniqueName="[HR Data Analysis].[TenureDays].[All]" allUniqueName="[HR Data Analysis].[TenureDays].[All]" dimensionUniqueName="[HR Data Analysis]" displayFolder="" count="2" memberValueDatatype="20" unbalanced="0"/>
    <cacheHierarchy uniqueName="[HR Data Analysis].[TenureMonths]" caption="TenureMonths" attribute="1" defaultMemberUniqueName="[HR Data Analysis].[TenureMonths].[All]" allUniqueName="[HR Data Analysis].[TenureMonths].[All]" dimensionUniqueName="[HR Data Analysis]" displayFolder="" count="2" memberValueDatatype="5" unbalanced="0"/>
    <cacheHierarchy uniqueName="[HR Data Analysis].[BadHires]" caption="BadHires" attribute="1" defaultMemberUniqueName="[HR Data Analysis].[BadHires].[All]" allUniqueName="[HR Data Analysis].[BadHires].[All]" dimensionUniqueName="[HR Data Analysis]" displayFolder="" count="2"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fieldsUsage count="2">
        <fieldUsage x="-1"/>
        <fieldUsage x="3"/>
      </fieldsUsage>
    </cacheHierarchy>
    <cacheHierarchy uniqueName="[HR Data Analysis].[Date (Quarter)]" caption="Date (Quarter)" attribute="1" defaultMemberUniqueName="[HR Data Analysis].[Date (Quarter)].[All]" allUniqueName="[HR Data Analysis].[Date (Quarter)].[All]" dimensionUniqueName="[HR Data Analysis]" displayFolder="" count="2" memberValueDatatype="130" unbalanced="0">
      <fieldsUsage count="2">
        <fieldUsage x="-1"/>
        <fieldUsage x="2"/>
      </fieldsUsage>
    </cacheHierarchy>
    <cacheHierarchy uniqueName="[HR Data Analysis].[Date (Month)]" caption="Date (Month)" attribute="1" defaultMemberUniqueName="[HR Data Analysis].[Date (Month)].[All]" allUniqueName="[HR Data Analysis].[Date (Month)].[All]" dimensionUniqueName="[HR Data Analysis]" displayFolder="" count="2" memberValueDatatype="130" unbalanced="0">
      <fieldsUsage count="2">
        <fieldUsage x="-1"/>
        <fieldUsage x="1"/>
      </fieldsUsage>
    </cacheHierarchy>
    <cacheHierarchy uniqueName="[HR Data Analysis].[Date (Month Index)]" caption="Date (Month Index)" attribute="1" defaultMemberUniqueName="[HR Data Analysis].[Date (Month Index)].[All]" allUniqueName="[HR Data Analysis].[Date (Month Index)].[All]" dimensionUniqueName="[HR Data Analysis]" displayFolder="" count="2"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4"/>
      </fieldsUsage>
    </cacheHierarchy>
    <cacheHierarchy uniqueName="[Measures].[New Hires]" caption="New Hires" measure="1" displayFolder="" measureGroup="HR Data Analysis" count="0" oneField="1">
      <fieldsUsage count="1">
        <fieldUsage x="5"/>
      </fieldsUsage>
    </cacheHierarchy>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88888889" backgroundQuery="1" createdVersion="8" refreshedVersion="8" minRefreshableVersion="3" recordCount="0" supportSubquery="1" supportAdvancedDrill="1" xr:uid="{C9FDE5E6-FBFF-4256-9DFA-92DF31FC71B1}">
  <cacheSource type="external" connectionId="6"/>
  <cacheFields count="3">
    <cacheField name="[HR Data Analysis].[Gender].[Gender]" caption="Gender" numFmtId="0" hierarchy="2" level="1">
      <sharedItems count="2">
        <s v="F"/>
        <s v="M"/>
      </sharedItems>
    </cacheField>
    <cacheField name="[Measures].[Active Employee]" caption="Active Employee" numFmtId="0" hierarchy="26" level="32767"/>
    <cacheField name="[HR Data Analysis].[FP].[FP]" caption="FP" numFmtId="0" hierarchy="5" level="1">
      <sharedItems count="2">
        <s v="FT"/>
        <s v="PT"/>
      </sharedItems>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0"/>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2"/>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1"/>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89236113" backgroundQuery="1" createdVersion="8" refreshedVersion="8" minRefreshableVersion="3" recordCount="0" supportSubquery="1" supportAdvancedDrill="1" xr:uid="{41615A20-C904-4DC8-B68C-A8DE6F8C7CBB}">
  <cacheSource type="external" connectionId="6"/>
  <cacheFields count="3">
    <cacheField name="[HR Data Analysis].[Gender].[Gender]" caption="Gender" numFmtId="0" hierarchy="2" level="1">
      <sharedItems count="2">
        <s v="F"/>
        <s v="M"/>
      </sharedItems>
    </cacheField>
    <cacheField name="[Measures].[Active Employee]" caption="Active Employee" numFmtId="0" hierarchy="26" level="32767"/>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0"/>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2"/>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1"/>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89699075" backgroundQuery="1" createdVersion="8" refreshedVersion="8" minRefreshableVersion="3" recordCount="0" supportSubquery="1" supportAdvancedDrill="1" xr:uid="{C5927463-06D7-462D-BF60-413CA20BDFB0}">
  <cacheSource type="external" connectionId="6"/>
  <cacheFields count="4">
    <cacheField name="[HR Data Analysis].[Gender].[Gender]" caption="Gender" numFmtId="0" hierarchy="2" level="1">
      <sharedItems count="2">
        <s v="F"/>
        <s v="M"/>
      </sharedItems>
    </cacheField>
    <cacheField name="[HR Data Analysis].[PayType].[PayType]" caption="PayType" numFmtId="0" hierarchy="10" level="1">
      <sharedItems count="2">
        <s v="Hourly"/>
        <s v="Salary"/>
      </sharedItems>
    </cacheField>
    <cacheField name="[Measures].[Active Employee]" caption="Active Employee" numFmtId="0" hierarchy="26" level="32767"/>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0"/>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3"/>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2" memberValueDatatype="130" unbalanced="0">
      <fieldsUsage count="2">
        <fieldUsage x="-1"/>
        <fieldUsage x="1"/>
      </fieldsUsage>
    </cacheHierarchy>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0" memberValueDatatype="130" unbalanced="0"/>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2"/>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S Shetty" refreshedDate="45153.873090046298" backgroundQuery="1" createdVersion="8" refreshedVersion="8" minRefreshableVersion="3" recordCount="0" supportSubquery="1" supportAdvancedDrill="1" xr:uid="{155DA982-F980-4E2D-9586-FD1E51E5D80C}">
  <cacheSource type="external" connectionId="6"/>
  <cacheFields count="4">
    <cacheField name="[HR Data Analysis].[Gender].[Gender]" caption="Gender" numFmtId="0" hierarchy="2" level="1">
      <sharedItems count="2">
        <s v="F"/>
        <s v="M"/>
      </sharedItems>
    </cacheField>
    <cacheField name="[HR Data Analysis].[AgeGroup].[AgeGroup]" caption="AgeGroup" numFmtId="0" hierarchy="12" level="1">
      <sharedItems count="3">
        <s v="&lt;30"/>
        <s v="30-49"/>
        <s v="50+"/>
      </sharedItems>
    </cacheField>
    <cacheField name="[Measures].[Active Employee]" caption="Active Employee" numFmtId="0" hierarchy="26" level="32767"/>
    <cacheField name="[HR Data Analysis].[FP].[FP]" caption="FP" numFmtId="0" hierarchy="5" level="1">
      <sharedItems containsSemiMixedTypes="0" containsNonDate="0" containsString="0"/>
    </cacheField>
  </cacheFields>
  <cacheHierarchies count="33">
    <cacheHierarchy uniqueName="[HR Data Analysis].[Date]" caption="Date" attribute="1" time="1" defaultMemberUniqueName="[HR Data Analysis].[Date].[All]" allUniqueName="[HR Data Analysis].[Date].[All]" dimensionUniqueName="[HR Data Analysis]" displayFolder="" count="0" memberValueDatatype="7" unbalanced="0"/>
    <cacheHierarchy uniqueName="[HR Data Analysis].[EmpID]" caption="EmpID" attribute="1" defaultMemberUniqueName="[HR Data Analysis].[EmpID].[All]" allUniqueName="[HR Data Analysis].[EmpID].[All]" dimensionUniqueName="[HR Data Analysis]" displayFolder="" count="0" memberValueDatatype="20" unbalanced="0"/>
    <cacheHierarchy uniqueName="[HR Data Analysis].[Gender]" caption="Gender" attribute="1" defaultMemberUniqueName="[HR Data Analysis].[Gender].[All]" allUniqueName="[HR Data Analysis].[Gender].[All]" dimensionUniqueName="[HR Data Analysis]" displayFolder="" count="2" memberValueDatatype="130" unbalanced="0">
      <fieldsUsage count="2">
        <fieldUsage x="-1"/>
        <fieldUsage x="0"/>
      </fieldsUsage>
    </cacheHierarchy>
    <cacheHierarchy uniqueName="[HR Data Analysis].[Age]" caption="Age" attribute="1" defaultMemberUniqueName="[HR Data Analysis].[Age].[All]" allUniqueName="[HR Data Analysis].[Age].[All]" dimensionUniqueName="[HR Data Analysis]" displayFolder="" count="0" memberValueDatatype="20" unbalanced="0"/>
    <cacheHierarchy uniqueName="[HR Data Analysis].[EthnicGroup]" caption="EthnicGroup" attribute="1" defaultMemberUniqueName="[HR Data Analysis].[EthnicGroup].[All]" allUniqueName="[HR Data Analysis].[EthnicGroup].[All]" dimensionUniqueName="[HR Data Analysis]" displayFolder="" count="2" memberValueDatatype="130" unbalanced="0"/>
    <cacheHierarchy uniqueName="[HR Data Analysis].[FP]" caption="FP" attribute="1" defaultMemberUniqueName="[HR Data Analysis].[FP].[All]" allUniqueName="[HR Data Analysis].[FP].[All]" dimensionUniqueName="[HR Data Analysis]" displayFolder="" count="2" memberValueDatatype="130" unbalanced="0">
      <fieldsUsage count="2">
        <fieldUsage x="-1"/>
        <fieldUsage x="3"/>
      </fieldsUsage>
    </cacheHierarchy>
    <cacheHierarchy uniqueName="[HR Data Analysis].[TermDate]" caption="TermDate" attribute="1" time="1" defaultMemberUniqueName="[HR Data Analysis].[TermDate].[All]" allUniqueName="[HR Data Analysis].[TermDate].[All]" dimensionUniqueName="[HR Data Analysis]" displayFolder="" count="0" memberValueDatatype="7" unbalanced="0"/>
    <cacheHierarchy uniqueName="[HR Data Analysis].[isNewHire]" caption="isNewHire" attribute="1" defaultMemberUniqueName="[HR Data Analysis].[isNewHire].[All]" allUniqueName="[HR Data Analysis].[isNewHire].[All]" dimensionUniqueName="[HR Data Analysis]" displayFolder="" count="0" memberValueDatatype="130" unbalanced="0"/>
    <cacheHierarchy uniqueName="[HR Data Analysis].[BU Region]" caption="BU Region" attribute="1" defaultMemberUniqueName="[HR Data Analysis].[BU Region].[All]" allUniqueName="[HR Data Analysis].[BU Region].[All]" dimensionUniqueName="[HR Data Analysis]" displayFolder="" count="2" memberValueDatatype="130" unbalanced="0"/>
    <cacheHierarchy uniqueName="[HR Data Analysis].[HireDate]" caption="HireDate" attribute="1" time="1" defaultMemberUniqueName="[HR Data Analysis].[HireDate].[All]" allUniqueName="[HR Data Analysis].[HireDate].[All]" dimensionUniqueName="[HR Data Analysis]" displayFolder="" count="0" memberValueDatatype="7" unbalanced="0"/>
    <cacheHierarchy uniqueName="[HR Data Analysis].[PayType]" caption="PayType" attribute="1" defaultMemberUniqueName="[HR Data Analysis].[PayType].[All]" allUniqueName="[HR Data Analysis].[PayType].[All]" dimensionUniqueName="[HR Data Analysis]" displayFolder="" count="0" memberValueDatatype="130" unbalanced="0"/>
    <cacheHierarchy uniqueName="[HR Data Analysis].[TermReason]" caption="TermReason" attribute="1" defaultMemberUniqueName="[HR Data Analysis].[TermReason].[All]" allUniqueName="[HR Data Analysis].[TermReason].[All]" dimensionUniqueName="[HR Data Analysis]" displayFolder="" count="0" memberValueDatatype="130" unbalanced="0"/>
    <cacheHierarchy uniqueName="[HR Data Analysis].[AgeGroup]" caption="AgeGroup" attribute="1" defaultMemberUniqueName="[HR Data Analysis].[AgeGroup].[All]" allUniqueName="[HR Data Analysis].[AgeGroup].[All]" dimensionUniqueName="[HR Data Analysis]" displayFolder="" count="2" memberValueDatatype="130" unbalanced="0">
      <fieldsUsage count="2">
        <fieldUsage x="-1"/>
        <fieldUsage x="1"/>
      </fieldsUsage>
    </cacheHierarchy>
    <cacheHierarchy uniqueName="[HR Data Analysis].[TenureDays]" caption="TenureDays" attribute="1" defaultMemberUniqueName="[HR Data Analysis].[TenureDays].[All]" allUniqueName="[HR Data Analysis].[TenureDays].[All]" dimensionUniqueName="[HR Data Analysis]" displayFolder="" count="0" memberValueDatatype="20" unbalanced="0"/>
    <cacheHierarchy uniqueName="[HR Data Analysis].[TenureMonths]" caption="TenureMonths" attribute="1" defaultMemberUniqueName="[HR Data Analysis].[TenureMonths].[All]" allUniqueName="[HR Data Analysis].[TenureMonths].[All]" dimensionUniqueName="[HR Data Analysis]" displayFolder="" count="0" memberValueDatatype="5" unbalanced="0"/>
    <cacheHierarchy uniqueName="[HR Data Analysis].[BadHires]" caption="BadHires" attribute="1" defaultMemberUniqueName="[HR Data Analysis].[BadHires].[All]" allUniqueName="[HR Data Analysis].[BadHires].[All]" dimensionUniqueName="[HR Data Analysis]" displayFolder="" count="0" memberValueDatatype="20" unbalanced="0"/>
    <cacheHierarchy uniqueName="[HR Data Analysis].[Date (Year)]" caption="Date (Year)" attribute="1" defaultMemberUniqueName="[HR Data Analysis].[Date (Year)].[All]" allUniqueName="[HR Data Analysis].[Date (Year)].[All]" dimensionUniqueName="[HR Data Analysis]" displayFolder="" count="2" memberValueDatatype="130" unbalanced="0"/>
    <cacheHierarchy uniqueName="[HR Data Analysis].[Date (Quarter)]" caption="Date (Quarter)" attribute="1" defaultMemberUniqueName="[HR Data Analysis].[Date (Quarter)].[All]" allUniqueName="[HR Data Analysis].[Date (Quarter)].[All]" dimensionUniqueName="[HR Data Analysis]" displayFolder="" count="0" memberValueDatatype="130" unbalanced="0"/>
    <cacheHierarchy uniqueName="[HR Data Analysis].[Date (Month)]" caption="Date (Month)" attribute="1" defaultMemberUniqueName="[HR Data Analysis].[Date (Month)].[All]" allUniqueName="[HR Data Analysis].[Date (Month)].[All]" dimensionUniqueName="[HR Data Analysis]" displayFolder="" count="0" memberValueDatatype="130" unbalanced="0"/>
    <cacheHierarchy uniqueName="[HR Data Analysis].[Date (Month Index)]" caption="Date (Month Index)" attribute="1" defaultMemberUniqueName="[HR Data Analysis].[Date (Month Index)].[All]" allUniqueName="[HR Data Analysis].[Date (Month Index)].[All]" dimensionUniqueName="[HR Data Analysis]" displayFolder="" count="0" memberValueDatatype="20" unbalanced="0" hidden="1"/>
    <cacheHierarchy uniqueName="[Measures].[Sum of EmpID]" caption="Sum of EmpID" measure="1" displayFolder="" measureGroup="HR Data Analysis"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Analysis"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Analysis"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Analysis" count="0">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Analysis" count="0">
      <extLst>
        <ext xmlns:x15="http://schemas.microsoft.com/office/spreadsheetml/2010/11/main" uri="{B97F6D7D-B522-45F9-BDA1-12C45D357490}">
          <x15:cacheHierarchy aggregatedColumn="15"/>
        </ext>
      </extLst>
    </cacheHierarchy>
    <cacheHierarchy uniqueName="[Measures].[Active Employee]" caption="Active Employee" measure="1" displayFolder="" measureGroup="HR Data Analysis" count="0" oneField="1">
      <fieldsUsage count="1">
        <fieldUsage x="2"/>
      </fieldsUsage>
    </cacheHierarchy>
    <cacheHierarchy uniqueName="[Measures].[New Hires]" caption="New Hires" measure="1" displayFolder="" measureGroup="HR Data Analysis" count="0"/>
    <cacheHierarchy uniqueName="[Measures].[Avg Tenure Months]" caption="Avg Tenure Months" measure="1" displayFolder="" measureGroup="HR Data Analysis" count="0"/>
    <cacheHierarchy uniqueName="[Measures].[Seperations]" caption="Seperations" measure="1" displayFolder="" measureGroup="HR Data Analysis" count="0"/>
    <cacheHierarchy uniqueName="[Measures].[TO%]" caption="TO%" measure="1" displayFolder="" measureGroup="HR Data Analysis" count="0"/>
    <cacheHierarchy uniqueName="[Measures].[__XL_Count HR Data Analysis]" caption="__XL_Count HR Data Analysis" measure="1" displayFolder="" measureGroup="HR Data Analysis" count="0" hidden="1"/>
    <cacheHierarchy uniqueName="[Measures].[__No measures defined]" caption="__No measures defined" measure="1" displayFolder="" count="0" hidden="1"/>
  </cacheHierarchies>
  <kpis count="0"/>
  <dimensions count="2">
    <dimension name="HR Data Analysis" uniqueName="[HR Data Analysis]" caption="HR Data Analysis"/>
    <dimension measure="1" name="Measures" uniqueName="[Measures]" caption="Measures"/>
  </dimensions>
  <measureGroups count="1">
    <measureGroup name="HR Data Analysis" caption="HR Data Analysi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ACCCD-14CA-4432-B802-828BA13CD681}" name="Pay Type" cacheId="11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D13"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8D8206-19E8-4332-8197-7696962B75E8}" name="Ethnicity" cacheId="1135" applyNumberFormats="0" applyBorderFormats="0" applyFontFormats="0" applyPatternFormats="0" applyAlignmentFormats="0" applyWidthHeightFormats="1" dataCaption="Values" tag="059967fd-c049-43d9-b664-bbe5dc1cd58d" updatedVersion="8" minRefreshableVersion="3" useAutoFormatting="1" subtotalHiddenItems="1" itemPrintTitles="1" createdVersion="8"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854EE6-2DFD-4D21-B102-5D1178B56BEC}" name="Actives" cacheId="1183" applyNumberFormats="0" applyBorderFormats="0" applyFontFormats="0" applyPatternFormats="0" applyAlignmentFormats="0" applyWidthHeightFormats="1" dataCaption="Values" tag="68c78231-4330-4e09-8803-d0079ad7cef0" updatedVersion="8" minRefreshableVersion="3" useAutoFormatting="1" subtotalHiddenItems="1" itemPrintTitles="1" createdVersion="8" indent="0" outline="1" outlineData="1" multipleFieldFilters="0" chartFormat="6">
  <location ref="A3:C92" firstHeaderRow="0" firstDataRow="1" firstDataCol="1"/>
  <pivotFields count="7">
    <pivotField axis="axisRow" allDrilled="1" subtotalTop="0" showAll="0" dataSourceSort="1" defaultAttributeDrillState="1">
      <items count="5">
        <item x="0"/>
        <item x="1"/>
        <item x="2"/>
        <item x="3"/>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item x="1"/>
        <item x="2"/>
        <item x="3"/>
        <item t="default"/>
      </items>
    </pivotField>
    <pivotField axis="axisRow" allDrilled="1" subtotalTop="0" showAll="0" dataSourceSort="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44A43-E47D-4037-8C03-DE1283D55737}" name="HeadLine" cacheId="1189" applyNumberFormats="0" applyBorderFormats="0" applyFontFormats="0" applyPatternFormats="0" applyAlignmentFormats="0" applyWidthHeightFormats="1" dataCaption="Values" tag="8e60c823-dc1f-421c-baaf-189ffd11f5d0"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3FDA5-4941-4C1E-A0E3-AF4D1ED90EDD}" name="PivotTable3" cacheId="1195" applyNumberFormats="0" applyBorderFormats="0" applyFontFormats="0" applyPatternFormats="0" applyAlignmentFormats="0" applyWidthHeightFormats="1" dataCaption="Values" tag="adeb1df3-52fd-440e-ad61-c0118297a930" updatedVersion="8" minRefreshableVersion="3" useAutoFormatting="1" subtotalHiddenItems="1" itemPrintTitles="1" createdVersion="8" indent="0" outline="1" outlineData="1" multipleFieldFilters="0" chartFormat="6">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9">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788ADA-8380-4666-B03B-DE4AFFF2808F}" name="TO%" cacheId="16" applyNumberFormats="0" applyBorderFormats="0" applyFontFormats="0" applyPatternFormats="0" applyAlignmentFormats="0" applyWidthHeightFormats="1" dataCaption="Values" tag="86b97be7-bbf8-46ef-96ec-8fe7efb3a0f4" updatedVersion="8" minRefreshableVersion="3" useAutoFormatting="1" subtotalHiddenItems="1" itemPrintTitles="1" createdVersion="8" indent="0" compact="0" compactData="0" multipleFieldFilters="0">
  <location ref="A30:C47" firstHeaderRow="1" firstDataRow="1" firstDataCol="0"/>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61DE29-7B64-4255-9788-3701AB8964E9}" name="FT,PT" cacheId="11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D20"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C10776-EEE8-46A8-9F97-B1AF35206D18}" name="Term Reason" cacheId="1201" applyNumberFormats="0" applyBorderFormats="0" applyFontFormats="0" applyPatternFormats="0" applyAlignmentFormats="0" applyWidthHeightFormats="1" dataCaption="Values" tag="9c8a7219-6fce-4658-b2f5-a6c0aa5d30b5" updatedVersion="8" minRefreshableVersion="3" useAutoFormatting="1" subtotalHiddenItems="1" itemPrintTitles="1" createdVersion="8"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Sum of BadHires"/>
    <pivotHierarchy dragToData="1" caption="Count of 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0139DC-8860-43EE-94C5-69CEDB8E3A88}" name="Seperations" cacheId="1198" applyNumberFormats="0" applyBorderFormats="0" applyFontFormats="0" applyPatternFormats="0" applyAlignmentFormats="0" applyWidthHeightFormats="1" dataCaption="Values" tag="9b5e8c0c-2a12-4bba-a709-02b42bab8e2d" updatedVersion="8" minRefreshableVersion="3" useAutoFormatting="1" subtotalHiddenItems="1" itemPrintTitles="1" createdVersion="8" indent="0" outline="1" outlineData="1" multipleFieldFilters="0" chartFormat="8">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Sum of BadHires" fld="2" baseField="1"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Sum of BadHires"/>
    <pivotHierarchy dragToData="1" caption="Count of 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CEAD01-BAA9-4ACF-88B8-A9C0FC10BBEC}" name="Region" cacheId="1174" applyNumberFormats="0" applyBorderFormats="0" applyFontFormats="0" applyPatternFormats="0" applyAlignmentFormats="0" applyWidthHeightFormats="1" dataCaption="Values" tag="cbb7ada1-efff-40db-9f52-03fd61aef43a" updatedVersion="8" minRefreshableVersion="3" useAutoFormatting="1" subtotalHiddenItems="1" itemPrintTitles="1" createdVersion="8" indent="0" outline="1" outlineData="1" multipleFieldFilters="0" chartFormat="13">
  <location ref="A3:D12" firstHeaderRow="1" firstDataRow="2" firstDataCol="1"/>
  <pivotFields count="4">
    <pivotField axis="axisRow" allDrilled="1" subtotalTop="0" showAll="0" sortType="descending" defaultSubtotal="0" defaultAttributeDrillState="1">
      <items count="7">
        <item x="6"/>
        <item x="5"/>
        <item x="4"/>
        <item x="3"/>
        <item x="2"/>
        <item x="1"/>
        <item x="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6">
    <chartFormat chart="3"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9A7C11-D638-4E09-B8A0-5033829D1420}" name="Tenure" cacheId="1153" applyNumberFormats="0" applyBorderFormats="0" applyFontFormats="0" applyPatternFormats="0" applyAlignmentFormats="0" applyWidthHeightFormats="1" dataCaption="Values" tag="14f5c4ed-de01-41b3-8f78-a0582d0d8026" updatedVersion="8" minRefreshableVersion="3" useAutoFormatting="1" subtotalHiddenItems="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4">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Analysi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422D37BB-25E5-425B-97C1-427D1EF45B4D}" sourceName="[HR Data Analysis].[FP]">
  <pivotTables>
    <pivotTable tabId="2" name="Actives"/>
    <pivotTable tabId="11" name="FT,PT"/>
    <pivotTable tabId="11" name="HeadLine"/>
    <pivotTable tabId="11" name="Pay Type"/>
    <pivotTable tabId="11" name="PivotTable3"/>
    <pivotTable tabId="9" name="Seperations"/>
    <pivotTable tabId="10" name="Term Reason"/>
  </pivotTables>
  <data>
    <olap pivotCacheId="1491926887">
      <levels count="2">
        <level uniqueName="[HR Data Analysis].[FP].[(All)]" sourceCaption="(All)" count="0"/>
        <level uniqueName="[HR Data Analysis].[FP].[FP]" sourceCaption="FP" count="2">
          <ranges>
            <range startItem="0">
              <i n="[HR Data Analysis].[FP].&amp;[FT]" c="FT"/>
              <i n="[HR Data Analysis].[FP].&amp;[PT]" c="PT"/>
            </range>
          </ranges>
        </level>
      </levels>
      <selections count="1">
        <selection n="[HR Data Analysis].[F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145D104C-A02E-48BB-99B8-B146EC42506D}" sourceName="[HR Data Analysis].[EthnicGroup]">
  <pivotTables>
    <pivotTable tabId="2" name="Actives"/>
    <pivotTable tabId="11" name="FT,PT"/>
    <pivotTable tabId="11" name="HeadLine"/>
    <pivotTable tabId="11" name="Pay Type"/>
    <pivotTable tabId="11" name="PivotTable3"/>
    <pivotTable tabId="8" name="Region"/>
    <pivotTable tabId="9" name="Seperations"/>
    <pivotTable tabId="10" name="Term Reason"/>
  </pivotTables>
  <data>
    <olap pivotCacheId="1491926887">
      <levels count="2">
        <level uniqueName="[HR Data Analysis].[EthnicGroup].[(All)]" sourceCaption="(All)" count="0"/>
        <level uniqueName="[HR Data Analysis].[EthnicGroup].[EthnicGroup]" sourceCaption="EthnicGroup" count="7">
          <ranges>
            <range startItem="0">
              <i n="[HR Data Analysis].[EthnicGroup].&amp;[Group A]" c="Group A"/>
              <i n="[HR Data Analysis].[EthnicGroup].&amp;[Group B]" c="Group B"/>
              <i n="[HR Data Analysis].[EthnicGroup].&amp;[Group C]" c="Group C"/>
              <i n="[HR Data Analysis].[EthnicGroup].&amp;[Group D]" c="Group D"/>
              <i n="[HR Data Analysis].[EthnicGroup].&amp;[Group E]" c="Group E"/>
              <i n="[HR Data Analysis].[EthnicGroup].&amp;[Group F]" c="Group F"/>
              <i n="[HR Data Analysis].[EthnicGroup].&amp;[Group G]" c="Group G"/>
            </range>
          </ranges>
        </level>
      </levels>
      <selections count="1">
        <selection n="[HR Data Analysis].[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0741E0-A613-4349-9F06-ABE468CC0514}" sourceName="[HR Data Analysis].[Gender]">
  <pivotTables>
    <pivotTable tabId="2" name="Actives"/>
    <pivotTable tabId="8" name="Region"/>
    <pivotTable tabId="9" name="Seperations"/>
    <pivotTable tabId="10" name="Term Reason"/>
  </pivotTables>
  <data>
    <olap pivotCacheId="1491926887">
      <levels count="2">
        <level uniqueName="[HR Data Analysis].[Gender].[(All)]" sourceCaption="(All)" count="0"/>
        <level uniqueName="[HR Data Analysis].[Gender].[Gender]" sourceCaption="Gender" count="2">
          <ranges>
            <range startItem="0">
              <i n="[HR Data Analysis].[Gender].&amp;[F]" c="F"/>
              <i n="[HR Data Analysis].[Gender].&amp;[M]" c="M"/>
            </range>
          </ranges>
        </level>
      </levels>
      <selections count="1">
        <selection n="[HR Data Analysi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E1C72B-EC9C-4CA9-B750-8640D5880CD7}" sourceName="[HR Data Analysis].[BU Region]">
  <pivotTables>
    <pivotTable tabId="2" name="Actives"/>
    <pivotTable tabId="5" name="Ethnicity"/>
    <pivotTable tabId="11" name="FT,PT"/>
    <pivotTable tabId="11" name="HeadLine"/>
    <pivotTable tabId="11" name="Pay Type"/>
    <pivotTable tabId="11" name="PivotTable3"/>
    <pivotTable tabId="9" name="Seperations"/>
    <pivotTable tabId="7" name="Tenure"/>
    <pivotTable tabId="10" name="Term Reason"/>
  </pivotTables>
  <data>
    <olap pivotCacheId="1491926887">
      <levels count="2">
        <level uniqueName="[HR Data Analysis].[BU Region].[(All)]" sourceCaption="(All)" count="0"/>
        <level uniqueName="[HR Data Analysis].[BU Region].[BU Region]" sourceCaption="BU Region" count="7">
          <ranges>
            <range startItem="0">
              <i n="[HR Data Analysis].[BU Region].&amp;[Central]" c="Central"/>
              <i n="[HR Data Analysis].[BU Region].&amp;[East]" c="East"/>
              <i n="[HR Data Analysis].[BU Region].&amp;[Midwest]" c="Midwest"/>
              <i n="[HR Data Analysis].[BU Region].&amp;[North]" c="North"/>
              <i n="[HR Data Analysis].[BU Region].&amp;[Northwest]" c="Northwest"/>
              <i n="[HR Data Analysis].[BU Region].&amp;[South]" c="South"/>
              <i n="[HR Data Analysis].[BU Region].&amp;[West]" c="West"/>
            </range>
          </ranges>
        </level>
      </levels>
      <selections count="1">
        <selection n="[HR Data Analysis].[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E7D4E0B-8697-4470-AF0C-DF36D65F0014}" sourceName="[HR Data Analysis].[Date (Year)]">
  <pivotTables>
    <pivotTable tabId="2" name="Actives"/>
    <pivotTable tabId="5" name="Ethnicity"/>
    <pivotTable tabId="11" name="FT,PT"/>
    <pivotTable tabId="11" name="HeadLine"/>
    <pivotTable tabId="11" name="Pay Type"/>
    <pivotTable tabId="11" name="PivotTable3"/>
    <pivotTable tabId="8" name="Region"/>
    <pivotTable tabId="9" name="Seperations"/>
    <pivotTable tabId="7" name="Tenure"/>
    <pivotTable tabId="10" name="Term Reason"/>
  </pivotTables>
  <data>
    <olap pivotCacheId="1491926887">
      <levels count="2">
        <level uniqueName="[HR Data Analysis].[Date (Year)].[(All)]" sourceCaption="(All)" count="0"/>
        <level uniqueName="[HR Data Analysis].[Date (Year)].[Date (Year)]" sourceCaption="Date (Year)" count="4">
          <ranges>
            <range startItem="0">
              <i n="[HR Data Analysis].[Date (Year)].&amp;[2015]" c="2015"/>
              <i n="[HR Data Analysis].[Date (Year)].&amp;[2016]" c="2016"/>
              <i n="[HR Data Analysis].[Date (Year)].&amp;[2017]" c="2017"/>
              <i n="[HR Data Analysis].[Date (Year)].&amp;[2018]" c="2018"/>
            </range>
          </ranges>
        </level>
      </levels>
      <selections count="1">
        <selection n="[HR Data Analysis].[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P" xr10:uid="{47AEA6BE-03DE-4191-B284-BF60EBEA1ED9}" cache="Slicer_FP" caption="Full/Part Time" columnCount="2" level="1" rowHeight="234950"/>
  <slicer name="EthnicGroup" xr10:uid="{18AEC216-4ED7-4A62-924F-107E48A474E7}" cache="Slicer_EthnicGroup" caption="EthnicGroup" level="1" rowHeight="234950"/>
  <slicer name="Gender" xr10:uid="{AC617A92-C047-4CE5-955B-1B8139BA975A}" cache="Slicer_Gender" caption="Gender" columnCount="2" level="1" rowHeight="234950"/>
  <slicer name="BU Region" xr10:uid="{D5A51051-74F2-46A6-B1B4-6B972F09133F}" cache="Slicer_BU_Region" caption="BU Region" level="1" rowHeight="234950"/>
  <slicer name="Date (Year)" xr10:uid="{40B93398-8F21-433E-BF75-4D3E4D9DC688}" cache="Slicer_Date__Year" caption="Year"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314A-AF43-48D4-B6C0-85F0F9AC7079}">
  <dimension ref="H1:P5"/>
  <sheetViews>
    <sheetView showGridLines="0" tabSelected="1" zoomScale="91" zoomScaleNormal="91" workbookViewId="0">
      <selection activeCell="C11" sqref="C11"/>
    </sheetView>
  </sheetViews>
  <sheetFormatPr defaultRowHeight="14.4" x14ac:dyDescent="0.3"/>
  <sheetData>
    <row r="1" spans="8:16" ht="25.8" x14ac:dyDescent="0.5">
      <c r="H1" s="18" t="s">
        <v>56</v>
      </c>
      <c r="I1" s="19">
        <f>I4/$H$4</f>
        <v>0.48649440726810922</v>
      </c>
      <c r="J1" s="19">
        <f>J4/H4</f>
        <v>0.51350559273189078</v>
      </c>
      <c r="K1" s="18"/>
      <c r="L1" s="18"/>
      <c r="M1" s="18"/>
      <c r="N1" s="18"/>
      <c r="O1" s="20"/>
      <c r="P1" s="18"/>
    </row>
    <row r="2" spans="8:16" x14ac:dyDescent="0.3">
      <c r="H2" s="18"/>
      <c r="I2" s="18"/>
      <c r="J2" s="18"/>
      <c r="K2" s="18"/>
      <c r="L2" s="18"/>
      <c r="M2" s="18"/>
      <c r="N2" s="18"/>
      <c r="O2" s="18"/>
      <c r="P2" s="18"/>
    </row>
    <row r="3" spans="8:16" x14ac:dyDescent="0.3">
      <c r="H3" s="18"/>
      <c r="I3" s="18"/>
      <c r="J3" s="18"/>
      <c r="K3" s="18" t="s">
        <v>57</v>
      </c>
      <c r="L3" s="19">
        <f>GETPIVOTDATA("[Measures].[Active Employee]",HeadLine!$A$9,"[HR Data Analysis].[Gender]","[HR Data Analysis].[Gender].&amp;[F]","[HR Data Analysis].[PayType]","[HR Data Analysis].[PayType].&amp;[Hourly]")</f>
        <v>0.79969879518072284</v>
      </c>
      <c r="M3" s="19">
        <f>GETPIVOTDATA("[Measures].[Active Employee]",HeadLine!$A$9,"[HR Data Analysis].[Gender]","[HR Data Analysis].[Gender].&amp;[M]","[HR Data Analysis].[PayType]","[HR Data Analysis].[PayType].&amp;[Hourly]")</f>
        <v>0.89746028726338822</v>
      </c>
      <c r="N3" s="18" t="s">
        <v>59</v>
      </c>
      <c r="O3" s="19">
        <f>GETPIVOTDATA("[Measures].[Active Employee]",HeadLine!$A$16,"[HR Data Analysis].[Gender]","[HR Data Analysis].[Gender].&amp;[F]","[HR Data Analysis].[FP]","[HR Data Analysis].[FP].&amp;[FT]")</f>
        <v>0.59969879518072289</v>
      </c>
      <c r="P3" s="19">
        <f>GETPIVOTDATA("[Measures].[Active Employee]",HeadLine!$A$16,"[HR Data Analysis].[Gender]","[HR Data Analysis].[Gender].&amp;[M]","[HR Data Analysis].[FP]","[HR Data Analysis].[FP].&amp;[FT]")</f>
        <v>0.37458384856843907</v>
      </c>
    </row>
    <row r="4" spans="8:16" x14ac:dyDescent="0.3">
      <c r="H4" s="21">
        <v>20473</v>
      </c>
      <c r="I4" s="22">
        <v>9960</v>
      </c>
      <c r="J4" s="22">
        <v>10513</v>
      </c>
      <c r="K4" s="18" t="s">
        <v>58</v>
      </c>
      <c r="L4" s="19">
        <f>GETPIVOTDATA("[Measures].[Active Employee]",HeadLine!$A$9,"[HR Data Analysis].[Gender]","[HR Data Analysis].[Gender].&amp;[F]","[HR Data Analysis].[PayType]","[HR Data Analysis].[PayType].&amp;[Salary]")</f>
        <v>0.2003012048192771</v>
      </c>
      <c r="M4" s="19">
        <f>GETPIVOTDATA("[Measures].[Active Employee]",HeadLine!$A$9,"[HR Data Analysis].[Gender]","[HR Data Analysis].[Gender].&amp;[M]","[HR Data Analysis].[PayType]","[HR Data Analysis].[PayType].&amp;[Salary]")</f>
        <v>0.10253971273661182</v>
      </c>
      <c r="N4" s="18" t="s">
        <v>60</v>
      </c>
      <c r="O4" s="19">
        <f>GETPIVOTDATA("[Measures].[Active Employee]",HeadLine!$A$16,"[HR Data Analysis].[Gender]","[HR Data Analysis].[Gender].&amp;[F]","[HR Data Analysis].[FP]","[HR Data Analysis].[FP].&amp;[PT]")</f>
        <v>0.40030120481927711</v>
      </c>
      <c r="P4" s="19">
        <f>GETPIVOTDATA("[Measures].[Active Employee]",HeadLine!$A$16,"[HR Data Analysis].[Gender]","[HR Data Analysis].[Gender].&amp;[M]","[HR Data Analysis].[FP]","[HR Data Analysis].[FP].&amp;[PT]")</f>
        <v>0.62541615143156093</v>
      </c>
    </row>
    <row r="5" spans="8:16" x14ac:dyDescent="0.3">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9BEE-C10C-4DFD-93B2-00FC006B3D97}">
  <dimension ref="H1:P5"/>
  <sheetViews>
    <sheetView workbookViewId="0">
      <selection activeCell="C24" sqref="C24"/>
    </sheetView>
  </sheetViews>
  <sheetFormatPr defaultRowHeight="14.4" x14ac:dyDescent="0.3"/>
  <sheetData>
    <row r="1" spans="8:16" ht="25.8" x14ac:dyDescent="0.5">
      <c r="H1" s="18"/>
      <c r="I1" s="19"/>
      <c r="J1" s="19"/>
      <c r="K1" s="18"/>
      <c r="L1" s="18"/>
      <c r="M1" s="18"/>
      <c r="N1" s="18"/>
      <c r="O1" s="20"/>
      <c r="P1" s="18"/>
    </row>
    <row r="2" spans="8:16" x14ac:dyDescent="0.3">
      <c r="H2" s="18"/>
      <c r="I2" s="18"/>
      <c r="J2" s="18"/>
      <c r="K2" s="18"/>
      <c r="L2" s="18"/>
      <c r="M2" s="18"/>
      <c r="N2" s="18"/>
      <c r="O2" s="18"/>
      <c r="P2" s="18"/>
    </row>
    <row r="3" spans="8:16" x14ac:dyDescent="0.3">
      <c r="H3" s="18"/>
      <c r="I3" s="18"/>
      <c r="J3" s="18"/>
      <c r="K3" s="18"/>
      <c r="L3" s="19"/>
      <c r="M3" s="19"/>
      <c r="N3" s="18"/>
      <c r="O3" s="19"/>
      <c r="P3" s="19"/>
    </row>
    <row r="4" spans="8:16" x14ac:dyDescent="0.3">
      <c r="H4" s="21"/>
      <c r="I4" s="22"/>
      <c r="J4" s="22"/>
      <c r="K4" s="18"/>
      <c r="L4" s="19"/>
      <c r="M4" s="19"/>
      <c r="N4" s="18"/>
      <c r="O4" s="19"/>
      <c r="P4" s="19"/>
    </row>
    <row r="5" spans="8:16" x14ac:dyDescent="0.3">
      <c r="P5"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A3F1-2F8A-461C-BC36-A6341C3085D8}">
  <dimension ref="A3:D47"/>
  <sheetViews>
    <sheetView workbookViewId="0">
      <selection activeCell="C38" sqref="C38"/>
    </sheetView>
  </sheetViews>
  <sheetFormatPr defaultRowHeight="14.4" x14ac:dyDescent="0.3"/>
  <cols>
    <col min="1" max="1" width="15.109375" bestFit="1" customWidth="1"/>
    <col min="2" max="2" width="15.5546875" bestFit="1" customWidth="1"/>
    <col min="3" max="3" width="6" bestFit="1" customWidth="1"/>
    <col min="4" max="4" width="10.77734375" bestFit="1" customWidth="1"/>
    <col min="5" max="5" width="9.6640625" bestFit="1" customWidth="1"/>
    <col min="6" max="6" width="19.88671875" bestFit="1" customWidth="1"/>
    <col min="7" max="7" width="14.44140625" bestFit="1" customWidth="1"/>
  </cols>
  <sheetData>
    <row r="3" spans="1:4" x14ac:dyDescent="0.3">
      <c r="A3" s="1" t="s">
        <v>0</v>
      </c>
      <c r="B3" t="s">
        <v>46</v>
      </c>
    </row>
    <row r="4" spans="1:4" x14ac:dyDescent="0.3">
      <c r="A4" s="2" t="s">
        <v>26</v>
      </c>
      <c r="B4" s="5">
        <v>9960</v>
      </c>
    </row>
    <row r="5" spans="1:4" x14ac:dyDescent="0.3">
      <c r="A5" s="2" t="s">
        <v>22</v>
      </c>
      <c r="B5" s="5">
        <v>10513</v>
      </c>
    </row>
    <row r="6" spans="1:4" x14ac:dyDescent="0.3">
      <c r="A6" s="2" t="s">
        <v>1</v>
      </c>
      <c r="B6" s="5">
        <v>20473</v>
      </c>
    </row>
    <row r="9" spans="1:4" x14ac:dyDescent="0.3">
      <c r="A9" s="1" t="s">
        <v>46</v>
      </c>
      <c r="B9" s="1" t="s">
        <v>50</v>
      </c>
    </row>
    <row r="10" spans="1:4" x14ac:dyDescent="0.3">
      <c r="A10" s="1" t="s">
        <v>0</v>
      </c>
      <c r="B10" t="s">
        <v>26</v>
      </c>
      <c r="C10" t="s">
        <v>22</v>
      </c>
      <c r="D10" t="s">
        <v>1</v>
      </c>
    </row>
    <row r="11" spans="1:4" x14ac:dyDescent="0.3">
      <c r="A11" s="2" t="s">
        <v>57</v>
      </c>
      <c r="B11" s="8">
        <v>0.79969879518072284</v>
      </c>
      <c r="C11" s="8">
        <v>0.89746028726338822</v>
      </c>
      <c r="D11" s="8">
        <v>0.84989986811898599</v>
      </c>
    </row>
    <row r="12" spans="1:4" x14ac:dyDescent="0.3">
      <c r="A12" s="2" t="s">
        <v>58</v>
      </c>
      <c r="B12" s="8">
        <v>0.2003012048192771</v>
      </c>
      <c r="C12" s="8">
        <v>0.10253971273661182</v>
      </c>
      <c r="D12" s="8">
        <v>0.15010013188101401</v>
      </c>
    </row>
    <row r="13" spans="1:4" x14ac:dyDescent="0.3">
      <c r="A13" s="2" t="s">
        <v>1</v>
      </c>
      <c r="B13" s="8">
        <v>1</v>
      </c>
      <c r="C13" s="8">
        <v>1</v>
      </c>
      <c r="D13" s="8">
        <v>1</v>
      </c>
    </row>
    <row r="16" spans="1:4" x14ac:dyDescent="0.3">
      <c r="A16" s="1" t="s">
        <v>46</v>
      </c>
      <c r="B16" s="1" t="s">
        <v>50</v>
      </c>
    </row>
    <row r="17" spans="1:4" x14ac:dyDescent="0.3">
      <c r="A17" s="1" t="s">
        <v>0</v>
      </c>
      <c r="B17" t="s">
        <v>26</v>
      </c>
      <c r="C17" t="s">
        <v>22</v>
      </c>
      <c r="D17" t="s">
        <v>1</v>
      </c>
    </row>
    <row r="18" spans="1:4" x14ac:dyDescent="0.3">
      <c r="A18" s="2" t="s">
        <v>28</v>
      </c>
      <c r="B18" s="8">
        <v>0.59969879518072289</v>
      </c>
      <c r="C18" s="8">
        <v>0.37458384856843907</v>
      </c>
      <c r="D18" s="8">
        <v>0.48410101108777415</v>
      </c>
    </row>
    <row r="19" spans="1:4" x14ac:dyDescent="0.3">
      <c r="A19" s="2" t="s">
        <v>24</v>
      </c>
      <c r="B19" s="8">
        <v>0.40030120481927711</v>
      </c>
      <c r="C19" s="8">
        <v>0.62541615143156093</v>
      </c>
      <c r="D19" s="8">
        <v>0.51589898891222585</v>
      </c>
    </row>
    <row r="20" spans="1:4" x14ac:dyDescent="0.3">
      <c r="A20" s="2" t="s">
        <v>1</v>
      </c>
      <c r="B20" s="8">
        <v>1</v>
      </c>
      <c r="C20" s="8">
        <v>1</v>
      </c>
      <c r="D20" s="8">
        <v>1</v>
      </c>
    </row>
    <row r="23" spans="1:4" x14ac:dyDescent="0.3">
      <c r="A23" s="1" t="s">
        <v>46</v>
      </c>
      <c r="B23" s="1" t="s">
        <v>50</v>
      </c>
    </row>
    <row r="24" spans="1:4" x14ac:dyDescent="0.3">
      <c r="A24" s="1" t="s">
        <v>0</v>
      </c>
      <c r="B24" t="s">
        <v>26</v>
      </c>
      <c r="C24" t="s">
        <v>22</v>
      </c>
      <c r="D24" t="s">
        <v>1</v>
      </c>
    </row>
    <row r="25" spans="1:4" x14ac:dyDescent="0.3">
      <c r="A25" s="2" t="s">
        <v>61</v>
      </c>
      <c r="B25" s="5">
        <v>5234</v>
      </c>
      <c r="C25" s="5">
        <v>4549</v>
      </c>
      <c r="D25" s="5">
        <v>9783</v>
      </c>
    </row>
    <row r="26" spans="1:4" x14ac:dyDescent="0.3">
      <c r="A26" s="2" t="s">
        <v>62</v>
      </c>
      <c r="B26" s="5">
        <v>2933</v>
      </c>
      <c r="C26" s="5">
        <v>3517</v>
      </c>
      <c r="D26" s="5">
        <v>6450</v>
      </c>
    </row>
    <row r="27" spans="1:4" x14ac:dyDescent="0.3">
      <c r="A27" s="2" t="s">
        <v>63</v>
      </c>
      <c r="B27" s="5">
        <v>1793</v>
      </c>
      <c r="C27" s="5">
        <v>2447</v>
      </c>
      <c r="D27" s="5">
        <v>4240</v>
      </c>
    </row>
    <row r="28" spans="1:4" x14ac:dyDescent="0.3">
      <c r="A28" s="2" t="s">
        <v>1</v>
      </c>
      <c r="B28" s="5">
        <v>9960</v>
      </c>
      <c r="C28" s="5">
        <v>10513</v>
      </c>
      <c r="D28" s="5">
        <v>20473</v>
      </c>
    </row>
    <row r="30" spans="1:4" x14ac:dyDescent="0.3">
      <c r="A30" s="9"/>
      <c r="B30" s="10"/>
      <c r="C30" s="11"/>
    </row>
    <row r="31" spans="1:4" x14ac:dyDescent="0.3">
      <c r="A31" s="12"/>
      <c r="B31" s="13"/>
      <c r="C31" s="14"/>
    </row>
    <row r="32" spans="1:4" x14ac:dyDescent="0.3">
      <c r="A32" s="12"/>
      <c r="B32" s="13"/>
      <c r="C32" s="14"/>
    </row>
    <row r="33" spans="1:3" x14ac:dyDescent="0.3">
      <c r="A33" s="12"/>
      <c r="B33" s="13"/>
      <c r="C33" s="14"/>
    </row>
    <row r="34" spans="1:3" x14ac:dyDescent="0.3">
      <c r="A34" s="12"/>
      <c r="B34" s="13"/>
      <c r="C34" s="14"/>
    </row>
    <row r="35" spans="1:3" x14ac:dyDescent="0.3">
      <c r="A35" s="12"/>
      <c r="B35" s="13"/>
      <c r="C35" s="14"/>
    </row>
    <row r="36" spans="1:3" x14ac:dyDescent="0.3">
      <c r="A36" s="12"/>
      <c r="B36" s="13"/>
      <c r="C36" s="14"/>
    </row>
    <row r="37" spans="1:3" x14ac:dyDescent="0.3">
      <c r="A37" s="12"/>
      <c r="B37" s="13"/>
      <c r="C37" s="14"/>
    </row>
    <row r="38" spans="1:3" x14ac:dyDescent="0.3">
      <c r="A38" s="12"/>
      <c r="B38" s="13"/>
      <c r="C38" s="14"/>
    </row>
    <row r="39" spans="1:3" x14ac:dyDescent="0.3">
      <c r="A39" s="12"/>
      <c r="B39" s="13"/>
      <c r="C39" s="14"/>
    </row>
    <row r="40" spans="1:3" x14ac:dyDescent="0.3">
      <c r="A40" s="12"/>
      <c r="B40" s="13"/>
      <c r="C40" s="14"/>
    </row>
    <row r="41" spans="1:3" x14ac:dyDescent="0.3">
      <c r="A41" s="12"/>
      <c r="B41" s="13"/>
      <c r="C41" s="14"/>
    </row>
    <row r="42" spans="1:3" x14ac:dyDescent="0.3">
      <c r="A42" s="12"/>
      <c r="B42" s="13"/>
      <c r="C42" s="14"/>
    </row>
    <row r="43" spans="1:3" x14ac:dyDescent="0.3">
      <c r="A43" s="12"/>
      <c r="B43" s="13"/>
      <c r="C43" s="14"/>
    </row>
    <row r="44" spans="1:3" x14ac:dyDescent="0.3">
      <c r="A44" s="12"/>
      <c r="B44" s="13"/>
      <c r="C44" s="14"/>
    </row>
    <row r="45" spans="1:3" x14ac:dyDescent="0.3">
      <c r="A45" s="12"/>
      <c r="B45" s="13"/>
      <c r="C45" s="14"/>
    </row>
    <row r="46" spans="1:3" x14ac:dyDescent="0.3">
      <c r="A46" s="12"/>
      <c r="B46" s="13"/>
      <c r="C46" s="14"/>
    </row>
    <row r="47" spans="1:3" x14ac:dyDescent="0.3">
      <c r="A47" s="15"/>
      <c r="B47" s="16"/>
      <c r="C47"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4B7CC-96A3-497F-8489-031E3BBAE842}">
  <dimension ref="A3:D9"/>
  <sheetViews>
    <sheetView workbookViewId="0">
      <selection activeCell="D17" sqref="D17"/>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s>
  <sheetData>
    <row r="3" spans="1:4" x14ac:dyDescent="0.3">
      <c r="A3" s="1" t="s">
        <v>52</v>
      </c>
      <c r="B3" s="1" t="s">
        <v>50</v>
      </c>
    </row>
    <row r="4" spans="1:4" x14ac:dyDescent="0.3">
      <c r="A4" s="1" t="s">
        <v>0</v>
      </c>
      <c r="B4" t="s">
        <v>54</v>
      </c>
      <c r="C4" t="s">
        <v>55</v>
      </c>
      <c r="D4" t="s">
        <v>1</v>
      </c>
    </row>
    <row r="5" spans="1:4" x14ac:dyDescent="0.3">
      <c r="A5" s="2" t="s">
        <v>2</v>
      </c>
      <c r="B5" s="5">
        <v>11</v>
      </c>
      <c r="C5" s="5"/>
      <c r="D5" s="5">
        <v>11</v>
      </c>
    </row>
    <row r="6" spans="1:4" x14ac:dyDescent="0.3">
      <c r="A6" s="2" t="s">
        <v>19</v>
      </c>
      <c r="B6" s="5">
        <v>73</v>
      </c>
      <c r="C6" s="5">
        <v>23</v>
      </c>
      <c r="D6" s="5">
        <v>96</v>
      </c>
    </row>
    <row r="7" spans="1:4" x14ac:dyDescent="0.3">
      <c r="A7" s="2" t="s">
        <v>20</v>
      </c>
      <c r="B7" s="5">
        <v>127</v>
      </c>
      <c r="C7" s="5">
        <v>472</v>
      </c>
      <c r="D7" s="5">
        <v>599</v>
      </c>
    </row>
    <row r="8" spans="1:4" x14ac:dyDescent="0.3">
      <c r="A8" s="2" t="s">
        <v>21</v>
      </c>
      <c r="B8" s="5">
        <v>228</v>
      </c>
      <c r="C8" s="5">
        <v>722</v>
      </c>
      <c r="D8" s="5">
        <v>950</v>
      </c>
    </row>
    <row r="9" spans="1:4" x14ac:dyDescent="0.3">
      <c r="A9" s="2" t="s">
        <v>1</v>
      </c>
      <c r="B9" s="5">
        <v>439</v>
      </c>
      <c r="C9" s="5">
        <v>1217</v>
      </c>
      <c r="D9" s="5">
        <v>1656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BE7A9-24A9-4E74-8269-A2DE7B678F0C}">
  <dimension ref="A3:C8"/>
  <sheetViews>
    <sheetView workbookViewId="0">
      <selection activeCell="G24" sqref="G24"/>
    </sheetView>
  </sheetViews>
  <sheetFormatPr defaultRowHeight="14.4" x14ac:dyDescent="0.3"/>
  <cols>
    <col min="1" max="1" width="12.5546875" bestFit="1" customWidth="1"/>
    <col min="2" max="2" width="10.88671875" bestFit="1" customWidth="1"/>
    <col min="3" max="3" width="14.88671875" bestFit="1" customWidth="1"/>
  </cols>
  <sheetData>
    <row r="3" spans="1:3" x14ac:dyDescent="0.3">
      <c r="A3" s="1" t="s">
        <v>0</v>
      </c>
      <c r="B3" t="s">
        <v>52</v>
      </c>
      <c r="C3" t="s">
        <v>53</v>
      </c>
    </row>
    <row r="4" spans="1:3" x14ac:dyDescent="0.3">
      <c r="A4" s="2" t="s">
        <v>2</v>
      </c>
      <c r="B4" s="5">
        <v>11</v>
      </c>
      <c r="C4" s="23">
        <v>11</v>
      </c>
    </row>
    <row r="5" spans="1:3" x14ac:dyDescent="0.3">
      <c r="A5" s="2" t="s">
        <v>19</v>
      </c>
      <c r="B5" s="5">
        <v>96</v>
      </c>
      <c r="C5" s="23">
        <v>92</v>
      </c>
    </row>
    <row r="6" spans="1:3" x14ac:dyDescent="0.3">
      <c r="A6" s="2" t="s">
        <v>20</v>
      </c>
      <c r="B6" s="5">
        <v>599</v>
      </c>
      <c r="C6" s="23">
        <v>400</v>
      </c>
    </row>
    <row r="7" spans="1:3" x14ac:dyDescent="0.3">
      <c r="A7" s="2" t="s">
        <v>21</v>
      </c>
      <c r="B7" s="5">
        <v>950</v>
      </c>
      <c r="C7" s="23">
        <v>676</v>
      </c>
    </row>
    <row r="8" spans="1:3" x14ac:dyDescent="0.3">
      <c r="A8" s="2" t="s">
        <v>1</v>
      </c>
      <c r="B8" s="5">
        <v>1656</v>
      </c>
      <c r="C8" s="23">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F17D-A2E0-4099-B4E9-A959D8E11B92}">
  <dimension ref="A3:D12"/>
  <sheetViews>
    <sheetView workbookViewId="0">
      <selection activeCell="N19" sqref="N19"/>
    </sheetView>
  </sheetViews>
  <sheetFormatPr defaultRowHeight="14.4" x14ac:dyDescent="0.3"/>
  <cols>
    <col min="1" max="1" width="15.109375" bestFit="1" customWidth="1"/>
    <col min="2" max="2" width="15.5546875" bestFit="1" customWidth="1"/>
    <col min="3" max="3" width="6" bestFit="1" customWidth="1"/>
    <col min="4" max="4" width="10.77734375" bestFit="1" customWidth="1"/>
  </cols>
  <sheetData>
    <row r="3" spans="1:4" x14ac:dyDescent="0.3">
      <c r="A3" s="1" t="s">
        <v>46</v>
      </c>
      <c r="B3" s="1" t="s">
        <v>50</v>
      </c>
    </row>
    <row r="4" spans="1:4" x14ac:dyDescent="0.3">
      <c r="A4" s="1" t="s">
        <v>0</v>
      </c>
      <c r="B4" t="s">
        <v>28</v>
      </c>
      <c r="C4" t="s">
        <v>24</v>
      </c>
      <c r="D4" t="s">
        <v>1</v>
      </c>
    </row>
    <row r="5" spans="1:4" x14ac:dyDescent="0.3">
      <c r="A5" s="2" t="s">
        <v>38</v>
      </c>
      <c r="B5" s="5">
        <v>1092</v>
      </c>
      <c r="C5" s="5">
        <v>1155</v>
      </c>
      <c r="D5" s="5">
        <v>2247</v>
      </c>
    </row>
    <row r="6" spans="1:4" x14ac:dyDescent="0.3">
      <c r="A6" s="2" t="s">
        <v>25</v>
      </c>
      <c r="B6" s="5">
        <v>1071</v>
      </c>
      <c r="C6" s="5">
        <v>2093</v>
      </c>
      <c r="D6" s="5">
        <v>3164</v>
      </c>
    </row>
    <row r="7" spans="1:4" x14ac:dyDescent="0.3">
      <c r="A7" s="2" t="s">
        <v>35</v>
      </c>
      <c r="B7" s="5">
        <v>980</v>
      </c>
      <c r="C7" s="5">
        <v>1690</v>
      </c>
      <c r="D7" s="5">
        <v>2670</v>
      </c>
    </row>
    <row r="8" spans="1:4" x14ac:dyDescent="0.3">
      <c r="A8" s="2" t="s">
        <v>37</v>
      </c>
      <c r="B8" s="5">
        <v>1456</v>
      </c>
      <c r="C8" s="5">
        <v>2549</v>
      </c>
      <c r="D8" s="5">
        <v>4005</v>
      </c>
    </row>
    <row r="9" spans="1:4" x14ac:dyDescent="0.3">
      <c r="A9" s="2" t="s">
        <v>33</v>
      </c>
      <c r="B9" s="5">
        <v>809</v>
      </c>
      <c r="C9" s="5">
        <v>1356</v>
      </c>
      <c r="D9" s="5">
        <v>2165</v>
      </c>
    </row>
    <row r="10" spans="1:4" x14ac:dyDescent="0.3">
      <c r="A10" s="2" t="s">
        <v>29</v>
      </c>
      <c r="B10" s="5">
        <v>3308</v>
      </c>
      <c r="C10" s="5">
        <v>435</v>
      </c>
      <c r="D10" s="5">
        <v>3743</v>
      </c>
    </row>
    <row r="11" spans="1:4" x14ac:dyDescent="0.3">
      <c r="A11" s="2" t="s">
        <v>39</v>
      </c>
      <c r="B11" s="5">
        <v>1195</v>
      </c>
      <c r="C11" s="5">
        <v>1284</v>
      </c>
      <c r="D11" s="5">
        <v>2479</v>
      </c>
    </row>
    <row r="12" spans="1:4" x14ac:dyDescent="0.3">
      <c r="A12" s="2" t="s">
        <v>1</v>
      </c>
      <c r="B12" s="5">
        <v>9911</v>
      </c>
      <c r="C12" s="5">
        <v>10562</v>
      </c>
      <c r="D12" s="5">
        <v>20473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3F83-21A2-42B7-9FF0-7F973B120945}">
  <dimension ref="A3:D26"/>
  <sheetViews>
    <sheetView workbookViewId="0">
      <selection activeCell="A3" sqref="A3:D26"/>
    </sheetView>
  </sheetViews>
  <sheetFormatPr defaultRowHeight="14.4" x14ac:dyDescent="0.3"/>
  <cols>
    <col min="1" max="1" width="17.77734375" bestFit="1" customWidth="1"/>
    <col min="2" max="2" width="15.5546875" bestFit="1" customWidth="1"/>
    <col min="3" max="3" width="3.109375" bestFit="1" customWidth="1"/>
    <col min="4" max="4" width="10.77734375" bestFit="1" customWidth="1"/>
    <col min="5" max="5" width="17.77734375" bestFit="1" customWidth="1"/>
    <col min="6" max="6" width="28.109375" bestFit="1" customWidth="1"/>
    <col min="7" max="7" width="22.5546875" bestFit="1" customWidth="1"/>
  </cols>
  <sheetData>
    <row r="3" spans="1:4" x14ac:dyDescent="0.3">
      <c r="A3" s="1" t="s">
        <v>51</v>
      </c>
      <c r="B3" s="1" t="s">
        <v>50</v>
      </c>
    </row>
    <row r="4" spans="1:4" x14ac:dyDescent="0.3">
      <c r="A4" s="1" t="s">
        <v>0</v>
      </c>
      <c r="B4" t="s">
        <v>28</v>
      </c>
      <c r="C4" t="s">
        <v>24</v>
      </c>
      <c r="D4" t="s">
        <v>1</v>
      </c>
    </row>
    <row r="5" spans="1:4" x14ac:dyDescent="0.3">
      <c r="A5" s="2" t="s">
        <v>32</v>
      </c>
      <c r="B5" s="23"/>
      <c r="C5" s="23"/>
      <c r="D5" s="23"/>
    </row>
    <row r="6" spans="1:4" x14ac:dyDescent="0.3">
      <c r="A6" s="3" t="s">
        <v>26</v>
      </c>
      <c r="B6" s="6">
        <v>76.815238095238087</v>
      </c>
      <c r="C6" s="6">
        <v>28.947199999999999</v>
      </c>
      <c r="D6" s="6">
        <v>50.800000000000004</v>
      </c>
    </row>
    <row r="7" spans="1:4" x14ac:dyDescent="0.3">
      <c r="A7" s="3" t="s">
        <v>22</v>
      </c>
      <c r="B7" s="6">
        <v>112.63642857142858</v>
      </c>
      <c r="C7" s="6">
        <v>20.302857142857142</v>
      </c>
      <c r="D7" s="6">
        <v>46.683877551020416</v>
      </c>
    </row>
    <row r="8" spans="1:4" x14ac:dyDescent="0.3">
      <c r="A8" s="2" t="s">
        <v>27</v>
      </c>
      <c r="B8" s="23"/>
      <c r="C8" s="23"/>
      <c r="D8" s="23"/>
    </row>
    <row r="9" spans="1:4" x14ac:dyDescent="0.3">
      <c r="A9" s="3" t="s">
        <v>26</v>
      </c>
      <c r="B9" s="6">
        <v>86.816800000000001</v>
      </c>
      <c r="C9" s="6">
        <v>15.668823529411766</v>
      </c>
      <c r="D9" s="6">
        <v>58.018809523809523</v>
      </c>
    </row>
    <row r="10" spans="1:4" x14ac:dyDescent="0.3">
      <c r="A10" s="3" t="s">
        <v>22</v>
      </c>
      <c r="B10" s="6">
        <v>63.764000000000003</v>
      </c>
      <c r="C10" s="6">
        <v>16.629428571428569</v>
      </c>
      <c r="D10" s="6">
        <v>30.7698</v>
      </c>
    </row>
    <row r="11" spans="1:4" x14ac:dyDescent="0.3">
      <c r="A11" s="2" t="s">
        <v>23</v>
      </c>
      <c r="B11" s="23"/>
      <c r="C11" s="23"/>
      <c r="D11" s="23"/>
    </row>
    <row r="12" spans="1:4" x14ac:dyDescent="0.3">
      <c r="A12" s="3" t="s">
        <v>26</v>
      </c>
      <c r="B12" s="6">
        <v>55.166428571428575</v>
      </c>
      <c r="C12" s="6">
        <v>10.90764705882353</v>
      </c>
      <c r="D12" s="6">
        <v>30.895483870967741</v>
      </c>
    </row>
    <row r="13" spans="1:4" x14ac:dyDescent="0.3">
      <c r="A13" s="3" t="s">
        <v>22</v>
      </c>
      <c r="B13" s="6">
        <v>130.64363636363635</v>
      </c>
      <c r="C13" s="6">
        <v>18.820399999999999</v>
      </c>
      <c r="D13" s="6">
        <v>38.985245901639345</v>
      </c>
    </row>
    <row r="14" spans="1:4" x14ac:dyDescent="0.3">
      <c r="A14" s="2" t="s">
        <v>30</v>
      </c>
      <c r="B14" s="23"/>
      <c r="C14" s="23"/>
      <c r="D14" s="23"/>
    </row>
    <row r="15" spans="1:4" x14ac:dyDescent="0.3">
      <c r="A15" s="3" t="s">
        <v>26</v>
      </c>
      <c r="B15" s="6">
        <v>88.446315789473687</v>
      </c>
      <c r="C15" s="6">
        <v>18.317083333333333</v>
      </c>
      <c r="D15" s="6">
        <v>49.304418604651168</v>
      </c>
    </row>
    <row r="16" spans="1:4" x14ac:dyDescent="0.3">
      <c r="A16" s="3" t="s">
        <v>22</v>
      </c>
      <c r="B16" s="6">
        <v>83.696923076923071</v>
      </c>
      <c r="C16" s="6">
        <v>18.36611111111111</v>
      </c>
      <c r="D16" s="6">
        <v>35.698775510204079</v>
      </c>
    </row>
    <row r="17" spans="1:4" x14ac:dyDescent="0.3">
      <c r="A17" s="2" t="s">
        <v>34</v>
      </c>
      <c r="B17" s="23"/>
      <c r="C17" s="23"/>
      <c r="D17" s="23"/>
    </row>
    <row r="18" spans="1:4" x14ac:dyDescent="0.3">
      <c r="A18" s="3" t="s">
        <v>26</v>
      </c>
      <c r="B18" s="6">
        <v>86.20703703703704</v>
      </c>
      <c r="C18" s="6">
        <v>12.388260869565217</v>
      </c>
      <c r="D18" s="6">
        <v>52.250399999999999</v>
      </c>
    </row>
    <row r="19" spans="1:4" x14ac:dyDescent="0.3">
      <c r="A19" s="3" t="s">
        <v>22</v>
      </c>
      <c r="B19" s="6">
        <v>66.261538461538464</v>
      </c>
      <c r="C19" s="6">
        <v>33.782258064516128</v>
      </c>
      <c r="D19" s="6">
        <v>43.378409090909095</v>
      </c>
    </row>
    <row r="20" spans="1:4" x14ac:dyDescent="0.3">
      <c r="A20" s="2" t="s">
        <v>36</v>
      </c>
      <c r="B20" s="23"/>
      <c r="C20" s="23"/>
      <c r="D20" s="23"/>
    </row>
    <row r="21" spans="1:4" x14ac:dyDescent="0.3">
      <c r="A21" s="3" t="s">
        <v>26</v>
      </c>
      <c r="B21" s="6">
        <v>68.317826086956515</v>
      </c>
      <c r="C21" s="6">
        <v>12.6516</v>
      </c>
      <c r="D21" s="6">
        <v>39.324999999999996</v>
      </c>
    </row>
    <row r="22" spans="1:4" x14ac:dyDescent="0.3">
      <c r="A22" s="3" t="s">
        <v>22</v>
      </c>
      <c r="B22" s="6">
        <v>74.398571428571429</v>
      </c>
      <c r="C22" s="6">
        <v>19.814146341463413</v>
      </c>
      <c r="D22" s="6">
        <v>33.708363636363636</v>
      </c>
    </row>
    <row r="23" spans="1:4" x14ac:dyDescent="0.3">
      <c r="A23" s="2" t="s">
        <v>31</v>
      </c>
      <c r="B23" s="23"/>
      <c r="C23" s="23"/>
      <c r="D23" s="23"/>
    </row>
    <row r="24" spans="1:4" x14ac:dyDescent="0.3">
      <c r="A24" s="3" t="s">
        <v>26</v>
      </c>
      <c r="B24" s="6">
        <v>73.84571428571428</v>
      </c>
      <c r="C24" s="6">
        <v>7.696315789473684</v>
      </c>
      <c r="D24" s="6">
        <v>42.424750000000003</v>
      </c>
    </row>
    <row r="25" spans="1:4" x14ac:dyDescent="0.3">
      <c r="A25" s="3" t="s">
        <v>22</v>
      </c>
      <c r="B25" s="6">
        <v>93.846666666666664</v>
      </c>
      <c r="C25" s="6">
        <v>17.697741935483872</v>
      </c>
      <c r="D25" s="6">
        <v>45.670816326530613</v>
      </c>
    </row>
    <row r="26" spans="1:4" x14ac:dyDescent="0.3">
      <c r="A26" s="2" t="s">
        <v>1</v>
      </c>
      <c r="B26" s="6">
        <v>82.002983870967753</v>
      </c>
      <c r="C26" s="6">
        <v>18.742371638141808</v>
      </c>
      <c r="D26" s="6">
        <v>42.621567732115679</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82F4-895D-4BC4-84A6-FF0C27294C49}">
  <dimension ref="A3:D26"/>
  <sheetViews>
    <sheetView workbookViewId="0">
      <selection activeCell="J27" sqref="J27"/>
    </sheetView>
  </sheetViews>
  <sheetFormatPr defaultRowHeight="14.4" x14ac:dyDescent="0.3"/>
  <cols>
    <col min="1" max="1" width="15.109375" bestFit="1" customWidth="1"/>
    <col min="2" max="2" width="15.5546875" bestFit="1" customWidth="1"/>
    <col min="3" max="3" width="6" bestFit="1" customWidth="1"/>
    <col min="4" max="4" width="10.77734375" bestFit="1" customWidth="1"/>
  </cols>
  <sheetData>
    <row r="3" spans="1:4" x14ac:dyDescent="0.3">
      <c r="A3" s="1" t="s">
        <v>46</v>
      </c>
      <c r="B3" s="1" t="s">
        <v>50</v>
      </c>
    </row>
    <row r="4" spans="1:4" x14ac:dyDescent="0.3">
      <c r="A4" s="1" t="s">
        <v>0</v>
      </c>
      <c r="B4" t="s">
        <v>28</v>
      </c>
      <c r="C4" t="s">
        <v>24</v>
      </c>
      <c r="D4" t="s">
        <v>1</v>
      </c>
    </row>
    <row r="5" spans="1:4" x14ac:dyDescent="0.3">
      <c r="A5" s="2" t="s">
        <v>32</v>
      </c>
      <c r="B5" s="23"/>
      <c r="C5" s="23"/>
      <c r="D5" s="23"/>
    </row>
    <row r="6" spans="1:4" x14ac:dyDescent="0.3">
      <c r="A6" s="3" t="s">
        <v>26</v>
      </c>
      <c r="B6" s="5">
        <v>839</v>
      </c>
      <c r="C6" s="5">
        <v>595</v>
      </c>
      <c r="D6" s="5">
        <v>1434</v>
      </c>
    </row>
    <row r="7" spans="1:4" x14ac:dyDescent="0.3">
      <c r="A7" s="3" t="s">
        <v>22</v>
      </c>
      <c r="B7" s="5">
        <v>605</v>
      </c>
      <c r="C7" s="5">
        <v>971</v>
      </c>
      <c r="D7" s="5">
        <v>1576</v>
      </c>
    </row>
    <row r="8" spans="1:4" x14ac:dyDescent="0.3">
      <c r="A8" s="2" t="s">
        <v>27</v>
      </c>
      <c r="B8" s="23"/>
      <c r="C8" s="23"/>
      <c r="D8" s="23"/>
    </row>
    <row r="9" spans="1:4" x14ac:dyDescent="0.3">
      <c r="A9" s="3" t="s">
        <v>26</v>
      </c>
      <c r="B9" s="5">
        <v>973</v>
      </c>
      <c r="C9" s="5">
        <v>539</v>
      </c>
      <c r="D9" s="5">
        <v>1512</v>
      </c>
    </row>
    <row r="10" spans="1:4" x14ac:dyDescent="0.3">
      <c r="A10" s="3" t="s">
        <v>22</v>
      </c>
      <c r="B10" s="5">
        <v>608</v>
      </c>
      <c r="C10" s="5">
        <v>988</v>
      </c>
      <c r="D10" s="5">
        <v>1596</v>
      </c>
    </row>
    <row r="11" spans="1:4" x14ac:dyDescent="0.3">
      <c r="A11" s="2" t="s">
        <v>23</v>
      </c>
      <c r="B11" s="23"/>
      <c r="C11" s="23"/>
      <c r="D11" s="23"/>
    </row>
    <row r="12" spans="1:4" x14ac:dyDescent="0.3">
      <c r="A12" s="3" t="s">
        <v>26</v>
      </c>
      <c r="B12" s="5">
        <v>618</v>
      </c>
      <c r="C12" s="5">
        <v>513</v>
      </c>
      <c r="D12" s="5">
        <v>1131</v>
      </c>
    </row>
    <row r="13" spans="1:4" x14ac:dyDescent="0.3">
      <c r="A13" s="3" t="s">
        <v>22</v>
      </c>
      <c r="B13" s="5">
        <v>457</v>
      </c>
      <c r="C13" s="5">
        <v>984</v>
      </c>
      <c r="D13" s="5">
        <v>1441</v>
      </c>
    </row>
    <row r="14" spans="1:4" x14ac:dyDescent="0.3">
      <c r="A14" s="2" t="s">
        <v>30</v>
      </c>
      <c r="B14" s="23"/>
      <c r="C14" s="23"/>
      <c r="D14" s="23"/>
    </row>
    <row r="15" spans="1:4" x14ac:dyDescent="0.3">
      <c r="A15" s="3" t="s">
        <v>26</v>
      </c>
      <c r="B15" s="5">
        <v>702</v>
      </c>
      <c r="C15" s="5">
        <v>629</v>
      </c>
      <c r="D15" s="5">
        <v>1331</v>
      </c>
    </row>
    <row r="16" spans="1:4" x14ac:dyDescent="0.3">
      <c r="A16" s="3" t="s">
        <v>22</v>
      </c>
      <c r="B16" s="5">
        <v>532</v>
      </c>
      <c r="C16" s="5">
        <v>938</v>
      </c>
      <c r="D16" s="5">
        <v>1470</v>
      </c>
    </row>
    <row r="17" spans="1:4" x14ac:dyDescent="0.3">
      <c r="A17" s="2" t="s">
        <v>34</v>
      </c>
      <c r="B17" s="23"/>
      <c r="C17" s="23"/>
      <c r="D17" s="23"/>
    </row>
    <row r="18" spans="1:4" x14ac:dyDescent="0.3">
      <c r="A18" s="3" t="s">
        <v>26</v>
      </c>
      <c r="B18" s="5">
        <v>1097</v>
      </c>
      <c r="C18" s="5">
        <v>608</v>
      </c>
      <c r="D18" s="5">
        <v>1705</v>
      </c>
    </row>
    <row r="19" spans="1:4" x14ac:dyDescent="0.3">
      <c r="A19" s="3" t="s">
        <v>22</v>
      </c>
      <c r="B19" s="5">
        <v>412</v>
      </c>
      <c r="C19" s="5">
        <v>1011</v>
      </c>
      <c r="D19" s="5">
        <v>1423</v>
      </c>
    </row>
    <row r="20" spans="1:4" x14ac:dyDescent="0.3">
      <c r="A20" s="2" t="s">
        <v>36</v>
      </c>
      <c r="B20" s="23"/>
      <c r="C20" s="23"/>
      <c r="D20" s="23"/>
    </row>
    <row r="21" spans="1:4" x14ac:dyDescent="0.3">
      <c r="A21" s="3" t="s">
        <v>26</v>
      </c>
      <c r="B21" s="5">
        <v>904</v>
      </c>
      <c r="C21" s="5">
        <v>580</v>
      </c>
      <c r="D21" s="5">
        <v>1484</v>
      </c>
    </row>
    <row r="22" spans="1:4" x14ac:dyDescent="0.3">
      <c r="A22" s="3" t="s">
        <v>22</v>
      </c>
      <c r="B22" s="5">
        <v>549</v>
      </c>
      <c r="C22" s="5">
        <v>1062</v>
      </c>
      <c r="D22" s="5">
        <v>1611</v>
      </c>
    </row>
    <row r="23" spans="1:4" x14ac:dyDescent="0.3">
      <c r="A23" s="2" t="s">
        <v>31</v>
      </c>
      <c r="B23" s="23"/>
      <c r="C23" s="23"/>
      <c r="D23" s="23"/>
    </row>
    <row r="24" spans="1:4" x14ac:dyDescent="0.3">
      <c r="A24" s="3" t="s">
        <v>26</v>
      </c>
      <c r="B24" s="5">
        <v>840</v>
      </c>
      <c r="C24" s="5">
        <v>523</v>
      </c>
      <c r="D24" s="5">
        <v>1363</v>
      </c>
    </row>
    <row r="25" spans="1:4" x14ac:dyDescent="0.3">
      <c r="A25" s="3" t="s">
        <v>22</v>
      </c>
      <c r="B25" s="5">
        <v>775</v>
      </c>
      <c r="C25" s="5">
        <v>621</v>
      </c>
      <c r="D25" s="5">
        <v>1396</v>
      </c>
    </row>
    <row r="26" spans="1:4" x14ac:dyDescent="0.3">
      <c r="A26" s="2" t="s">
        <v>1</v>
      </c>
      <c r="B26" s="5">
        <v>9911</v>
      </c>
      <c r="C26" s="5">
        <v>10562</v>
      </c>
      <c r="D26" s="5">
        <v>20473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A853-4244-44C0-ACCA-D9A16CDBE4AF}">
  <dimension ref="A3:C92"/>
  <sheetViews>
    <sheetView workbookViewId="0">
      <selection activeCell="A31" sqref="A31"/>
    </sheetView>
  </sheetViews>
  <sheetFormatPr defaultRowHeight="14.4" x14ac:dyDescent="0.3"/>
  <cols>
    <col min="1" max="1" width="12.5546875" bestFit="1" customWidth="1"/>
    <col min="2" max="2" width="15.109375" bestFit="1" customWidth="1"/>
    <col min="3" max="4" width="9.33203125" bestFit="1" customWidth="1"/>
  </cols>
  <sheetData>
    <row r="3" spans="1:3" x14ac:dyDescent="0.3">
      <c r="A3" s="1" t="s">
        <v>0</v>
      </c>
      <c r="B3" t="s">
        <v>46</v>
      </c>
      <c r="C3" t="s">
        <v>47</v>
      </c>
    </row>
    <row r="4" spans="1:3" x14ac:dyDescent="0.3">
      <c r="A4" s="2" t="s">
        <v>2</v>
      </c>
      <c r="B4" s="23"/>
      <c r="C4" s="23"/>
    </row>
    <row r="5" spans="1:3" x14ac:dyDescent="0.3">
      <c r="A5" s="3" t="s">
        <v>3</v>
      </c>
      <c r="B5" s="23"/>
      <c r="C5" s="23"/>
    </row>
    <row r="6" spans="1:3" x14ac:dyDescent="0.3">
      <c r="A6" s="4" t="s">
        <v>4</v>
      </c>
      <c r="B6" s="5">
        <v>228</v>
      </c>
      <c r="C6" s="5">
        <v>1</v>
      </c>
    </row>
    <row r="7" spans="1:3" x14ac:dyDescent="0.3">
      <c r="A7" s="4" t="s">
        <v>5</v>
      </c>
      <c r="B7" s="5">
        <v>229</v>
      </c>
      <c r="C7" s="5">
        <v>1</v>
      </c>
    </row>
    <row r="8" spans="1:3" x14ac:dyDescent="0.3">
      <c r="A8" s="4" t="s">
        <v>6</v>
      </c>
      <c r="B8" s="5">
        <v>229</v>
      </c>
      <c r="C8" s="5">
        <v>1</v>
      </c>
    </row>
    <row r="9" spans="1:3" x14ac:dyDescent="0.3">
      <c r="A9" s="3" t="s">
        <v>40</v>
      </c>
      <c r="B9" s="5">
        <v>686</v>
      </c>
      <c r="C9" s="5">
        <v>3</v>
      </c>
    </row>
    <row r="10" spans="1:3" x14ac:dyDescent="0.3">
      <c r="A10" s="3" t="s">
        <v>7</v>
      </c>
      <c r="B10" s="23"/>
      <c r="C10" s="23"/>
    </row>
    <row r="11" spans="1:3" x14ac:dyDescent="0.3">
      <c r="A11" s="4" t="s">
        <v>8</v>
      </c>
      <c r="B11" s="5">
        <v>233</v>
      </c>
      <c r="C11" s="5">
        <v>4</v>
      </c>
    </row>
    <row r="12" spans="1:3" x14ac:dyDescent="0.3">
      <c r="A12" s="4" t="s">
        <v>9</v>
      </c>
      <c r="B12" s="5">
        <v>242</v>
      </c>
      <c r="C12" s="5">
        <v>8</v>
      </c>
    </row>
    <row r="13" spans="1:3" x14ac:dyDescent="0.3">
      <c r="A13" s="4" t="s">
        <v>10</v>
      </c>
      <c r="B13" s="5">
        <v>251</v>
      </c>
      <c r="C13" s="5">
        <v>9</v>
      </c>
    </row>
    <row r="14" spans="1:3" x14ac:dyDescent="0.3">
      <c r="A14" s="3" t="s">
        <v>41</v>
      </c>
      <c r="B14" s="5">
        <v>726</v>
      </c>
      <c r="C14" s="5">
        <v>21</v>
      </c>
    </row>
    <row r="15" spans="1:3" x14ac:dyDescent="0.3">
      <c r="A15" s="3" t="s">
        <v>11</v>
      </c>
      <c r="B15" s="23"/>
      <c r="C15" s="23"/>
    </row>
    <row r="16" spans="1:3" x14ac:dyDescent="0.3">
      <c r="A16" s="4" t="s">
        <v>12</v>
      </c>
      <c r="B16" s="5">
        <v>258</v>
      </c>
      <c r="C16" s="5">
        <v>7</v>
      </c>
    </row>
    <row r="17" spans="1:3" x14ac:dyDescent="0.3">
      <c r="A17" s="4" t="s">
        <v>13</v>
      </c>
      <c r="B17" s="5">
        <v>269</v>
      </c>
      <c r="C17" s="5">
        <v>11</v>
      </c>
    </row>
    <row r="18" spans="1:3" x14ac:dyDescent="0.3">
      <c r="A18" s="4" t="s">
        <v>14</v>
      </c>
      <c r="B18" s="5">
        <v>275</v>
      </c>
      <c r="C18" s="5">
        <v>6</v>
      </c>
    </row>
    <row r="19" spans="1:3" x14ac:dyDescent="0.3">
      <c r="A19" s="3" t="s">
        <v>42</v>
      </c>
      <c r="B19" s="5">
        <v>802</v>
      </c>
      <c r="C19" s="5">
        <v>24</v>
      </c>
    </row>
    <row r="20" spans="1:3" x14ac:dyDescent="0.3">
      <c r="A20" s="3" t="s">
        <v>15</v>
      </c>
      <c r="B20" s="23"/>
      <c r="C20" s="23"/>
    </row>
    <row r="21" spans="1:3" x14ac:dyDescent="0.3">
      <c r="A21" s="4" t="s">
        <v>16</v>
      </c>
      <c r="B21" s="5">
        <v>289</v>
      </c>
      <c r="C21" s="5">
        <v>14</v>
      </c>
    </row>
    <row r="22" spans="1:3" x14ac:dyDescent="0.3">
      <c r="A22" s="4" t="s">
        <v>17</v>
      </c>
      <c r="B22" s="5">
        <v>291</v>
      </c>
      <c r="C22" s="5">
        <v>9</v>
      </c>
    </row>
    <row r="23" spans="1:3" x14ac:dyDescent="0.3">
      <c r="A23" s="4" t="s">
        <v>18</v>
      </c>
      <c r="B23" s="5">
        <v>300</v>
      </c>
      <c r="C23" s="5">
        <v>7</v>
      </c>
    </row>
    <row r="24" spans="1:3" x14ac:dyDescent="0.3">
      <c r="A24" s="3" t="s">
        <v>43</v>
      </c>
      <c r="B24" s="5">
        <v>880</v>
      </c>
      <c r="C24" s="5">
        <v>30</v>
      </c>
    </row>
    <row r="25" spans="1:3" x14ac:dyDescent="0.3">
      <c r="A25" s="2" t="s">
        <v>44</v>
      </c>
      <c r="B25" s="5">
        <v>3094</v>
      </c>
      <c r="C25" s="5">
        <v>78</v>
      </c>
    </row>
    <row r="26" spans="1:3" x14ac:dyDescent="0.3">
      <c r="A26" s="2" t="s">
        <v>19</v>
      </c>
      <c r="B26" s="23"/>
      <c r="C26" s="23"/>
    </row>
    <row r="27" spans="1:3" x14ac:dyDescent="0.3">
      <c r="A27" s="3" t="s">
        <v>3</v>
      </c>
      <c r="B27" s="23"/>
      <c r="C27" s="23"/>
    </row>
    <row r="28" spans="1:3" x14ac:dyDescent="0.3">
      <c r="A28" s="4" t="s">
        <v>4</v>
      </c>
      <c r="B28" s="5">
        <v>312</v>
      </c>
      <c r="C28" s="5">
        <v>10</v>
      </c>
    </row>
    <row r="29" spans="1:3" x14ac:dyDescent="0.3">
      <c r="A29" s="4" t="s">
        <v>5</v>
      </c>
      <c r="B29" s="5">
        <v>322</v>
      </c>
      <c r="C29" s="5">
        <v>9</v>
      </c>
    </row>
    <row r="30" spans="1:3" x14ac:dyDescent="0.3">
      <c r="A30" s="4" t="s">
        <v>6</v>
      </c>
      <c r="B30" s="5">
        <v>338</v>
      </c>
      <c r="C30" s="5">
        <v>18</v>
      </c>
    </row>
    <row r="31" spans="1:3" x14ac:dyDescent="0.3">
      <c r="A31" s="3" t="s">
        <v>40</v>
      </c>
      <c r="B31" s="5">
        <v>972</v>
      </c>
      <c r="C31" s="5">
        <v>37</v>
      </c>
    </row>
    <row r="32" spans="1:3" x14ac:dyDescent="0.3">
      <c r="A32" s="3" t="s">
        <v>7</v>
      </c>
      <c r="B32" s="23"/>
      <c r="C32" s="23"/>
    </row>
    <row r="33" spans="1:3" x14ac:dyDescent="0.3">
      <c r="A33" s="4" t="s">
        <v>8</v>
      </c>
      <c r="B33" s="5">
        <v>343</v>
      </c>
      <c r="C33" s="5">
        <v>8</v>
      </c>
    </row>
    <row r="34" spans="1:3" x14ac:dyDescent="0.3">
      <c r="A34" s="4" t="s">
        <v>9</v>
      </c>
      <c r="B34" s="5">
        <v>351</v>
      </c>
      <c r="C34" s="5">
        <v>7</v>
      </c>
    </row>
    <row r="35" spans="1:3" x14ac:dyDescent="0.3">
      <c r="A35" s="4" t="s">
        <v>10</v>
      </c>
      <c r="B35" s="5">
        <v>361</v>
      </c>
      <c r="C35" s="5">
        <v>7</v>
      </c>
    </row>
    <row r="36" spans="1:3" x14ac:dyDescent="0.3">
      <c r="A36" s="3" t="s">
        <v>41</v>
      </c>
      <c r="B36" s="5">
        <v>1055</v>
      </c>
      <c r="C36" s="5">
        <v>22</v>
      </c>
    </row>
    <row r="37" spans="1:3" x14ac:dyDescent="0.3">
      <c r="A37" s="3" t="s">
        <v>11</v>
      </c>
      <c r="B37" s="23"/>
      <c r="C37" s="23"/>
    </row>
    <row r="38" spans="1:3" x14ac:dyDescent="0.3">
      <c r="A38" s="4" t="s">
        <v>12</v>
      </c>
      <c r="B38" s="5">
        <v>370</v>
      </c>
      <c r="C38" s="5">
        <v>8</v>
      </c>
    </row>
    <row r="39" spans="1:3" x14ac:dyDescent="0.3">
      <c r="A39" s="4" t="s">
        <v>13</v>
      </c>
      <c r="B39" s="5">
        <v>386</v>
      </c>
      <c r="C39" s="5">
        <v>18</v>
      </c>
    </row>
    <row r="40" spans="1:3" x14ac:dyDescent="0.3">
      <c r="A40" s="4" t="s">
        <v>14</v>
      </c>
      <c r="B40" s="5">
        <v>403</v>
      </c>
      <c r="C40" s="5">
        <v>21</v>
      </c>
    </row>
    <row r="41" spans="1:3" x14ac:dyDescent="0.3">
      <c r="A41" s="3" t="s">
        <v>42</v>
      </c>
      <c r="B41" s="5">
        <v>1159</v>
      </c>
      <c r="C41" s="5">
        <v>47</v>
      </c>
    </row>
    <row r="42" spans="1:3" x14ac:dyDescent="0.3">
      <c r="A42" s="3" t="s">
        <v>15</v>
      </c>
      <c r="B42" s="23"/>
      <c r="C42" s="23"/>
    </row>
    <row r="43" spans="1:3" x14ac:dyDescent="0.3">
      <c r="A43" s="4" t="s">
        <v>16</v>
      </c>
      <c r="B43" s="5">
        <v>426</v>
      </c>
      <c r="C43" s="5">
        <v>24</v>
      </c>
    </row>
    <row r="44" spans="1:3" x14ac:dyDescent="0.3">
      <c r="A44" s="4" t="s">
        <v>17</v>
      </c>
      <c r="B44" s="5">
        <v>453</v>
      </c>
      <c r="C44" s="5">
        <v>33</v>
      </c>
    </row>
    <row r="45" spans="1:3" x14ac:dyDescent="0.3">
      <c r="A45" s="4" t="s">
        <v>18</v>
      </c>
      <c r="B45" s="5">
        <v>467</v>
      </c>
      <c r="C45" s="5">
        <v>17</v>
      </c>
    </row>
    <row r="46" spans="1:3" x14ac:dyDescent="0.3">
      <c r="A46" s="3" t="s">
        <v>43</v>
      </c>
      <c r="B46" s="5">
        <v>1346</v>
      </c>
      <c r="C46" s="5">
        <v>74</v>
      </c>
    </row>
    <row r="47" spans="1:3" x14ac:dyDescent="0.3">
      <c r="A47" s="2" t="s">
        <v>45</v>
      </c>
      <c r="B47" s="5">
        <v>4532</v>
      </c>
      <c r="C47" s="5">
        <v>180</v>
      </c>
    </row>
    <row r="48" spans="1:3" x14ac:dyDescent="0.3">
      <c r="A48" s="2" t="s">
        <v>20</v>
      </c>
      <c r="B48" s="23"/>
      <c r="C48" s="23"/>
    </row>
    <row r="49" spans="1:3" x14ac:dyDescent="0.3">
      <c r="A49" s="3" t="s">
        <v>3</v>
      </c>
      <c r="B49" s="23"/>
      <c r="C49" s="23"/>
    </row>
    <row r="50" spans="1:3" x14ac:dyDescent="0.3">
      <c r="A50" s="4" t="s">
        <v>4</v>
      </c>
      <c r="B50" s="5">
        <v>455</v>
      </c>
      <c r="C50" s="5">
        <v>18</v>
      </c>
    </row>
    <row r="51" spans="1:3" x14ac:dyDescent="0.3">
      <c r="A51" s="4" t="s">
        <v>5</v>
      </c>
      <c r="B51" s="5">
        <v>454</v>
      </c>
      <c r="C51" s="5">
        <v>27</v>
      </c>
    </row>
    <row r="52" spans="1:3" x14ac:dyDescent="0.3">
      <c r="A52" s="4" t="s">
        <v>6</v>
      </c>
      <c r="B52" s="5">
        <v>449</v>
      </c>
      <c r="C52" s="5">
        <v>21</v>
      </c>
    </row>
    <row r="53" spans="1:3" x14ac:dyDescent="0.3">
      <c r="A53" s="3" t="s">
        <v>40</v>
      </c>
      <c r="B53" s="5">
        <v>1358</v>
      </c>
      <c r="C53" s="5">
        <v>66</v>
      </c>
    </row>
    <row r="54" spans="1:3" x14ac:dyDescent="0.3">
      <c r="A54" s="3" t="s">
        <v>7</v>
      </c>
      <c r="B54" s="23"/>
      <c r="C54" s="23"/>
    </row>
    <row r="55" spans="1:3" x14ac:dyDescent="0.3">
      <c r="A55" s="4" t="s">
        <v>8</v>
      </c>
      <c r="B55" s="5">
        <v>448</v>
      </c>
      <c r="C55" s="5">
        <v>31</v>
      </c>
    </row>
    <row r="56" spans="1:3" x14ac:dyDescent="0.3">
      <c r="A56" s="4" t="s">
        <v>9</v>
      </c>
      <c r="B56" s="5">
        <v>454</v>
      </c>
      <c r="C56" s="5">
        <v>47</v>
      </c>
    </row>
    <row r="57" spans="1:3" x14ac:dyDescent="0.3">
      <c r="A57" s="4" t="s">
        <v>10</v>
      </c>
      <c r="B57" s="5">
        <v>458</v>
      </c>
      <c r="C57" s="5">
        <v>36</v>
      </c>
    </row>
    <row r="58" spans="1:3" x14ac:dyDescent="0.3">
      <c r="A58" s="3" t="s">
        <v>41</v>
      </c>
      <c r="B58" s="5">
        <v>1360</v>
      </c>
      <c r="C58" s="5">
        <v>114</v>
      </c>
    </row>
    <row r="59" spans="1:3" x14ac:dyDescent="0.3">
      <c r="A59" s="3" t="s">
        <v>11</v>
      </c>
      <c r="B59" s="23"/>
      <c r="C59" s="23"/>
    </row>
    <row r="60" spans="1:3" x14ac:dyDescent="0.3">
      <c r="A60" s="4" t="s">
        <v>12</v>
      </c>
      <c r="B60" s="5">
        <v>462</v>
      </c>
      <c r="C60" s="5">
        <v>53</v>
      </c>
    </row>
    <row r="61" spans="1:3" x14ac:dyDescent="0.3">
      <c r="A61" s="4" t="s">
        <v>13</v>
      </c>
      <c r="B61" s="5">
        <v>488</v>
      </c>
      <c r="C61" s="5">
        <v>76</v>
      </c>
    </row>
    <row r="62" spans="1:3" x14ac:dyDescent="0.3">
      <c r="A62" s="4" t="s">
        <v>14</v>
      </c>
      <c r="B62" s="5">
        <v>494</v>
      </c>
      <c r="C62" s="5">
        <v>47</v>
      </c>
    </row>
    <row r="63" spans="1:3" x14ac:dyDescent="0.3">
      <c r="A63" s="3" t="s">
        <v>42</v>
      </c>
      <c r="B63" s="5">
        <v>1444</v>
      </c>
      <c r="C63" s="5">
        <v>176</v>
      </c>
    </row>
    <row r="64" spans="1:3" x14ac:dyDescent="0.3">
      <c r="A64" s="3" t="s">
        <v>15</v>
      </c>
      <c r="B64" s="23"/>
      <c r="C64" s="23"/>
    </row>
    <row r="65" spans="1:3" x14ac:dyDescent="0.3">
      <c r="A65" s="4" t="s">
        <v>16</v>
      </c>
      <c r="B65" s="5">
        <v>504</v>
      </c>
      <c r="C65" s="5">
        <v>65</v>
      </c>
    </row>
    <row r="66" spans="1:3" x14ac:dyDescent="0.3">
      <c r="A66" s="4" t="s">
        <v>17</v>
      </c>
      <c r="B66" s="5">
        <v>517</v>
      </c>
      <c r="C66" s="5">
        <v>55</v>
      </c>
    </row>
    <row r="67" spans="1:3" x14ac:dyDescent="0.3">
      <c r="A67" s="4" t="s">
        <v>18</v>
      </c>
      <c r="B67" s="5">
        <v>505</v>
      </c>
      <c r="C67" s="5">
        <v>10</v>
      </c>
    </row>
    <row r="68" spans="1:3" x14ac:dyDescent="0.3">
      <c r="A68" s="3" t="s">
        <v>43</v>
      </c>
      <c r="B68" s="5">
        <v>1526</v>
      </c>
      <c r="C68" s="5">
        <v>130</v>
      </c>
    </row>
    <row r="69" spans="1:3" x14ac:dyDescent="0.3">
      <c r="A69" s="2" t="s">
        <v>48</v>
      </c>
      <c r="B69" s="5">
        <v>5688</v>
      </c>
      <c r="C69" s="5">
        <v>486</v>
      </c>
    </row>
    <row r="70" spans="1:3" x14ac:dyDescent="0.3">
      <c r="A70" s="2" t="s">
        <v>21</v>
      </c>
      <c r="B70" s="23"/>
      <c r="C70" s="23"/>
    </row>
    <row r="71" spans="1:3" x14ac:dyDescent="0.3">
      <c r="A71" s="3" t="s">
        <v>3</v>
      </c>
      <c r="B71" s="23"/>
      <c r="C71" s="23"/>
    </row>
    <row r="72" spans="1:3" x14ac:dyDescent="0.3">
      <c r="A72" s="4" t="s">
        <v>4</v>
      </c>
      <c r="B72" s="5">
        <v>506</v>
      </c>
      <c r="C72" s="5">
        <v>39</v>
      </c>
    </row>
    <row r="73" spans="1:3" x14ac:dyDescent="0.3">
      <c r="A73" s="4" t="s">
        <v>5</v>
      </c>
      <c r="B73" s="5">
        <v>505</v>
      </c>
      <c r="C73" s="5">
        <v>34</v>
      </c>
    </row>
    <row r="74" spans="1:3" x14ac:dyDescent="0.3">
      <c r="A74" s="4" t="s">
        <v>6</v>
      </c>
      <c r="B74" s="5">
        <v>525</v>
      </c>
      <c r="C74" s="5">
        <v>54</v>
      </c>
    </row>
    <row r="75" spans="1:3" x14ac:dyDescent="0.3">
      <c r="A75" s="3" t="s">
        <v>40</v>
      </c>
      <c r="B75" s="5">
        <v>1536</v>
      </c>
      <c r="C75" s="5">
        <v>127</v>
      </c>
    </row>
    <row r="76" spans="1:3" x14ac:dyDescent="0.3">
      <c r="A76" s="3" t="s">
        <v>7</v>
      </c>
      <c r="B76" s="23"/>
      <c r="C76" s="23"/>
    </row>
    <row r="77" spans="1:3" x14ac:dyDescent="0.3">
      <c r="A77" s="4" t="s">
        <v>8</v>
      </c>
      <c r="B77" s="5">
        <v>537</v>
      </c>
      <c r="C77" s="5">
        <v>72</v>
      </c>
    </row>
    <row r="78" spans="1:3" x14ac:dyDescent="0.3">
      <c r="A78" s="4" t="s">
        <v>9</v>
      </c>
      <c r="B78" s="5">
        <v>571</v>
      </c>
      <c r="C78" s="5">
        <v>108</v>
      </c>
    </row>
    <row r="79" spans="1:3" x14ac:dyDescent="0.3">
      <c r="A79" s="4" t="s">
        <v>10</v>
      </c>
      <c r="B79" s="5">
        <v>633</v>
      </c>
      <c r="C79" s="5">
        <v>118</v>
      </c>
    </row>
    <row r="80" spans="1:3" x14ac:dyDescent="0.3">
      <c r="A80" s="3" t="s">
        <v>41</v>
      </c>
      <c r="B80" s="5">
        <v>1741</v>
      </c>
      <c r="C80" s="5">
        <v>298</v>
      </c>
    </row>
    <row r="81" spans="1:3" x14ac:dyDescent="0.3">
      <c r="A81" s="3" t="s">
        <v>11</v>
      </c>
      <c r="B81" s="23"/>
      <c r="C81" s="23"/>
    </row>
    <row r="82" spans="1:3" x14ac:dyDescent="0.3">
      <c r="A82" s="4" t="s">
        <v>12</v>
      </c>
      <c r="B82" s="5">
        <v>635</v>
      </c>
      <c r="C82" s="5">
        <v>102</v>
      </c>
    </row>
    <row r="83" spans="1:3" x14ac:dyDescent="0.3">
      <c r="A83" s="4" t="s">
        <v>13</v>
      </c>
      <c r="B83" s="5">
        <v>634</v>
      </c>
      <c r="C83" s="5">
        <v>96</v>
      </c>
    </row>
    <row r="84" spans="1:3" x14ac:dyDescent="0.3">
      <c r="A84" s="4" t="s">
        <v>14</v>
      </c>
      <c r="B84" s="5">
        <v>648</v>
      </c>
      <c r="C84" s="5">
        <v>80</v>
      </c>
    </row>
    <row r="85" spans="1:3" x14ac:dyDescent="0.3">
      <c r="A85" s="3" t="s">
        <v>42</v>
      </c>
      <c r="B85" s="5">
        <v>1917</v>
      </c>
      <c r="C85" s="5">
        <v>278</v>
      </c>
    </row>
    <row r="86" spans="1:3" x14ac:dyDescent="0.3">
      <c r="A86" s="3" t="s">
        <v>15</v>
      </c>
      <c r="B86" s="23"/>
      <c r="C86" s="23"/>
    </row>
    <row r="87" spans="1:3" x14ac:dyDescent="0.3">
      <c r="A87" s="4" t="s">
        <v>16</v>
      </c>
      <c r="B87" s="5">
        <v>658</v>
      </c>
      <c r="C87" s="5">
        <v>102</v>
      </c>
    </row>
    <row r="88" spans="1:3" x14ac:dyDescent="0.3">
      <c r="A88" s="4" t="s">
        <v>17</v>
      </c>
      <c r="B88" s="5">
        <v>657</v>
      </c>
      <c r="C88" s="5">
        <v>45</v>
      </c>
    </row>
    <row r="89" spans="1:3" x14ac:dyDescent="0.3">
      <c r="A89" s="4" t="s">
        <v>18</v>
      </c>
      <c r="B89" s="5">
        <v>650</v>
      </c>
      <c r="C89" s="5">
        <v>2</v>
      </c>
    </row>
    <row r="90" spans="1:3" x14ac:dyDescent="0.3">
      <c r="A90" s="3" t="s">
        <v>43</v>
      </c>
      <c r="B90" s="5">
        <v>1965</v>
      </c>
      <c r="C90" s="5">
        <v>149</v>
      </c>
    </row>
    <row r="91" spans="1:3" x14ac:dyDescent="0.3">
      <c r="A91" s="2" t="s">
        <v>49</v>
      </c>
      <c r="B91" s="5">
        <v>7159</v>
      </c>
      <c r="C91" s="5">
        <v>852</v>
      </c>
    </row>
    <row r="92" spans="1:3" x14ac:dyDescent="0.3">
      <c r="A92" s="2" t="s">
        <v>1</v>
      </c>
      <c r="B92" s="5">
        <v>20473</v>
      </c>
      <c r="C92" s="5">
        <v>1596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b b 7 a d a 1 - e f f f - 4 0 d b - 9 f 5 2 - 0 3 f d 6 1 a e f 4 3 a " > < 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0.xml>��< ? x m l   v e r s i o n = " 1 . 0 "   e n c o d i n g = " U T F - 1 6 " ? > < G e m i n i   x m l n s = " h t t p : / / g e m i n i / p i v o t c u s t o m i z a t i o n / 9 c 8 a 7 2 1 9 - 6 f c e - 4 6 5 8 - b 2 f 5 - a 6 c 0 a a 5 d 3 0 b 5 " > < 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1 4 f 5 c 4 e d - d e 0 1 - 4 1 b 3 - 8 f 7 8 - a 0 5 8 2 d 0 d 8 0 2 6 " > < 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 T r u e < / V i s i b l e > < / i t e m > < i t e m > < M e a s u r e N a m e > S e p e r a t i o n s < / M e a s u r e N a m e > < D i s p l a y N a m e > S e p e r a t i o n s < / D i s p l a y N a m e > < V i s i b l e > F a l s e < / V i s i b l e > < / i t e m > < / C a l c u l a t e d F i e l d s > < S A H o s t H a s h > 0 < / S A H o s t H a s h > < G e m i n i F i e l d L i s t V i s i b l e > T r u e < / G e m i n i F i e l d L i s t V i s i b l e > < / S e t t i n g s > ] ] > < / C u s t o m C o n t e n t > < / G e m i n i > 
</file>

<file path=customXml/item14.xml>��< ? x m l   v e r s i o n = " 1 . 0 "   e n c o d i n g = " u t f - 1 6 " ? > < D a t a M a s h u p   x m l n s = " h t t p : / / s c h e m a s . m i c r o s o f t . c o m / D a t a M a s h u p " > A A A A A D U G A A B Q S w M E F A A C A A g A I Z 0 O 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C G d D 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n Q 5 X f M 6 k 9 i 4 D A A D v C Q A A E w A c A E Z v c m 1 1 b G F z L 1 N l Y 3 R p b 2 4 x L m 0 g o h g A K K A U A A A A A A A A A A A A A A A A A A A A A A A A A A A A z V V N b + I w E L 1 X 6 n + w 3 A t I E V q q 3 R 7 a T S v K R 8 u h t I X 2 B B x c M g V v E 5 u 1 H d o I 8 d 9 3 b F M S C K i X l X a 5 k I x n 3 n v z P H Y 0 T A y X g g z 8 f / 3 i + O j 4 S M + Y g o i c 0 N s + a T H D S E O w O N N c U x K S G M z x E c H f Q K Z q A h j p y D g C V e v w G H S F N s 9 H z x q U H k U c c U b 3 A l q K L 2 D U A v 1 m 5 H z U m j G R s S K u G d 1 l Z K 7 k L 9 S g R + 2 P C c T 5 a 0 l C N f D 0 J x Q J D V i h t z y K Q B A n o G 4 1 P r G X G G o D i B G i L 9 9 1 x W s N C L D J j A w b x i j + k h r Q 4 6 u h L x 5 f k Z + X x K g U c v y u W M g 3 I M 1 U G 5 m Q T i q 8 R T l B I 4 q a M k 4 T U T k o J i D 0 S T G h X 6 V K X I y u R Z z s x i v D p h Q G h B l X c w l 9 E C x B U E 9 T b M 6 v r O O V w 2 I D s q Q 9 z L R K v A s 1 9 7 o q k i R y g S T 3 Z g Z q D 5 X 3 M a c q i b I c R e x y 0 w W 2 9 s e c i Q j L H f g a p M D m 1 9 3 z x t w D C v e Z 6 0 F 8 i h V j B e 8 6 f U I H L J k j u X u t F v x u 4 n B O r b Z s D r m k T b 2 H t Y s W 9 k A n w X L X D Y M F x M C H W V m n c J w 3 w Q i f X b C d z L s t j H a F O f t e s w w u f A N I o E o Q j S m U c 9 t m J v j k R s l 0 X i r o P J R C T 6 C S o h Q 8 l S 7 O d Q / e b 7 k q C 7 9 + J n 2 Y 4 l S V V m z 6 3 r Y e W O a s 3 E f e B 6 Z z r E 9 6 b G 1 / C 0 8 g U s u S 6 X L r f u 0 O z 8 9 M f x a K N H k B 5 Y W z y C r c K d x z A t a T V T x l d i E f / a 3 5 C J a H T l Q x r f 7 l H O 2 y 2 w H a 3 Z 2 N o 2 X n n E O r 6 v E R F / v 5 t + / 0 4 u j / R 9 d 5 j y 3 4 l L k 7 C z V 4 M c t v q 8 2 l m L d X y C x 2 9 s A U 7 g L e w b Z + p 0 2 M M z L s 6 k 3 O Y w o q C + 1 1 H 5 B r L p j K u n h p G / 7 K Q Y X b x Y F z M a Q + z Y 7 Q D k w f f q c 4 X Z G D G 2 + b n d 8 8 X 9 r e 1 I t a S 0 7 S B H V U 8 m a C Y Q t i n n B 8 D m m A 9 O s p C e t n A W m L i Y y 4 m I b 1 0 x + n A X l M p Y G B y W I I 8 8 d a T w o Y 5 7 P 5 o G S C a / i h A o b 7 X B j 2 9 c o 6 v v l m D t f x R h w P J i x m S v t O t y a u h O p 8 G G 4 + R M 4 p t N C q R U K 6 p B Q + A C 1 h q o P 2 p D F z Z 4 i e 0 w O e 0 R U l 4 7 3 O H r a 0 Y G O V h J d 5 x j 8 w / u + b b x E / N + A A e r 5 D H u / i D 1 B L A Q I t A B Q A A g A I A C G d D l d R u c y S p Q A A A P Y A A A A S A A A A A A A A A A A A A A A A A A A A A A B D b 2 5 m a W c v U G F j a 2 F n Z S 5 4 b W x Q S w E C L Q A U A A I A C A A h n Q 5 X D 8 r p q 6 Q A A A D p A A A A E w A A A A A A A A A A A A A A A A D x A A A A W 0 N v b n R l b n R f V H l w Z X N d L n h t b F B L A Q I t A B Q A A g A I A C G d D l d 8 z q T 2 L g M A A O 8 J A A A T A A A A A A A A A A A A A A A A A O I B A A B G b 3 J t d W x h c y 9 T Z W N 0 a W 9 u M S 5 t U E s F B g A A A A A D A A M A w g A A A F 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M m A A A A A A A A Q S 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U R h N 0 p K e G 4 5 d 1 J J d U R s U j A 3 b 3 Z 4 c E p G U n l Z V z V 6 W m 0 5 e W J T Q k d h V 3 h s S U d a e W I y M G d T R k l n U k d G M F l T Q k J i b U Z z Z V h O c G N 3 Q U F B Q U F B Q U F B Q U F B Q V N H e E M 3 W T k y a l N i V 2 N 4 Y 1 R n N j F K U U R r a G x i S E J s Y 2 l C U m R X V n l h V 1 Z 6 Q U F F R G E 3 S k p 4 b j l 3 U k l 1 R G x S M D d v d n h w Q U F B Q U F B P T 0 i I C 8 + P C 9 T d G F i b G V F b n R y a W V z P j w v S X R l b T 4 8 S X R l b T 4 8 S X R l b U x v Y 2 F 0 a W 9 u P j x J d G V t V H l w Z T 5 G b 3 J t d W x h P C 9 J d G V t V H l w Z T 4 8 S X R l b V B h d G g + U 2 V j d G l v b j E v S F I l M j B E Y X R h J T I w Q W 5 h b H l z a 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y 0 w O C 0 x M 1 Q x N D o y M z o z M S 4 3 N T c 0 N z A 3 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B B b m F s e X N p c y 9 D a G F u Z 2 V k I F R 5 c G U u e 0 R h d G U s M X 0 m c X V v d D s s J n F 1 b 3 Q 7 U 2 V j d G l v b j E v S F I g R G F 0 Y S B B b m F s e X N p c y 9 D a G F u Z 2 V k I F R 5 c G U u e 0 V t c E l E L D J 9 J n F 1 b 3 Q 7 L C Z x d W 9 0 O 1 N l Y 3 R p b 2 4 x L 0 h S I E R h d G E g Q W 5 h b H l z a X M v Q 2 h h b m d l Z C B U e X B l L n t H Z W 5 k Z X I s M 3 0 m c X V v d D s s J n F 1 b 3 Q 7 U 2 V j d G l v b j E v S F I g R G F 0 Y S B B b m F s e X N p c y 9 D a G F u Z 2 V k I F R 5 c G U u e 0 F n Z S w 0 f S Z x d W 9 0 O y w m c X V v d D t T Z W N 0 a W 9 u M S 9 I U i B E Y X R h I E F u Y W x 5 c 2 l z L 0 N o Y W 5 n Z W Q g V H l w Z S 5 7 R X R o b m l j R 3 J v d X A s N X 0 m c X V v d D s s J n F 1 b 3 Q 7 U 2 V j d G l v b j E v S F I g R G F 0 Y S B B b m F s e X N p c y 9 D a G F u Z 2 V k I F R 5 c G U u e 0 Z Q L D Z 9 J n F 1 b 3 Q 7 L C Z x d W 9 0 O 1 N l Y 3 R p b 2 4 x L 0 h S I E R h d G E g Q W 5 h b H l z a X M v Q 2 h h b m d l Z C B U e X B l M S 5 7 V G V y b U R h d G U s N n 0 m c X V v d D s s J n F 1 b 3 Q 7 U 2 V j d G l v b j E v S F I g R G F 0 Y S B B b m F s e X N p c y 9 D a G F u Z 2 V k I F R 5 c G U u e 2 l z T m V 3 S G l y Z S w 4 f S Z x d W 9 0 O y w m c X V v d D t T Z W N 0 a W 9 u M S 9 I U i B E Y X R h I E F u Y W x 5 c 2 l z L 0 N o Y W 5 n Z W Q g V H l w Z S 5 7 Q l U g U m V n a W 9 u L D l 9 J n F 1 b 3 Q 7 L C Z x d W 9 0 O 1 N l Y 3 R p b 2 4 x L 0 h S I E R h d G E g Q W 5 h b H l z a X M v Q 2 h h b m d l Z C B U e X B l L n t I a X J l R G F 0 Z S w x M H 0 m c X V v d D s s J n F 1 b 3 Q 7 U 2 V j d G l v b j E v S F I g R G F 0 Y S B B b m F s e X N p c y 9 D a G F u Z 2 V k I F R 5 c G U u e 1 B h e V R 5 c G U s M T F 9 J n F 1 b 3 Q 7 L C Z x d W 9 0 O 1 N l Y 3 R p b 2 4 x L 0 h S I E R h d G E g Q W 5 h b H l z a X M v Q 2 h h b m d l Z C B U e X B l M S 5 7 V G V y b V J l Y X N v b i w x M X 0 m c X V v d D s s J n F 1 b 3 Q 7 U 2 V j d G l v b j E v S F I g R G F 0 Y S B B b m F s e X N p c y 9 D a G F u Z 2 V k I F R 5 c G U u e 0 F n Z U d y b 3 V w L D E z f S Z x d W 9 0 O y w m c X V v d D t T Z W N 0 a W 9 u M S 9 I U i B E Y X R h I E F u Y W x 5 c 2 l z L 0 N o Y W 5 n Z W Q g V H l w Z S 5 7 V G V u d X J l R G F 5 c y w x N H 0 m c X V v d D s s J n F 1 b 3 Q 7 U 2 V j d G l v b j E v S F I g R G F 0 Y S B B b m F s e X N p c y 9 D a G F u Z 2 V k I F R 5 c G U u e 1 R l b n V y Z U 1 v b n R o c y w x N X 0 m c X V v d D s s J n F 1 b 3 Q 7 U 2 V j d G l v b j E v S F I g R G F 0 Y S B B b m F s e X N p c y 9 D a G F u Z 2 V k I F R 5 c G U u e 0 J h Z E h p c m V z L D E 2 f S Z x d W 9 0 O 1 0 s J n F 1 b 3 Q 7 Q 2 9 s d W 1 u Q 2 9 1 b n Q m c X V v d D s 6 M T Y s J n F 1 b 3 Q 7 S 2 V 5 Q 2 9 s d W 1 u T m F t Z X M m c X V v d D s 6 W 1 0 s J n F 1 b 3 Q 7 Q 2 9 s d W 1 u S W R l b n R p d G l l c y Z x d W 9 0 O z p b J n F 1 b 3 Q 7 U 2 V j d G l v b j E v S F I g R G F 0 Y S B B b m F s e X N p c y 9 D a G F u Z 2 V k I F R 5 c G U u e 0 R h d G U s M X 0 m c X V v d D s s J n F 1 b 3 Q 7 U 2 V j d G l v b j E v S F I g R G F 0 Y S B B b m F s e X N p c y 9 D a G F u Z 2 V k I F R 5 c G U u e 0 V t c E l E L D J 9 J n F 1 b 3 Q 7 L C Z x d W 9 0 O 1 N l Y 3 R p b 2 4 x L 0 h S I E R h d G E g Q W 5 h b H l z a X M v Q 2 h h b m d l Z C B U e X B l L n t H Z W 5 k Z X I s M 3 0 m c X V v d D s s J n F 1 b 3 Q 7 U 2 V j d G l v b j E v S F I g R G F 0 Y S B B b m F s e X N p c y 9 D a G F u Z 2 V k I F R 5 c G U u e 0 F n Z S w 0 f S Z x d W 9 0 O y w m c X V v d D t T Z W N 0 a W 9 u M S 9 I U i B E Y X R h I E F u Y W x 5 c 2 l z L 0 N o Y W 5 n Z W Q g V H l w Z S 5 7 R X R o b m l j R 3 J v d X A s N X 0 m c X V v d D s s J n F 1 b 3 Q 7 U 2 V j d G l v b j E v S F I g R G F 0 Y S B B b m F s e X N p c y 9 D a G F u Z 2 V k I F R 5 c G U u e 0 Z Q L D Z 9 J n F 1 b 3 Q 7 L C Z x d W 9 0 O 1 N l Y 3 R p b 2 4 x L 0 h S I E R h d G E g Q W 5 h b H l z a X M v Q 2 h h b m d l Z C B U e X B l M S 5 7 V G V y b U R h d G U s N n 0 m c X V v d D s s J n F 1 b 3 Q 7 U 2 V j d G l v b j E v S F I g R G F 0 Y S B B b m F s e X N p c y 9 D a G F u Z 2 V k I F R 5 c G U u e 2 l z T m V 3 S G l y Z S w 4 f S Z x d W 9 0 O y w m c X V v d D t T Z W N 0 a W 9 u M S 9 I U i B E Y X R h I E F u Y W x 5 c 2 l z L 0 N o Y W 5 n Z W Q g V H l w Z S 5 7 Q l U g U m V n a W 9 u L D l 9 J n F 1 b 3 Q 7 L C Z x d W 9 0 O 1 N l Y 3 R p b 2 4 x L 0 h S I E R h d G E g Q W 5 h b H l z a X M v Q 2 h h b m d l Z C B U e X B l L n t I a X J l R G F 0 Z S w x M H 0 m c X V v d D s s J n F 1 b 3 Q 7 U 2 V j d G l v b j E v S F I g R G F 0 Y S B B b m F s e X N p c y 9 D a G F u Z 2 V k I F R 5 c G U u e 1 B h e V R 5 c G U s M T F 9 J n F 1 b 3 Q 7 L C Z x d W 9 0 O 1 N l Y 3 R p b 2 4 x L 0 h S I E R h d G E g Q W 5 h b H l z a X M v Q 2 h h b m d l Z C B U e X B l M S 5 7 V G V y b V J l Y X N v b i w x M X 0 m c X V v d D s s J n F 1 b 3 Q 7 U 2 V j d G l v b j E v S F I g R G F 0 Y S B B b m F s e X N p c y 9 D a G F u Z 2 V k I F R 5 c G U u e 0 F n Z U d y b 3 V w L D E z f S Z x d W 9 0 O y w m c X V v d D t T Z W N 0 a W 9 u M S 9 I U i B E Y X R h I E F u Y W x 5 c 2 l z L 0 N o Y W 5 n Z W Q g V H l w Z S 5 7 V G V u d X J l R G F 5 c y w x N H 0 m c X V v d D s s J n F 1 b 3 Q 7 U 2 V j d G l v b j E v S F I g R G F 0 Y S B B b m F s e X N p c y 9 D a G F u Z 2 V k I F R 5 c G U u e 1 R l b n V y Z U 1 v b n R o c y w x N X 0 m c X V v d D s s J n F 1 b 3 Q 7 U 2 V j d G l v b j E v S F I g R G F 0 Y S B B b m F s e X N p c y 9 D a G F u Z 2 V k I F R 5 c G U u e 0 J h Z E h p c m V z L D E 2 f S Z x d W 9 0 O 1 0 s J n F 1 b 3 Q 7 U m V s Y X R p b 2 5 z a G l w S W 5 m b y Z x d W 9 0 O z p b X X 0 i I C 8 + P E V u d H J 5 I F R 5 c G U 9 I l B p d m 9 0 T 2 J q Z W N 0 T m F t Z S I g V m F s d W U 9 I n N U Z W 5 1 c m U h V G V u d X J l I i A v P j w v U 3 R h Y m x l R W 5 0 c m l l c z 4 8 L 0 l 0 Z W 0 + P E l 0 Z W 0 + P E l 0 Z W 1 M b 2 N h d G l v b j 4 8 S X R l b V R 5 c G U + R m 9 y b X V s Y T w v S X R l b V R 5 c G U + P E l 0 Z W 1 Q Y X R o P l N l Y 3 R p b 2 4 x L 0 h S J T I w R G F 0 Y S U y M E F u Y W x 5 c 2 l 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4 L T E z V D E 0 O j I z O j M x L j g y O D Q 0 N D R a I i A v P j x F b n R y e S B U e X B l P S J G a W x s R X J y b 3 J D b 2 R l I i B W Y W x 1 Z T 0 i c 1 V u a 2 5 v d 2 4 i I C 8 + P E V u d H J 5 I F R 5 c G U 9 I k F k Z G V k V G 9 E Y X R h T W 9 k Z W w i I F Z h b H V l P S J s M C I g L z 4 8 R W 5 0 c n k g V H l w Z T 0 i T G 9 h Z F R v U m V w b 3 J 0 R G l z Y W J s Z W Q i I F Z h b H V l P S J s M S I g L z 4 8 R W 5 0 c n k g V H l w Z T 0 i U X V l c n l H c m 9 1 c E l E I i B W Y W x 1 Z T 0 i c 2 J i M T A x Y j E y L W R k N j M t N D l h M y 1 i N T l j L W M 1 Y z R l M G V i N T I 1 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Y j E w M W I x M i 1 k Z D Y z L T Q 5 Y T M t Y j U 5 Y y 1 j N W M 0 Z T B l Y j U y N T 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C 0 x M 1 Q x N D o y M z o z M S 4 4 M z M 0 N D I 0 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O W I y N m I w M y 0 3 Z m M 2 L T Q 0 N z A t O G I 4 M y 0 5 N T F k M 2 J h M m Z j N 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E z V D E 0 O j I z O j M x L j g z N z g 2 N T 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J i M T A x Y j E y L W R k N j M t N D l h M y 1 i N T l j L W M 1 Y z R l M G V i N T I 1 M C I g L z 4 8 R W 5 0 c n k g V H l w Z T 0 i S X N Q c m l 2 Y X R l I i B W Y W x 1 Z T 0 i b D A i I C 8 + P E V u d H J 5 I F R 5 c G U 9 I k Z p b G x F b m F i b G V k I i B W Y W x 1 Z T 0 i b D A i I C 8 + P E V u d H J 5 I F R 5 c G U 9 I k J 1 Z m Z l c k 5 l e H R S Z W Z y Z X N o I i B W Y W x 1 Z T 0 i b D E i I C 8 + P E V u d H J 5 I F R 5 c G U 9 I l J l c 3 V s d F R 5 c G U i I F Z h b H V l P S J z R n V u Y 3 R p b 2 4 i I C 8 + P E V u d H J 5 I F R 5 c G U 9 I k Z p b G x l Z E N v b X B s Z X R l U m V z d W x 0 V G 9 X b 3 J r c 2 h l Z X Q i I F Z h b H V l P S J s M C 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z L T A 4 L T E z V D E 0 O j I z O j M x L j g 1 N T Q 4 N T J 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J T I w Q W 5 h b H l z a X M v R m l s d G V y Z W Q l M j B I a W R k Z W 4 l M j B G a W x l c z E 8 L 0 l 0 Z W 1 Q Y X R o P j w v S X R l b U x v Y 2 F 0 a W 9 u P j x T d G F i b G V F b n R y a W V z I C 8 + P C 9 J d G V t P j x J d G V t P j x J d G V t T G 9 j Y X R p b 2 4 + P E l 0 Z W 1 U e X B l P k Z v c m 1 1 b G E 8 L 0 l 0 Z W 1 U e X B l P j x J d G V t U G F 0 a D 5 T Z W N 0 a W 9 u M S 9 I U i U y M E R h d G E l M j B B b m F s e X N p c y 9 J b n Z v a 2 U l M j B D d X N 0 b 2 0 l M j B G d W 5 j d G l v b j E 8 L 0 l 0 Z W 1 Q Y X R o P j w v S X R l b U x v Y 2 F 0 a W 9 u P j x T d G F i b G V F b n R y a W V z I C 8 + P C 9 J d G V t P j x J d G V t P j x J d G V t T G 9 j Y X R p b 2 4 + P E l 0 Z W 1 U e X B l P k Z v c m 1 1 b G E 8 L 0 l 0 Z W 1 U e X B l P j x J d G V t U G F 0 a D 5 T Z W N 0 a W 9 u M S 9 I U i U y M E R h d G E l M j B B b m F s e X N p c y 9 S Z W 5 h b W V k J T I w Q 2 9 s d W 1 u c z E 8 L 0 l 0 Z W 1 Q Y X R o P j w v S X R l b U x v Y 2 F 0 a W 9 u P j x T d G F i b G V F b n R y a W V z I C 8 + P C 9 J d G V t P j x J d G V t P j x J d G V t T G 9 j Y X R p b 2 4 + P E l 0 Z W 1 U e X B l P k Z v c m 1 1 b G E 8 L 0 l 0 Z W 1 U e X B l P j x J d G V t U G F 0 a D 5 T Z W N 0 a W 9 u M S 9 I U i U y M E R h d G E l M j B B b m F s e X N p c y 9 S Z W 1 v d m V k J T I w T 3 R o Z X I l M j B D b 2 x 1 b W 5 z M T w v S X R l b V B h d G g + P C 9 J d G V t T G 9 j Y X R p b 2 4 + P F N 0 Y W J s Z U V u d H J p Z X M g L z 4 8 L 0 l 0 Z W 0 + P E l 0 Z W 0 + P E l 0 Z W 1 M b 2 N h d G l v b j 4 8 S X R l b V R 5 c G U + R m 9 y b X V s Y T w v S X R l b V R 5 c G U + P E l 0 Z W 1 Q Y X R o P l N l Y 3 R p b 2 4 x L 0 h S J T I w R G F 0 Y S U y M E F u Y W x 5 c 2 l z L 0 V 4 c G F u Z G V k J T I w V G F i b G U l M j B D b 2 x 1 b W 4 x P C 9 J d G V t U G F 0 a D 4 8 L 0 l 0 Z W 1 M b 2 N h d G l v b j 4 8 U 3 R h Y m x l R W 5 0 c m l l c y A v P j w v S X R l b T 4 8 S X R l b T 4 8 S X R l b U x v Y 2 F 0 a W 9 u P j x J d G V t V H l w Z T 5 G b 3 J t d W x h P C 9 J d G V t V H l w Z T 4 8 S X R l b V B h d G g + U 2 V j d G l v b j E v S F I l M j B E Y X R h J T I w Q W 5 h b H l z a X M v Q 2 h h b m d l Z C U y M F R 5 c G U 8 L 0 l 0 Z W 1 Q Y X R o P j w v S X R l b U x v Y 2 F 0 a W 9 u P j x T d G F i b G V F b n R y a W V z I C 8 + P C 9 J d G V t P j x J d G V t P j x J d G V t T G 9 j Y X R p b 2 4 + P E l 0 Z W 1 U e X B l P k Z v c m 1 1 b G E 8 L 0 l 0 Z W 1 U e X B l P j x J d G V t U G F 0 a D 5 T Z W N 0 a W 9 u M S 9 I U i U y M E R h d G E l M j B B b m F s e X N p c y 9 S Z W 1 v d m V k J T I w Q 2 9 s d W 1 u c z w v S X R l b V B h d G g + P C 9 J d G V t T G 9 j Y X R p b 2 4 + P F N 0 Y W J s Z U V u d H J p Z X M g L z 4 8 L 0 l 0 Z W 0 + P E l 0 Z W 0 + P E l 0 Z W 1 M b 2 N h d G l v b j 4 8 S X R l b V R 5 c G U + R m 9 y b X V s Y T w v S X R l b V R 5 c G U + P E l 0 Z W 1 Q Y X R o P l N l Y 3 R p b 2 4 x L 0 h S J T I w R G F 0 Y S U y M E F u Y W x 5 c 2 l z L 0 N o Y W 5 n Z W Q l M j B U e X B l M T w v S X R l b V B h d G g + P C 9 J d G V t T G 9 j Y X R p b 2 4 + P F N 0 Y W J s Z U V u d H J p Z X M g L z 4 8 L 0 l 0 Z W 0 + P C 9 J d G V t c z 4 8 L 0 x v Y 2 F s U G F j a 2 F n Z U 1 l d G F k Y X R h R m l s Z T 4 W A A A A U E s F B g A A A A A A A A A A A A A A A A A A A A A A A C Y B A A A B A A A A 0 I y d 3 w E V 0 R G M e g D A T 8 K X 6 w E A A A C u L o D G x l p f T 4 3 N L R S O c 7 r K A A A A A A I A A A A A A B B m A A A A A Q A A I A A A A P G v n u V N v 1 L R D 8 Z / u M 8 M V A N Q 1 O K n D S 3 G E K z T N j i Q Z x W e A A A A A A 6 A A A A A A g A A I A A A A F S F E b c g t d V n F E s G o w 8 1 z z M W d F p x f U 0 G + f 0 9 j 6 m r c L U C U A A A A M W F z g + 1 T 8 6 Z 7 x b x I H i B E U m O a w M n I 3 5 0 f a H y Z g 8 4 k 5 y s y K D n z 7 + v h N y W f i 0 n W 9 O u J 7 3 9 4 v k w z H k + H T c Y h r L 8 / D M E 1 r Y z L k p t U a T F G 3 r d D 8 z D Q A A A A F z b i q l m Z b t h a 1 W z b c S i M J S S l t d 2 Z C f I J E + P b d / o k y p V l x o j k T y s H R v Q X w I 9 H f Q J O q J U D 9 k Q u 6 w L w H G G u H c J M u o = < / D a t a M a s h u p > 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 2 0 2 3 - 0 8 - 1 5 T 1 7 : 2 4 : 1 1 . 2 8 3 0 4 6 7 + 0 5 : 3 0 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6 8 c 7 8 2 3 1 - 4 3 3 0 - 4 e 0 9 - 8 8 0 3 - d 0 0 7 9 a d 7 c e f 0 " > < C u s t o m C o n t e n t > < ! [ C D A T A [ < ? x m l   v e r s i o n = " 1 . 0 "   e n c o d i n g = " u t f - 1 6 " ? > < S e t t i n g s > < C a l c u l a t e d F i e l d s > < i t e m > < M e a s u r e N a m e > A c t i v e   E m p l o y e e < / M e a s u r e N a m e > < D i s p l a y N a m e > A c t i v e   E m p l o y e e < / D i s p l a y N a m e > < V i s i b l e > T r u e 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5.xml>��< ? x m l   v e r s i o n = " 1 . 0 "   e n c o d i n g = " U T F - 1 6 " ? > < G e m i n i   x m l n s = " h t t p : / / g e m i n i / p i v o t c u s t o m i z a t i o n / 8 6 b 9 7 b e 7 - b b f 8 - 4 6 e f - 9 6 e c - 8 f e 7 e f b 3 a 0 f 4 " > < 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 m e a s u r e   1 < / M e a s u r e N a m e > < D i s p l a y N a m e > m e a s u r e   1 < / D i s p l a y N a m e > < V i s i b l e > F a l s e < / V i s i b l e > < / i t e m > < i t e m > < M e a s u r e N a m e > T O % < / M e a s u r e N a m e > < D i s p l a y N a m e > T O % < / D i s p l a y N a m e > < V i s i b l e > F a l s e < / V i s i b l e > < / i t e m > < / C a l c u l a t e d F i e l d s > < S A H o s t H a s h > 0 < / S A H o s t H a s h > < G e m i n i F i e l d L i s t V i s i b l e > T r u e < / G e m i n i F i e l d L i s t V i s i b l e > < / S e t t i n g s > ] ] > < / C u s t o m C o n t e n t > < / G e m i n i > 
</file>

<file path=customXml/item6.xml>��< ? x m l   v e r s i o n = " 1 . 0 "   e n c o d i n g = " U T F - 1 6 " ? > < G e m i n i   x m l n s = " h t t p : / / g e m i n i / p i v o t c u s t o m i z a t i o n / 8 e 6 0 c 8 2 3 - d c 1 f - 4 2 1 c - b a a f - 1 8 9 f f d 1 1 f 5 d 0 " > < 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7.xml>��< ? x m l   v e r s i o n = " 1 . 0 "   e n c o d i n g = " U T F - 1 6 " ? > < G e m i n i   x m l n s = " h t t p : / / g e m i n i / p i v o t c u s t o m i z a t i o n / 9 b 5 e 8 c 0 c - 2 a 1 2 - 4 b b a - a 7 0 9 - 0 2 b 4 2 b a b 8 e 2 d " > < 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8.xml>��< ? x m l   v e r s i o n = " 1 . 0 "   e n c o d i n g = " U T F - 1 6 " ? > < G e m i n i   x m l n s = " h t t p : / / g e m i n i / p i v o t c u s t o m i z a t i o n / 0 5 9 9 6 7 f d - c 0 4 9 - 4 3 d 9 - b 6 6 4 - b b e 5 d c 1 c d 5 8 d " > < 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9.xml>��< ? x m l   v e r s i o n = " 1 . 0 "   e n c o d i n g = " U T F - 1 6 " ? > < G e m i n i   x m l n s = " h t t p : / / g e m i n i / p i v o t c u s t o m i z a t i o n / a d e b 1 d f 3 - 5 2 f d - 4 4 0 e - a d 6 1 - c 0 1 1 8 2 9 7 a 9 3 0 " > < C u s t o m C o n t e n t > < ! [ C D A T A [ < ? x m l   v e r s i o n = " 1 . 0 "   e n c o d i n g = " u t f - 1 6 " ? > < S e t t i n g s > < C a l c u l a t e d F i e l d s > < 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 m e a s u r e   1 < / M e a s u r e N a m e > < D i s p l a y N a m e > m e a s u r e   1 < / D i s p l a y N a m e > < V i s i b l e > F a l s e < / V i s i b l e > < / i t e m > < i t e m > < M e a s u r e N a m e > T O % < / M e a s u r e N a m e > < D i s p l a y N a m e > T O % < / 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A70DA6C6-BF46-47E5-9360-785DD6A09503}">
  <ds:schemaRefs/>
</ds:datastoreItem>
</file>

<file path=customXml/itemProps10.xml><?xml version="1.0" encoding="utf-8"?>
<ds:datastoreItem xmlns:ds="http://schemas.openxmlformats.org/officeDocument/2006/customXml" ds:itemID="{061D7305-DA78-4FA6-8263-AC30B4D89936}">
  <ds:schemaRefs/>
</ds:datastoreItem>
</file>

<file path=customXml/itemProps11.xml><?xml version="1.0" encoding="utf-8"?>
<ds:datastoreItem xmlns:ds="http://schemas.openxmlformats.org/officeDocument/2006/customXml" ds:itemID="{7F9CD96C-89D9-47F7-B539-93FA134E7908}">
  <ds:schemaRefs/>
</ds:datastoreItem>
</file>

<file path=customXml/itemProps12.xml><?xml version="1.0" encoding="utf-8"?>
<ds:datastoreItem xmlns:ds="http://schemas.openxmlformats.org/officeDocument/2006/customXml" ds:itemID="{F67EA274-6D8D-4672-BB40-5F34B0AE2FA7}">
  <ds:schemaRefs/>
</ds:datastoreItem>
</file>

<file path=customXml/itemProps13.xml><?xml version="1.0" encoding="utf-8"?>
<ds:datastoreItem xmlns:ds="http://schemas.openxmlformats.org/officeDocument/2006/customXml" ds:itemID="{252A9F63-18FF-40B2-BF96-28313546921C}">
  <ds:schemaRefs/>
</ds:datastoreItem>
</file>

<file path=customXml/itemProps14.xml><?xml version="1.0" encoding="utf-8"?>
<ds:datastoreItem xmlns:ds="http://schemas.openxmlformats.org/officeDocument/2006/customXml" ds:itemID="{FC188486-11F9-46CA-8827-6DF2298282D9}">
  <ds:schemaRefs>
    <ds:schemaRef ds:uri="http://schemas.microsoft.com/DataMashup"/>
  </ds:schemaRefs>
</ds:datastoreItem>
</file>

<file path=customXml/itemProps15.xml><?xml version="1.0" encoding="utf-8"?>
<ds:datastoreItem xmlns:ds="http://schemas.openxmlformats.org/officeDocument/2006/customXml" ds:itemID="{3AB67934-431F-4A96-9CD9-8E0C8F86BA6C}">
  <ds:schemaRefs/>
</ds:datastoreItem>
</file>

<file path=customXml/itemProps2.xml><?xml version="1.0" encoding="utf-8"?>
<ds:datastoreItem xmlns:ds="http://schemas.openxmlformats.org/officeDocument/2006/customXml" ds:itemID="{5AA796D8-971B-401F-BCA2-C1B839F3ADDC}">
  <ds:schemaRefs/>
</ds:datastoreItem>
</file>

<file path=customXml/itemProps3.xml><?xml version="1.0" encoding="utf-8"?>
<ds:datastoreItem xmlns:ds="http://schemas.openxmlformats.org/officeDocument/2006/customXml" ds:itemID="{41F19E54-1143-4D84-BA8B-AEE161B06FDB}">
  <ds:schemaRefs/>
</ds:datastoreItem>
</file>

<file path=customXml/itemProps4.xml><?xml version="1.0" encoding="utf-8"?>
<ds:datastoreItem xmlns:ds="http://schemas.openxmlformats.org/officeDocument/2006/customXml" ds:itemID="{A9D2EAB3-794C-47D2-8B13-EA0130183A68}">
  <ds:schemaRefs/>
</ds:datastoreItem>
</file>

<file path=customXml/itemProps5.xml><?xml version="1.0" encoding="utf-8"?>
<ds:datastoreItem xmlns:ds="http://schemas.openxmlformats.org/officeDocument/2006/customXml" ds:itemID="{C18E3169-0CAE-4840-A0CA-7D4A3B3A38AC}">
  <ds:schemaRefs/>
</ds:datastoreItem>
</file>

<file path=customXml/itemProps6.xml><?xml version="1.0" encoding="utf-8"?>
<ds:datastoreItem xmlns:ds="http://schemas.openxmlformats.org/officeDocument/2006/customXml" ds:itemID="{D9768E42-783A-4AE0-BCAD-9ACBC76FC18F}">
  <ds:schemaRefs/>
</ds:datastoreItem>
</file>

<file path=customXml/itemProps7.xml><?xml version="1.0" encoding="utf-8"?>
<ds:datastoreItem xmlns:ds="http://schemas.openxmlformats.org/officeDocument/2006/customXml" ds:itemID="{BE2C6F2D-6D24-451B-8F1F-CD48F3B797BE}">
  <ds:schemaRefs/>
</ds:datastoreItem>
</file>

<file path=customXml/itemProps8.xml><?xml version="1.0" encoding="utf-8"?>
<ds:datastoreItem xmlns:ds="http://schemas.openxmlformats.org/officeDocument/2006/customXml" ds:itemID="{1BF935BB-FD28-419E-A996-F31D7CD29410}">
  <ds:schemaRefs/>
</ds:datastoreItem>
</file>

<file path=customXml/itemProps9.xml><?xml version="1.0" encoding="utf-8"?>
<ds:datastoreItem xmlns:ds="http://schemas.openxmlformats.org/officeDocument/2006/customXml" ds:itemID="{B1B728E6-5A84-4D41-A5C6-A8C296929B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HR Dashboard</vt:lpstr>
      <vt:lpstr>Seperation Dashboard</vt:lpstr>
      <vt:lpstr>HeadLine</vt:lpstr>
      <vt:lpstr>Term Reason</vt:lpstr>
      <vt:lpstr>Seperations</vt:lpstr>
      <vt:lpstr>Region</vt:lpstr>
      <vt:lpstr>Tenure</vt:lpstr>
      <vt:lpstr>Ethnicity</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S Shetty</dc:creator>
  <cp:lastModifiedBy>Disha S Shetty</cp:lastModifiedBy>
  <dcterms:created xsi:type="dcterms:W3CDTF">2023-08-13T14:19:37Z</dcterms:created>
  <dcterms:modified xsi:type="dcterms:W3CDTF">2023-08-15T15:34:19Z</dcterms:modified>
</cp:coreProperties>
</file>