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nesh\OneDrive\Desktop\"/>
    </mc:Choice>
  </mc:AlternateContent>
  <xr:revisionPtr revIDLastSave="0" documentId="13_ncr:1_{7CDDE659-AF16-4579-A464-B1C415D7B3C3}" xr6:coauthVersionLast="47" xr6:coauthVersionMax="47" xr10:uidLastSave="{00000000-0000-0000-0000-000000000000}"/>
  <bookViews>
    <workbookView xWindow="-120" yWindow="-120" windowWidth="20730" windowHeight="11160" firstSheet="2" activeTab="5" xr2:uid="{FAABCBD9-3ABE-4812-8A42-7F44DEBAA6E6}"/>
  </bookViews>
  <sheets>
    <sheet name=" DEVIPADA CL HS" sheetId="1" r:id="rId1"/>
    <sheet name="OVADIPADA PL HS" sheetId="2" r:id="rId2"/>
    <sheet name="OVADIPADA PL GS" sheetId="3" r:id="rId3"/>
    <sheet name="OVADIPADA CL GS" sheetId="4" r:id="rId4"/>
    <sheet name="OVADIPADA CL HS" sheetId="5" r:id="rId5"/>
    <sheet name="SUMMAR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6" l="1"/>
  <c r="E8" i="6"/>
  <c r="E7" i="6"/>
  <c r="E6" i="6"/>
  <c r="E5" i="6"/>
  <c r="E4" i="6"/>
  <c r="H37" i="5"/>
  <c r="H28" i="5"/>
  <c r="H36" i="5"/>
  <c r="H34" i="5"/>
  <c r="H32" i="5"/>
  <c r="H21" i="5"/>
  <c r="D14" i="5"/>
  <c r="H6" i="5"/>
  <c r="H30" i="5"/>
  <c r="H27" i="5"/>
  <c r="H25" i="5"/>
  <c r="H23" i="5"/>
  <c r="H20" i="5"/>
  <c r="H18" i="5"/>
  <c r="H16" i="5"/>
  <c r="F14" i="5"/>
  <c r="H12" i="5"/>
  <c r="G10" i="5"/>
  <c r="H10" i="5" s="1"/>
  <c r="H8" i="5"/>
  <c r="H4" i="5"/>
  <c r="F12" i="4"/>
  <c r="H12" i="4" s="1"/>
  <c r="H22" i="4"/>
  <c r="H20" i="4"/>
  <c r="H18" i="4"/>
  <c r="H16" i="4"/>
  <c r="H14" i="4"/>
  <c r="H10" i="4"/>
  <c r="G8" i="4"/>
  <c r="H8" i="4" s="1"/>
  <c r="H6" i="4"/>
  <c r="H4" i="4"/>
  <c r="H28" i="3"/>
  <c r="H29" i="3" s="1"/>
  <c r="H26" i="3"/>
  <c r="H24" i="3"/>
  <c r="H22" i="3"/>
  <c r="H20" i="3"/>
  <c r="H18" i="3"/>
  <c r="H16" i="3"/>
  <c r="H14" i="3"/>
  <c r="F14" i="3"/>
  <c r="H12" i="3"/>
  <c r="F12" i="3"/>
  <c r="H10" i="3"/>
  <c r="G8" i="3"/>
  <c r="H8" i="3" s="1"/>
  <c r="H6" i="3"/>
  <c r="H4" i="3"/>
  <c r="H26" i="2"/>
  <c r="F14" i="2"/>
  <c r="H14" i="2" s="1"/>
  <c r="F12" i="2"/>
  <c r="H12" i="2" s="1"/>
  <c r="F14" i="1"/>
  <c r="H14" i="1" s="1"/>
  <c r="H32" i="1" s="1"/>
  <c r="H33" i="1" s="1"/>
  <c r="H24" i="2"/>
  <c r="H22" i="2"/>
  <c r="H20" i="2"/>
  <c r="H18" i="2"/>
  <c r="H16" i="2"/>
  <c r="H10" i="2"/>
  <c r="G8" i="2"/>
  <c r="H8" i="2" s="1"/>
  <c r="H6" i="2"/>
  <c r="H4" i="2"/>
  <c r="H30" i="1"/>
  <c r="H28" i="1"/>
  <c r="H26" i="1"/>
  <c r="H24" i="1"/>
  <c r="H23" i="1"/>
  <c r="H21" i="1"/>
  <c r="H20" i="1"/>
  <c r="G10" i="1"/>
  <c r="H10" i="1" s="1"/>
  <c r="H12" i="1"/>
  <c r="H18" i="1"/>
  <c r="H16" i="1"/>
  <c r="H8" i="1"/>
  <c r="H6" i="1"/>
  <c r="H4" i="1"/>
  <c r="D20" i="1"/>
  <c r="H14" i="5" l="1"/>
  <c r="H38" i="5"/>
  <c r="H23" i="4"/>
  <c r="H24" i="4" s="1"/>
  <c r="H28" i="2"/>
  <c r="H29" i="2" s="1"/>
</calcChain>
</file>

<file path=xl/sharedStrings.xml><?xml version="1.0" encoding="utf-8"?>
<sst xmlns="http://schemas.openxmlformats.org/spreadsheetml/2006/main" count="205" uniqueCount="64">
  <si>
    <t>VERTICAL PIPE</t>
  </si>
  <si>
    <t>RUNNER1</t>
  </si>
  <si>
    <t>RUNNER2</t>
  </si>
  <si>
    <t>COVER PLATE</t>
  </si>
  <si>
    <t>BASE PLATE</t>
  </si>
  <si>
    <t>STIPNNER</t>
  </si>
  <si>
    <t>L ANGLE 1</t>
  </si>
  <si>
    <t>L ANGLE 2</t>
  </si>
  <si>
    <t>HORIZONTAL S.P</t>
  </si>
  <si>
    <t>S.P OF TOP SIDE</t>
  </si>
  <si>
    <t>S.P OF BOTTOM SIDE</t>
  </si>
  <si>
    <t>S.P OF MIDDLE SIDE</t>
  </si>
  <si>
    <t>BOTTOM VERTICAL PLATE</t>
  </si>
  <si>
    <t>60X60X5</t>
  </si>
  <si>
    <t>Station Name : Devipada Metro station</t>
  </si>
  <si>
    <t>Description</t>
  </si>
  <si>
    <t>Nos</t>
  </si>
  <si>
    <t>Length</t>
  </si>
  <si>
    <t>Breadth</t>
  </si>
  <si>
    <t>Height/Depth/thk</t>
  </si>
  <si>
    <t>Remark</t>
  </si>
  <si>
    <t>Qty in KG</t>
  </si>
  <si>
    <t>Unit Wt</t>
  </si>
  <si>
    <t>SR NO.</t>
  </si>
  <si>
    <t>122X62X8</t>
  </si>
  <si>
    <t>300X150X12</t>
  </si>
  <si>
    <t>150X90X8</t>
  </si>
  <si>
    <t>75X75X6</t>
  </si>
  <si>
    <t>210X150X8</t>
  </si>
  <si>
    <t>250X300X12</t>
  </si>
  <si>
    <t>390X300X12</t>
  </si>
  <si>
    <t>450X300X20</t>
  </si>
  <si>
    <t>395X300X12</t>
  </si>
  <si>
    <t>150X100X8</t>
  </si>
  <si>
    <t>122X61X5</t>
  </si>
  <si>
    <t>KG</t>
  </si>
  <si>
    <t>TON</t>
  </si>
  <si>
    <t>172X92X4.8</t>
  </si>
  <si>
    <t>172X92X8</t>
  </si>
  <si>
    <t>STIPNNEROF RUNNER</t>
  </si>
  <si>
    <t>STIPNNEROF BASE PLATE</t>
  </si>
  <si>
    <t>350X200X12</t>
  </si>
  <si>
    <t>BRANCH</t>
  </si>
  <si>
    <t>Station Name : Ovadipada Metro station</t>
  </si>
  <si>
    <t>STIPNNER OF BASE PLATE</t>
  </si>
  <si>
    <t xml:space="preserve">L ANGLE </t>
  </si>
  <si>
    <t>RUNNER</t>
  </si>
  <si>
    <t>450X200X20</t>
  </si>
  <si>
    <t>400X350X12</t>
  </si>
  <si>
    <t>HORIZONTAL PLATE</t>
  </si>
  <si>
    <t>STIPNER</t>
  </si>
  <si>
    <t>100X100X5</t>
  </si>
  <si>
    <t>NO.</t>
  </si>
  <si>
    <t>DESCRIPTION</t>
  </si>
  <si>
    <t xml:space="preserve">DEVIPADA </t>
  </si>
  <si>
    <t>SIDE</t>
  </si>
  <si>
    <t>OVADIPADA</t>
  </si>
  <si>
    <t>CL -HS</t>
  </si>
  <si>
    <t>PL-HS</t>
  </si>
  <si>
    <t>PL-GS</t>
  </si>
  <si>
    <t>CL-GS</t>
  </si>
  <si>
    <t>CL-HS</t>
  </si>
  <si>
    <t>REMARK</t>
  </si>
  <si>
    <t>QTY IN 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</si>
</sst>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DDF50-9970-4B69-A1F2-95C312C95393}">
  <dimension ref="A1:I33"/>
  <sheetViews>
    <sheetView zoomScaleNormal="100" workbookViewId="0"/>
  </sheetViews>
  <sheetFormatPr defaultRowHeight="15" x14ac:dyDescent="0.25"/>
  <cols>
    <col min="1" max="1" width="8.42578125" bestFit="1" customWidth="1"/>
    <col min="2" max="2" width="23.5703125" bestFit="1" customWidth="1"/>
    <col min="3" max="3" width="9.140625" bestFit="1" customWidth="1"/>
    <col min="4" max="4" width="5.140625" bestFit="1" customWidth="1"/>
    <col min="5" max="5" width="8.5703125" style="9" bestFit="1" customWidth="1"/>
    <col min="6" max="6" width="9.42578125" style="9" bestFit="1" customWidth="1"/>
    <col min="7" max="7" width="9" bestFit="1" customWidth="1"/>
    <col min="8" max="8" width="7.42578125" bestFit="1" customWidth="1"/>
  </cols>
  <sheetData>
    <row r="1" spans="1:9" x14ac:dyDescent="0.25">
      <c r="B1" s="10" t="s">
        <v>14</v>
      </c>
      <c r="C1" s="10"/>
      <c r="D1" s="10"/>
      <c r="E1" s="10"/>
      <c r="F1" s="10"/>
      <c r="G1" s="10"/>
      <c r="H1" s="10"/>
      <c r="I1" s="10"/>
    </row>
    <row r="2" spans="1:9" ht="34.5" x14ac:dyDescent="0.25">
      <c r="A2" s="1" t="s">
        <v>23</v>
      </c>
      <c r="B2" s="1" t="s">
        <v>15</v>
      </c>
      <c r="C2" s="1" t="s">
        <v>22</v>
      </c>
      <c r="D2" s="2" t="s">
        <v>16</v>
      </c>
      <c r="E2" s="3" t="s">
        <v>17</v>
      </c>
      <c r="F2" s="3" t="s">
        <v>18</v>
      </c>
      <c r="G2" s="4" t="s">
        <v>19</v>
      </c>
      <c r="H2" s="5" t="s">
        <v>21</v>
      </c>
      <c r="I2" s="6" t="s">
        <v>20</v>
      </c>
    </row>
    <row r="3" spans="1:9" x14ac:dyDescent="0.25">
      <c r="A3">
        <v>1</v>
      </c>
      <c r="B3" s="7" t="s">
        <v>0</v>
      </c>
      <c r="C3" s="7"/>
      <c r="D3" s="7"/>
      <c r="E3" s="8"/>
      <c r="F3" s="8"/>
      <c r="G3" s="7"/>
      <c r="H3" s="7"/>
      <c r="I3" s="7"/>
    </row>
    <row r="4" spans="1:9" x14ac:dyDescent="0.25">
      <c r="B4" s="7" t="s">
        <v>34</v>
      </c>
      <c r="C4" s="7">
        <v>13.058999999999999</v>
      </c>
      <c r="D4" s="7">
        <v>62</v>
      </c>
      <c r="E4" s="8">
        <v>7.82</v>
      </c>
      <c r="F4" s="8"/>
      <c r="G4" s="7"/>
      <c r="H4" s="7">
        <f>C4*D4*E4</f>
        <v>6331.5255599999991</v>
      </c>
      <c r="I4" s="7"/>
    </row>
    <row r="5" spans="1:9" x14ac:dyDescent="0.25">
      <c r="A5">
        <v>2</v>
      </c>
      <c r="B5" s="7" t="s">
        <v>1</v>
      </c>
      <c r="C5" s="7"/>
      <c r="D5" s="7"/>
      <c r="E5" s="8"/>
      <c r="F5" s="8"/>
      <c r="G5" s="7"/>
      <c r="H5" s="7"/>
      <c r="I5" s="7"/>
    </row>
    <row r="6" spans="1:9" x14ac:dyDescent="0.25">
      <c r="B6" s="7" t="s">
        <v>13</v>
      </c>
      <c r="C6" s="7">
        <v>8.1300000000000008</v>
      </c>
      <c r="D6" s="7">
        <v>7</v>
      </c>
      <c r="E6" s="8">
        <v>132.15600000000001</v>
      </c>
      <c r="F6" s="8"/>
      <c r="G6" s="7"/>
      <c r="H6" s="7">
        <f>C6*D6*E6</f>
        <v>7520.9979600000006</v>
      </c>
      <c r="I6" s="7"/>
    </row>
    <row r="7" spans="1:9" x14ac:dyDescent="0.25">
      <c r="A7">
        <v>3</v>
      </c>
      <c r="B7" s="7" t="s">
        <v>2</v>
      </c>
      <c r="C7" s="7"/>
      <c r="D7" s="7"/>
      <c r="E7" s="8"/>
      <c r="F7" s="8"/>
      <c r="G7" s="7"/>
      <c r="H7" s="7"/>
      <c r="I7" s="7"/>
    </row>
    <row r="8" spans="1:9" x14ac:dyDescent="0.25">
      <c r="B8" s="7" t="s">
        <v>13</v>
      </c>
      <c r="C8" s="7">
        <v>8.1300000000000008</v>
      </c>
      <c r="D8" s="7">
        <v>2</v>
      </c>
      <c r="E8" s="8">
        <v>33.442</v>
      </c>
      <c r="F8" s="8"/>
      <c r="G8" s="7"/>
      <c r="H8" s="7">
        <f>C8*D8*E8</f>
        <v>543.76692000000003</v>
      </c>
      <c r="I8" s="7"/>
    </row>
    <row r="9" spans="1:9" x14ac:dyDescent="0.25">
      <c r="A9">
        <v>4</v>
      </c>
      <c r="B9" s="7" t="s">
        <v>3</v>
      </c>
      <c r="C9" s="7"/>
      <c r="D9" s="7"/>
      <c r="E9" s="8"/>
      <c r="F9" s="8"/>
      <c r="G9" s="7"/>
      <c r="H9" s="7"/>
      <c r="I9" s="7"/>
    </row>
    <row r="10" spans="1:9" x14ac:dyDescent="0.25">
      <c r="B10" s="7" t="s">
        <v>24</v>
      </c>
      <c r="C10" s="7">
        <v>7850</v>
      </c>
      <c r="D10" s="7">
        <v>62</v>
      </c>
      <c r="E10" s="8">
        <v>0.122</v>
      </c>
      <c r="F10" s="8">
        <v>6.2E-2</v>
      </c>
      <c r="G10" s="7">
        <f>8/1000</f>
        <v>8.0000000000000002E-3</v>
      </c>
      <c r="H10" s="7">
        <f>C10*D10*E10*F10*G10</f>
        <v>29.451190400000002</v>
      </c>
      <c r="I10" s="7"/>
    </row>
    <row r="11" spans="1:9" x14ac:dyDescent="0.25">
      <c r="A11">
        <v>5</v>
      </c>
      <c r="B11" s="7" t="s">
        <v>4</v>
      </c>
      <c r="C11" s="7"/>
      <c r="D11" s="7"/>
      <c r="E11" s="8"/>
      <c r="F11" s="8"/>
      <c r="G11" s="7"/>
      <c r="H11" s="7"/>
      <c r="I11" s="7"/>
    </row>
    <row r="12" spans="1:9" x14ac:dyDescent="0.25">
      <c r="B12" s="7" t="s">
        <v>25</v>
      </c>
      <c r="C12" s="7">
        <v>7850</v>
      </c>
      <c r="D12" s="7">
        <v>62</v>
      </c>
      <c r="E12" s="8">
        <v>0.3</v>
      </c>
      <c r="F12" s="8">
        <v>0.15</v>
      </c>
      <c r="G12" s="7">
        <v>1.2E-2</v>
      </c>
      <c r="H12" s="7">
        <f>C12*D12*E12*F12*G12</f>
        <v>262.81799999999998</v>
      </c>
      <c r="I12" s="7"/>
    </row>
    <row r="13" spans="1:9" x14ac:dyDescent="0.25">
      <c r="A13">
        <v>6</v>
      </c>
      <c r="B13" s="7" t="s">
        <v>5</v>
      </c>
      <c r="C13" s="7"/>
      <c r="D13" s="7"/>
      <c r="E13" s="8"/>
      <c r="F13" s="8"/>
      <c r="G13" s="7"/>
      <c r="H13" s="7"/>
      <c r="I13" s="7"/>
    </row>
    <row r="14" spans="1:9" x14ac:dyDescent="0.25">
      <c r="B14" s="7" t="s">
        <v>26</v>
      </c>
      <c r="C14" s="7">
        <v>7850</v>
      </c>
      <c r="D14" s="7">
        <v>248</v>
      </c>
      <c r="E14" s="8">
        <v>0.15</v>
      </c>
      <c r="F14" s="8">
        <f>0.5*0.09</f>
        <v>4.4999999999999998E-2</v>
      </c>
      <c r="G14" s="7">
        <v>8.0000000000000002E-3</v>
      </c>
      <c r="H14" s="7">
        <f>C14*D14*E14*F14*G14</f>
        <v>105.1272</v>
      </c>
      <c r="I14" s="7"/>
    </row>
    <row r="15" spans="1:9" x14ac:dyDescent="0.25">
      <c r="A15">
        <v>7</v>
      </c>
      <c r="B15" s="7" t="s">
        <v>6</v>
      </c>
      <c r="C15" s="7"/>
      <c r="D15" s="7"/>
      <c r="E15" s="8"/>
      <c r="F15" s="8"/>
      <c r="G15" s="7"/>
      <c r="H15" s="7"/>
      <c r="I15" s="7"/>
    </row>
    <row r="16" spans="1:9" x14ac:dyDescent="0.25">
      <c r="B16" s="7" t="s">
        <v>27</v>
      </c>
      <c r="C16" s="7">
        <v>6.8</v>
      </c>
      <c r="D16" s="7">
        <v>7</v>
      </c>
      <c r="E16" s="8">
        <v>136</v>
      </c>
      <c r="F16" s="8"/>
      <c r="G16" s="7"/>
      <c r="H16" s="7">
        <f>C16*D16*E16</f>
        <v>6473.6</v>
      </c>
      <c r="I16" s="7"/>
    </row>
    <row r="17" spans="1:9" x14ac:dyDescent="0.25">
      <c r="A17">
        <v>8</v>
      </c>
      <c r="B17" s="7" t="s">
        <v>7</v>
      </c>
      <c r="C17" s="7"/>
      <c r="D17" s="7"/>
      <c r="E17" s="8"/>
      <c r="F17" s="8"/>
      <c r="G17" s="7"/>
      <c r="H17" s="7"/>
      <c r="I17" s="7"/>
    </row>
    <row r="18" spans="1:9" x14ac:dyDescent="0.25">
      <c r="B18" s="7" t="s">
        <v>27</v>
      </c>
      <c r="C18" s="7">
        <v>6.8</v>
      </c>
      <c r="D18" s="7">
        <v>2</v>
      </c>
      <c r="E18" s="8">
        <v>34</v>
      </c>
      <c r="F18" s="8"/>
      <c r="G18" s="7"/>
      <c r="H18" s="7">
        <f>C18*D18*E18</f>
        <v>462.4</v>
      </c>
      <c r="I18" s="7"/>
    </row>
    <row r="19" spans="1:9" x14ac:dyDescent="0.25">
      <c r="A19">
        <v>9</v>
      </c>
      <c r="B19" s="7" t="s">
        <v>8</v>
      </c>
      <c r="C19" s="7"/>
      <c r="D19" s="7"/>
      <c r="E19" s="8"/>
      <c r="F19" s="8"/>
      <c r="G19" s="7"/>
      <c r="H19" s="7"/>
      <c r="I19" s="7"/>
    </row>
    <row r="20" spans="1:9" x14ac:dyDescent="0.25">
      <c r="B20" s="7" t="s">
        <v>28</v>
      </c>
      <c r="C20" s="7">
        <v>7850</v>
      </c>
      <c r="D20" s="7">
        <f>92*7</f>
        <v>644</v>
      </c>
      <c r="E20" s="8">
        <v>0.21</v>
      </c>
      <c r="F20" s="8">
        <v>0.15</v>
      </c>
      <c r="G20" s="7">
        <v>8.0000000000000002E-3</v>
      </c>
      <c r="H20" s="7">
        <f>C20*D20*E20*F20*G20</f>
        <v>1273.9608000000001</v>
      </c>
      <c r="I20" s="7"/>
    </row>
    <row r="21" spans="1:9" x14ac:dyDescent="0.25">
      <c r="B21" s="7" t="s">
        <v>28</v>
      </c>
      <c r="C21" s="7">
        <v>7850</v>
      </c>
      <c r="D21" s="7">
        <v>40</v>
      </c>
      <c r="E21" s="8">
        <v>0.21</v>
      </c>
      <c r="F21" s="8">
        <v>0.15</v>
      </c>
      <c r="G21" s="7">
        <v>8.0000000000000002E-3</v>
      </c>
      <c r="H21" s="7">
        <f>C21*D21*E21*F21*G21</f>
        <v>79.128</v>
      </c>
      <c r="I21" s="7"/>
    </row>
    <row r="22" spans="1:9" x14ac:dyDescent="0.25">
      <c r="A22">
        <v>10</v>
      </c>
      <c r="B22" s="7" t="s">
        <v>9</v>
      </c>
      <c r="C22" s="7"/>
      <c r="D22" s="7"/>
      <c r="E22" s="8"/>
      <c r="F22" s="8"/>
      <c r="G22" s="7"/>
      <c r="H22" s="7"/>
      <c r="I22" s="7"/>
    </row>
    <row r="23" spans="1:9" x14ac:dyDescent="0.25">
      <c r="B23" s="7" t="s">
        <v>29</v>
      </c>
      <c r="C23" s="7">
        <v>7850</v>
      </c>
      <c r="D23" s="7">
        <v>38</v>
      </c>
      <c r="E23" s="8">
        <v>0.25</v>
      </c>
      <c r="F23" s="8">
        <v>0.3</v>
      </c>
      <c r="G23" s="7">
        <v>1.2E-2</v>
      </c>
      <c r="H23" s="7">
        <f>C23*D23*E23*F23*G23</f>
        <v>268.47000000000003</v>
      </c>
      <c r="I23" s="7"/>
    </row>
    <row r="24" spans="1:9" x14ac:dyDescent="0.25">
      <c r="B24" s="7" t="s">
        <v>30</v>
      </c>
      <c r="C24" s="7">
        <v>7850</v>
      </c>
      <c r="D24" s="7">
        <v>24</v>
      </c>
      <c r="E24" s="8">
        <v>0.39</v>
      </c>
      <c r="F24" s="8">
        <v>0.3</v>
      </c>
      <c r="G24" s="7">
        <v>1.2E-2</v>
      </c>
      <c r="H24" s="7">
        <f>C24*D24*E24*F24*G24</f>
        <v>264.5136</v>
      </c>
      <c r="I24" s="7"/>
    </row>
    <row r="25" spans="1:9" x14ac:dyDescent="0.25">
      <c r="A25">
        <v>11</v>
      </c>
      <c r="B25" s="7" t="s">
        <v>11</v>
      </c>
      <c r="C25" s="7"/>
      <c r="D25" s="7"/>
      <c r="E25" s="8"/>
      <c r="F25" s="8"/>
      <c r="G25" s="7"/>
      <c r="H25" s="7"/>
      <c r="I25" s="7"/>
    </row>
    <row r="26" spans="1:9" x14ac:dyDescent="0.25">
      <c r="B26" s="7" t="s">
        <v>31</v>
      </c>
      <c r="C26" s="7">
        <v>7850</v>
      </c>
      <c r="D26" s="7">
        <v>62</v>
      </c>
      <c r="E26" s="8">
        <v>0.45</v>
      </c>
      <c r="F26" s="8">
        <v>0.3</v>
      </c>
      <c r="G26" s="8">
        <v>0.02</v>
      </c>
      <c r="H26" s="7">
        <f>C26*D26*E26*F26*G26</f>
        <v>1314.09</v>
      </c>
      <c r="I26" s="7"/>
    </row>
    <row r="27" spans="1:9" x14ac:dyDescent="0.25">
      <c r="A27">
        <v>12</v>
      </c>
      <c r="B27" s="7" t="s">
        <v>10</v>
      </c>
      <c r="C27" s="7"/>
      <c r="D27" s="7"/>
      <c r="E27" s="8"/>
      <c r="F27" s="8"/>
      <c r="G27" s="7"/>
      <c r="H27" s="7"/>
      <c r="I27" s="7"/>
    </row>
    <row r="28" spans="1:9" x14ac:dyDescent="0.25">
      <c r="B28" s="7" t="s">
        <v>32</v>
      </c>
      <c r="C28" s="7">
        <v>7850</v>
      </c>
      <c r="D28" s="7">
        <v>62</v>
      </c>
      <c r="E28" s="8">
        <v>0.39500000000000002</v>
      </c>
      <c r="F28" s="8">
        <v>0.3</v>
      </c>
      <c r="G28" s="7">
        <v>1.2E-2</v>
      </c>
      <c r="H28" s="7">
        <f>C28*D28*E28*F28*G28</f>
        <v>692.0874</v>
      </c>
      <c r="I28" s="7"/>
    </row>
    <row r="29" spans="1:9" x14ac:dyDescent="0.25">
      <c r="A29">
        <v>13</v>
      </c>
      <c r="B29" s="7" t="s">
        <v>12</v>
      </c>
      <c r="C29" s="7"/>
      <c r="D29" s="7"/>
      <c r="E29" s="8"/>
      <c r="F29" s="8"/>
      <c r="G29" s="7"/>
      <c r="H29" s="7"/>
      <c r="I29" s="7"/>
    </row>
    <row r="30" spans="1:9" x14ac:dyDescent="0.25">
      <c r="B30" s="7" t="s">
        <v>33</v>
      </c>
      <c r="C30" s="7">
        <v>7850</v>
      </c>
      <c r="D30" s="7">
        <v>62</v>
      </c>
      <c r="E30" s="8">
        <v>0.15</v>
      </c>
      <c r="F30" s="8">
        <v>0.1</v>
      </c>
      <c r="G30" s="7">
        <v>8.0000000000000002E-3</v>
      </c>
      <c r="H30" s="7">
        <f>C30*D30*E30*F30*G30</f>
        <v>58.404000000000003</v>
      </c>
      <c r="I30" s="7"/>
    </row>
    <row r="31" spans="1:9" x14ac:dyDescent="0.25">
      <c r="B31" s="7"/>
      <c r="C31" s="7"/>
      <c r="D31" s="7"/>
      <c r="E31" s="8"/>
      <c r="F31" s="8"/>
      <c r="G31" s="7"/>
      <c r="H31" s="7"/>
      <c r="I31" s="7"/>
    </row>
    <row r="32" spans="1:9" x14ac:dyDescent="0.25">
      <c r="B32" s="7"/>
      <c r="C32" s="7"/>
      <c r="D32" s="7"/>
      <c r="E32" s="8"/>
      <c r="F32" s="8"/>
      <c r="G32" s="7"/>
      <c r="H32" s="7">
        <f>SUM(H4:H30)</f>
        <v>25680.340630400002</v>
      </c>
      <c r="I32" s="7" t="s">
        <v>35</v>
      </c>
    </row>
    <row r="33" spans="2:9" x14ac:dyDescent="0.25">
      <c r="B33" s="7"/>
      <c r="C33" s="7"/>
      <c r="D33" s="7"/>
      <c r="E33" s="8"/>
      <c r="F33" s="8"/>
      <c r="G33" s="7"/>
      <c r="H33" s="7">
        <f>H32/1000</f>
        <v>25.680340630400003</v>
      </c>
      <c r="I33" s="7" t="s">
        <v>36</v>
      </c>
    </row>
  </sheetData>
  <mergeCells count="1">
    <mergeCell ref="B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CD9EC-B436-4852-B1A6-ACC0E7B7BC37}">
  <dimension ref="A1:I29"/>
  <sheetViews>
    <sheetView topLeftCell="A15" workbookViewId="0">
      <selection activeCell="H4" sqref="H4:H26"/>
    </sheetView>
  </sheetViews>
  <sheetFormatPr defaultRowHeight="15" x14ac:dyDescent="0.25"/>
  <cols>
    <col min="1" max="1" width="8.42578125" bestFit="1" customWidth="1"/>
    <col min="2" max="2" width="23.5703125" bestFit="1" customWidth="1"/>
    <col min="3" max="3" width="9.140625" bestFit="1" customWidth="1"/>
    <col min="4" max="4" width="5.140625" bestFit="1" customWidth="1"/>
    <col min="5" max="5" width="8.5703125" style="9" bestFit="1" customWidth="1"/>
    <col min="6" max="6" width="9.42578125" style="9" bestFit="1" customWidth="1"/>
    <col min="7" max="7" width="9" bestFit="1" customWidth="1"/>
    <col min="8" max="8" width="7.42578125" bestFit="1" customWidth="1"/>
  </cols>
  <sheetData>
    <row r="1" spans="1:9" x14ac:dyDescent="0.25">
      <c r="B1" s="10" t="s">
        <v>43</v>
      </c>
      <c r="C1" s="10"/>
      <c r="D1" s="10"/>
      <c r="E1" s="10"/>
      <c r="F1" s="10"/>
      <c r="G1" s="10"/>
      <c r="H1" s="10"/>
      <c r="I1" s="10"/>
    </row>
    <row r="2" spans="1:9" ht="34.5" x14ac:dyDescent="0.25">
      <c r="A2" s="1" t="s">
        <v>23</v>
      </c>
      <c r="B2" s="1" t="s">
        <v>15</v>
      </c>
      <c r="C2" s="1" t="s">
        <v>22</v>
      </c>
      <c r="D2" s="2" t="s">
        <v>16</v>
      </c>
      <c r="E2" s="3" t="s">
        <v>17</v>
      </c>
      <c r="F2" s="3" t="s">
        <v>18</v>
      </c>
      <c r="G2" s="4" t="s">
        <v>19</v>
      </c>
      <c r="H2" s="5" t="s">
        <v>21</v>
      </c>
      <c r="I2" s="6" t="s">
        <v>20</v>
      </c>
    </row>
    <row r="3" spans="1:9" x14ac:dyDescent="0.25">
      <c r="A3">
        <v>1</v>
      </c>
      <c r="B3" s="7" t="s">
        <v>0</v>
      </c>
      <c r="C3" s="7"/>
      <c r="D3" s="7"/>
      <c r="E3" s="8"/>
      <c r="F3" s="8"/>
      <c r="G3" s="7"/>
      <c r="H3" s="7"/>
      <c r="I3" s="7"/>
    </row>
    <row r="4" spans="1:9" x14ac:dyDescent="0.25">
      <c r="B4" s="7" t="s">
        <v>37</v>
      </c>
      <c r="C4" s="7">
        <v>18.71</v>
      </c>
      <c r="D4" s="7">
        <v>69</v>
      </c>
      <c r="E4" s="8">
        <v>2.67</v>
      </c>
      <c r="F4" s="8"/>
      <c r="G4" s="7"/>
      <c r="H4" s="7">
        <f>C4*D4*E4</f>
        <v>3446.9432999999999</v>
      </c>
      <c r="I4" s="7"/>
    </row>
    <row r="5" spans="1:9" x14ac:dyDescent="0.25">
      <c r="A5">
        <v>2</v>
      </c>
      <c r="B5" s="7" t="s">
        <v>1</v>
      </c>
      <c r="C5" s="7"/>
      <c r="D5" s="7"/>
      <c r="E5" s="8"/>
      <c r="F5" s="8"/>
      <c r="G5" s="7"/>
      <c r="H5" s="7"/>
      <c r="I5" s="7"/>
    </row>
    <row r="6" spans="1:9" x14ac:dyDescent="0.25">
      <c r="B6" s="7" t="s">
        <v>13</v>
      </c>
      <c r="C6" s="7">
        <v>8.1300000000000008</v>
      </c>
      <c r="D6" s="7">
        <v>2</v>
      </c>
      <c r="E6" s="8">
        <v>179.65199999999999</v>
      </c>
      <c r="F6" s="8"/>
      <c r="G6" s="7"/>
      <c r="H6" s="7">
        <f>C6*D6*E6</f>
        <v>2921.1415200000001</v>
      </c>
      <c r="I6" s="7"/>
    </row>
    <row r="7" spans="1:9" x14ac:dyDescent="0.25">
      <c r="A7">
        <v>3</v>
      </c>
      <c r="B7" s="7" t="s">
        <v>3</v>
      </c>
      <c r="C7" s="7"/>
      <c r="D7" s="7"/>
      <c r="E7" s="8"/>
      <c r="F7" s="8"/>
      <c r="G7" s="7"/>
      <c r="H7" s="7"/>
      <c r="I7" s="7"/>
    </row>
    <row r="8" spans="1:9" x14ac:dyDescent="0.25">
      <c r="B8" s="7" t="s">
        <v>38</v>
      </c>
      <c r="C8" s="7">
        <v>7850</v>
      </c>
      <c r="D8" s="7">
        <v>69</v>
      </c>
      <c r="E8" s="8">
        <v>0.17199999999999999</v>
      </c>
      <c r="F8" s="8">
        <v>9.1999999999999998E-2</v>
      </c>
      <c r="G8" s="7">
        <f>8/1000</f>
        <v>8.0000000000000002E-3</v>
      </c>
      <c r="H8" s="7">
        <f>C8*D8*E8*F8*G8</f>
        <v>68.568556799999996</v>
      </c>
      <c r="I8" s="7"/>
    </row>
    <row r="9" spans="1:9" x14ac:dyDescent="0.25">
      <c r="A9">
        <v>4</v>
      </c>
      <c r="B9" s="7" t="s">
        <v>4</v>
      </c>
      <c r="C9" s="7"/>
      <c r="D9" s="7"/>
      <c r="E9" s="8"/>
      <c r="F9" s="8"/>
      <c r="G9" s="7"/>
      <c r="H9" s="7"/>
      <c r="I9" s="7"/>
    </row>
    <row r="10" spans="1:9" x14ac:dyDescent="0.25">
      <c r="B10" s="7" t="s">
        <v>25</v>
      </c>
      <c r="C10" s="7">
        <v>7850</v>
      </c>
      <c r="D10" s="7">
        <v>69</v>
      </c>
      <c r="E10" s="8">
        <v>0.3</v>
      </c>
      <c r="F10" s="8">
        <v>0.15</v>
      </c>
      <c r="G10" s="7">
        <v>1.2E-2</v>
      </c>
      <c r="H10" s="7">
        <f>C10*D10*E10*F10*G10</f>
        <v>292.49099999999999</v>
      </c>
      <c r="I10" s="7"/>
    </row>
    <row r="11" spans="1:9" x14ac:dyDescent="0.25">
      <c r="A11">
        <v>5</v>
      </c>
      <c r="B11" s="7" t="s">
        <v>39</v>
      </c>
      <c r="C11" s="7"/>
      <c r="D11" s="7"/>
      <c r="E11" s="8"/>
      <c r="F11" s="8"/>
      <c r="G11" s="7"/>
      <c r="H11" s="7"/>
      <c r="I11" s="7"/>
    </row>
    <row r="12" spans="1:9" x14ac:dyDescent="0.25">
      <c r="B12" s="7" t="s">
        <v>26</v>
      </c>
      <c r="C12" s="7">
        <v>7850</v>
      </c>
      <c r="D12" s="7">
        <v>138</v>
      </c>
      <c r="E12" s="8">
        <v>0.15</v>
      </c>
      <c r="F12" s="8">
        <f>0.5*0.09</f>
        <v>4.4999999999999998E-2</v>
      </c>
      <c r="G12" s="7">
        <v>8.0000000000000002E-3</v>
      </c>
      <c r="H12" s="7">
        <f>C12*D12*E12*F12*G12</f>
        <v>58.498199999999997</v>
      </c>
      <c r="I12" s="7"/>
    </row>
    <row r="13" spans="1:9" x14ac:dyDescent="0.25">
      <c r="A13">
        <v>6</v>
      </c>
      <c r="B13" s="7" t="s">
        <v>40</v>
      </c>
      <c r="C13" s="7"/>
      <c r="D13" s="7"/>
      <c r="E13" s="8"/>
      <c r="F13" s="8"/>
      <c r="G13" s="7"/>
      <c r="H13" s="7"/>
      <c r="I13" s="7"/>
    </row>
    <row r="14" spans="1:9" x14ac:dyDescent="0.25">
      <c r="B14" s="7" t="s">
        <v>26</v>
      </c>
      <c r="C14" s="7">
        <v>7850</v>
      </c>
      <c r="D14" s="7">
        <v>207</v>
      </c>
      <c r="E14" s="8">
        <v>0.15</v>
      </c>
      <c r="F14" s="8">
        <f>0.5*0.09</f>
        <v>4.4999999999999998E-2</v>
      </c>
      <c r="G14" s="7">
        <v>8.0000000000000002E-3</v>
      </c>
      <c r="H14" s="7">
        <f>C14*D14*E14*F14*G14</f>
        <v>87.74730000000001</v>
      </c>
      <c r="I14" s="7"/>
    </row>
    <row r="15" spans="1:9" x14ac:dyDescent="0.25">
      <c r="A15">
        <v>7</v>
      </c>
      <c r="B15" s="7" t="s">
        <v>6</v>
      </c>
      <c r="C15" s="7"/>
      <c r="D15" s="7"/>
      <c r="E15" s="8"/>
      <c r="F15" s="8"/>
      <c r="G15" s="7"/>
      <c r="H15" s="7"/>
      <c r="I15" s="7"/>
    </row>
    <row r="16" spans="1:9" x14ac:dyDescent="0.25">
      <c r="B16" s="7" t="s">
        <v>27</v>
      </c>
      <c r="C16" s="7">
        <v>6.8</v>
      </c>
      <c r="D16" s="7">
        <v>1</v>
      </c>
      <c r="E16" s="8">
        <v>186</v>
      </c>
      <c r="F16" s="8"/>
      <c r="G16" s="7"/>
      <c r="H16" s="7">
        <f>C16*D16*E16</f>
        <v>1264.8</v>
      </c>
      <c r="I16" s="7"/>
    </row>
    <row r="17" spans="1:9" x14ac:dyDescent="0.25">
      <c r="A17">
        <v>8</v>
      </c>
      <c r="B17" s="7" t="s">
        <v>7</v>
      </c>
      <c r="C17" s="7"/>
      <c r="D17" s="7"/>
      <c r="E17" s="8"/>
      <c r="F17" s="8"/>
      <c r="G17" s="7"/>
      <c r="H17" s="7"/>
      <c r="I17" s="7"/>
    </row>
    <row r="18" spans="1:9" x14ac:dyDescent="0.25">
      <c r="B18" s="7" t="s">
        <v>27</v>
      </c>
      <c r="C18" s="7">
        <v>6.8</v>
      </c>
      <c r="D18" s="7">
        <v>1</v>
      </c>
      <c r="E18" s="8">
        <v>186</v>
      </c>
      <c r="F18" s="8"/>
      <c r="G18" s="7"/>
      <c r="H18" s="7">
        <f>C18*D18*E18</f>
        <v>1264.8</v>
      </c>
      <c r="I18" s="7"/>
    </row>
    <row r="19" spans="1:9" x14ac:dyDescent="0.25">
      <c r="A19">
        <v>9</v>
      </c>
      <c r="B19" s="7" t="s">
        <v>8</v>
      </c>
      <c r="C19" s="7"/>
      <c r="D19" s="7"/>
      <c r="E19" s="8"/>
      <c r="F19" s="8"/>
      <c r="G19" s="7"/>
      <c r="H19" s="7"/>
      <c r="I19" s="7"/>
    </row>
    <row r="20" spans="1:9" x14ac:dyDescent="0.25">
      <c r="B20" s="7" t="s">
        <v>28</v>
      </c>
      <c r="C20" s="7">
        <v>7850</v>
      </c>
      <c r="D20" s="7">
        <v>248</v>
      </c>
      <c r="E20" s="8">
        <v>0.21</v>
      </c>
      <c r="F20" s="8">
        <v>0.15</v>
      </c>
      <c r="G20" s="7">
        <v>8.0000000000000002E-3</v>
      </c>
      <c r="H20" s="7">
        <f>C20*D20*E20*F20*G20</f>
        <v>490.59359999999998</v>
      </c>
      <c r="I20" s="7"/>
    </row>
    <row r="21" spans="1:9" x14ac:dyDescent="0.25">
      <c r="A21">
        <v>10</v>
      </c>
      <c r="B21" s="7" t="s">
        <v>9</v>
      </c>
      <c r="C21" s="7"/>
      <c r="D21" s="7"/>
      <c r="E21" s="8"/>
      <c r="F21" s="8"/>
      <c r="G21" s="7"/>
      <c r="H21" s="7"/>
      <c r="I21" s="7"/>
    </row>
    <row r="22" spans="1:9" x14ac:dyDescent="0.25">
      <c r="B22" s="7" t="s">
        <v>41</v>
      </c>
      <c r="C22" s="7">
        <v>7850</v>
      </c>
      <c r="D22" s="7">
        <v>69</v>
      </c>
      <c r="E22" s="8">
        <v>0.35</v>
      </c>
      <c r="F22" s="8">
        <v>0.2</v>
      </c>
      <c r="G22" s="7">
        <v>1.2E-2</v>
      </c>
      <c r="H22" s="7">
        <f>C22*D22*E22*F22*G22</f>
        <v>454.98599999999999</v>
      </c>
      <c r="I22" s="7"/>
    </row>
    <row r="23" spans="1:9" x14ac:dyDescent="0.25">
      <c r="A23">
        <v>11</v>
      </c>
      <c r="B23" s="7" t="s">
        <v>10</v>
      </c>
      <c r="C23" s="7"/>
      <c r="D23" s="7"/>
      <c r="E23" s="8"/>
      <c r="F23" s="8"/>
      <c r="G23" s="7"/>
      <c r="H23" s="7"/>
      <c r="I23" s="7"/>
    </row>
    <row r="24" spans="1:9" x14ac:dyDescent="0.25">
      <c r="B24" s="7" t="s">
        <v>41</v>
      </c>
      <c r="C24" s="7">
        <v>7850</v>
      </c>
      <c r="D24" s="7">
        <v>69</v>
      </c>
      <c r="E24" s="8">
        <v>0.35</v>
      </c>
      <c r="F24" s="8">
        <v>0.2</v>
      </c>
      <c r="G24" s="7">
        <v>1.2E-2</v>
      </c>
      <c r="H24" s="7">
        <f>C24*D24*E24*F24*G24</f>
        <v>454.98599999999999</v>
      </c>
      <c r="I24" s="7"/>
    </row>
    <row r="25" spans="1:9" x14ac:dyDescent="0.25">
      <c r="A25">
        <v>12</v>
      </c>
      <c r="B25" s="7" t="s">
        <v>42</v>
      </c>
      <c r="C25" s="7"/>
      <c r="D25" s="7"/>
      <c r="E25" s="8"/>
      <c r="F25" s="8"/>
      <c r="G25" s="7"/>
      <c r="H25" s="7"/>
      <c r="I25" s="7"/>
    </row>
    <row r="26" spans="1:9" x14ac:dyDescent="0.25">
      <c r="B26" s="7" t="s">
        <v>13</v>
      </c>
      <c r="C26" s="7">
        <v>8.1300000000000008</v>
      </c>
      <c r="D26" s="7">
        <v>248</v>
      </c>
      <c r="E26" s="8">
        <v>0.15</v>
      </c>
      <c r="F26" s="8"/>
      <c r="G26" s="7"/>
      <c r="H26" s="7">
        <f>C26*D26*E26</f>
        <v>302.43600000000004</v>
      </c>
      <c r="I26" s="7"/>
    </row>
    <row r="27" spans="1:9" x14ac:dyDescent="0.25">
      <c r="B27" s="7"/>
      <c r="C27" s="7"/>
      <c r="D27" s="7"/>
      <c r="E27" s="8"/>
      <c r="F27" s="8"/>
      <c r="G27" s="7"/>
      <c r="H27" s="7"/>
      <c r="I27" s="7"/>
    </row>
    <row r="28" spans="1:9" x14ac:dyDescent="0.25">
      <c r="B28" s="7"/>
      <c r="C28" s="7"/>
      <c r="D28" s="7"/>
      <c r="E28" s="8"/>
      <c r="F28" s="8"/>
      <c r="G28" s="7"/>
      <c r="H28" s="7">
        <f>SUM(H4:H26)</f>
        <v>11107.991476800002</v>
      </c>
      <c r="I28" s="7" t="s">
        <v>35</v>
      </c>
    </row>
    <row r="29" spans="1:9" x14ac:dyDescent="0.25">
      <c r="B29" s="7"/>
      <c r="C29" s="7"/>
      <c r="D29" s="7"/>
      <c r="E29" s="8"/>
      <c r="F29" s="8"/>
      <c r="G29" s="7"/>
      <c r="H29" s="7">
        <f>H28/1000</f>
        <v>11.107991476800002</v>
      </c>
      <c r="I29" s="7" t="s">
        <v>36</v>
      </c>
    </row>
  </sheetData>
  <mergeCells count="1">
    <mergeCell ref="B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518AA-7B20-499B-9312-2CB6EF583EA7}">
  <dimension ref="A1:I29"/>
  <sheetViews>
    <sheetView topLeftCell="A19" workbookViewId="0">
      <selection activeCell="I3" sqref="I3"/>
    </sheetView>
  </sheetViews>
  <sheetFormatPr defaultRowHeight="15" x14ac:dyDescent="0.25"/>
  <cols>
    <col min="1" max="1" width="8.42578125" bestFit="1" customWidth="1"/>
    <col min="2" max="2" width="23.140625" bestFit="1" customWidth="1"/>
    <col min="4" max="4" width="5.140625" bestFit="1" customWidth="1"/>
    <col min="5" max="5" width="8.140625" bestFit="1" customWidth="1"/>
    <col min="6" max="6" width="9.42578125" bestFit="1" customWidth="1"/>
    <col min="7" max="7" width="9" bestFit="1" customWidth="1"/>
    <col min="8" max="8" width="12.5703125" bestFit="1" customWidth="1"/>
  </cols>
  <sheetData>
    <row r="1" spans="1:9" x14ac:dyDescent="0.25">
      <c r="B1" s="11" t="s">
        <v>43</v>
      </c>
      <c r="C1" s="12"/>
      <c r="D1" s="12"/>
      <c r="E1" s="12"/>
      <c r="F1" s="12"/>
      <c r="G1" s="12"/>
      <c r="H1" s="12"/>
      <c r="I1" s="13"/>
    </row>
    <row r="2" spans="1:9" ht="34.5" x14ac:dyDescent="0.25">
      <c r="A2" s="1" t="s">
        <v>23</v>
      </c>
      <c r="B2" s="1" t="s">
        <v>15</v>
      </c>
      <c r="C2" s="1" t="s">
        <v>22</v>
      </c>
      <c r="D2" s="2" t="s">
        <v>16</v>
      </c>
      <c r="E2" s="3" t="s">
        <v>17</v>
      </c>
      <c r="F2" s="3" t="s">
        <v>18</v>
      </c>
      <c r="G2" s="4" t="s">
        <v>19</v>
      </c>
      <c r="H2" s="5" t="s">
        <v>21</v>
      </c>
      <c r="I2" s="6" t="s">
        <v>20</v>
      </c>
    </row>
    <row r="3" spans="1:9" x14ac:dyDescent="0.25">
      <c r="A3">
        <v>1</v>
      </c>
      <c r="B3" s="7" t="s">
        <v>0</v>
      </c>
      <c r="C3" s="7"/>
      <c r="D3" s="7"/>
      <c r="E3" s="8"/>
      <c r="F3" s="8"/>
      <c r="G3" s="7"/>
      <c r="H3" s="7"/>
      <c r="I3" s="7"/>
    </row>
    <row r="4" spans="1:9" x14ac:dyDescent="0.25">
      <c r="B4" s="7" t="s">
        <v>37</v>
      </c>
      <c r="C4" s="7">
        <v>18.71</v>
      </c>
      <c r="D4" s="7">
        <v>69</v>
      </c>
      <c r="E4" s="8">
        <v>2.67</v>
      </c>
      <c r="F4" s="8"/>
      <c r="G4" s="7"/>
      <c r="H4" s="7">
        <f>C4*D4*E4</f>
        <v>3446.9432999999999</v>
      </c>
      <c r="I4" s="7"/>
    </row>
    <row r="5" spans="1:9" x14ac:dyDescent="0.25">
      <c r="A5">
        <v>2</v>
      </c>
      <c r="B5" s="7" t="s">
        <v>1</v>
      </c>
      <c r="C5" s="7"/>
      <c r="D5" s="7"/>
      <c r="E5" s="8"/>
      <c r="F5" s="8"/>
      <c r="G5" s="7"/>
      <c r="H5" s="7"/>
      <c r="I5" s="7"/>
    </row>
    <row r="6" spans="1:9" x14ac:dyDescent="0.25">
      <c r="B6" s="7" t="s">
        <v>13</v>
      </c>
      <c r="C6" s="7">
        <v>8.1300000000000008</v>
      </c>
      <c r="D6" s="7">
        <v>2</v>
      </c>
      <c r="E6" s="8">
        <v>179.65199999999999</v>
      </c>
      <c r="F6" s="8"/>
      <c r="G6" s="7"/>
      <c r="H6" s="7">
        <f>C6*D6*E6</f>
        <v>2921.1415200000001</v>
      </c>
      <c r="I6" s="7"/>
    </row>
    <row r="7" spans="1:9" x14ac:dyDescent="0.25">
      <c r="A7">
        <v>3</v>
      </c>
      <c r="B7" s="7" t="s">
        <v>3</v>
      </c>
      <c r="C7" s="7"/>
      <c r="D7" s="7"/>
      <c r="E7" s="8"/>
      <c r="F7" s="8"/>
      <c r="G7" s="7"/>
      <c r="H7" s="7"/>
      <c r="I7" s="7"/>
    </row>
    <row r="8" spans="1:9" x14ac:dyDescent="0.25">
      <c r="B8" s="7" t="s">
        <v>38</v>
      </c>
      <c r="C8" s="7">
        <v>7850</v>
      </c>
      <c r="D8" s="7">
        <v>69</v>
      </c>
      <c r="E8" s="8">
        <v>0.17199999999999999</v>
      </c>
      <c r="F8" s="8">
        <v>9.1999999999999998E-2</v>
      </c>
      <c r="G8" s="7">
        <f>8/1000</f>
        <v>8.0000000000000002E-3</v>
      </c>
      <c r="H8" s="7">
        <f>C8*D8*E8*F8*G8</f>
        <v>68.568556799999996</v>
      </c>
      <c r="I8" s="7"/>
    </row>
    <row r="9" spans="1:9" x14ac:dyDescent="0.25">
      <c r="A9">
        <v>4</v>
      </c>
      <c r="B9" s="7" t="s">
        <v>4</v>
      </c>
      <c r="C9" s="7"/>
      <c r="D9" s="7"/>
      <c r="E9" s="8"/>
      <c r="F9" s="8"/>
      <c r="G9" s="7"/>
      <c r="H9" s="7"/>
      <c r="I9" s="7"/>
    </row>
    <row r="10" spans="1:9" x14ac:dyDescent="0.25">
      <c r="B10" s="7" t="s">
        <v>25</v>
      </c>
      <c r="C10" s="7">
        <v>7850</v>
      </c>
      <c r="D10" s="7">
        <v>69</v>
      </c>
      <c r="E10" s="8">
        <v>0.3</v>
      </c>
      <c r="F10" s="8">
        <v>0.15</v>
      </c>
      <c r="G10" s="7">
        <v>1.2E-2</v>
      </c>
      <c r="H10" s="7">
        <f>C10*D10*E10*F10*G10</f>
        <v>292.49099999999999</v>
      </c>
      <c r="I10" s="7"/>
    </row>
    <row r="11" spans="1:9" x14ac:dyDescent="0.25">
      <c r="A11">
        <v>5</v>
      </c>
      <c r="B11" s="7" t="s">
        <v>39</v>
      </c>
      <c r="C11" s="7"/>
      <c r="D11" s="7"/>
      <c r="E11" s="8"/>
      <c r="F11" s="8"/>
      <c r="G11" s="7"/>
      <c r="H11" s="7"/>
      <c r="I11" s="7"/>
    </row>
    <row r="12" spans="1:9" x14ac:dyDescent="0.25">
      <c r="B12" s="7" t="s">
        <v>26</v>
      </c>
      <c r="C12" s="7">
        <v>7850</v>
      </c>
      <c r="D12" s="7">
        <v>138</v>
      </c>
      <c r="E12" s="8">
        <v>0.15</v>
      </c>
      <c r="F12" s="8">
        <f>0.5*0.09</f>
        <v>4.4999999999999998E-2</v>
      </c>
      <c r="G12" s="7">
        <v>8.0000000000000002E-3</v>
      </c>
      <c r="H12" s="7">
        <f>C12*D12*E12*F12*G12</f>
        <v>58.498199999999997</v>
      </c>
      <c r="I12" s="7"/>
    </row>
    <row r="13" spans="1:9" x14ac:dyDescent="0.25">
      <c r="A13">
        <v>6</v>
      </c>
      <c r="B13" s="7" t="s">
        <v>40</v>
      </c>
      <c r="C13" s="7"/>
      <c r="D13" s="7"/>
      <c r="E13" s="8"/>
      <c r="F13" s="8"/>
      <c r="G13" s="7"/>
      <c r="H13" s="7"/>
      <c r="I13" s="7"/>
    </row>
    <row r="14" spans="1:9" x14ac:dyDescent="0.25">
      <c r="B14" s="7" t="s">
        <v>26</v>
      </c>
      <c r="C14" s="7">
        <v>7850</v>
      </c>
      <c r="D14" s="7">
        <v>207</v>
      </c>
      <c r="E14" s="8">
        <v>0.15</v>
      </c>
      <c r="F14" s="8">
        <f>0.5*0.09</f>
        <v>4.4999999999999998E-2</v>
      </c>
      <c r="G14" s="7">
        <v>8.0000000000000002E-3</v>
      </c>
      <c r="H14" s="7">
        <f>C14*D14*E14*F14*G14</f>
        <v>87.74730000000001</v>
      </c>
      <c r="I14" s="7"/>
    </row>
    <row r="15" spans="1:9" x14ac:dyDescent="0.25">
      <c r="A15">
        <v>7</v>
      </c>
      <c r="B15" s="7" t="s">
        <v>6</v>
      </c>
      <c r="C15" s="7"/>
      <c r="D15" s="7"/>
      <c r="E15" s="8"/>
      <c r="F15" s="8"/>
      <c r="G15" s="7"/>
      <c r="H15" s="7"/>
      <c r="I15" s="7"/>
    </row>
    <row r="16" spans="1:9" x14ac:dyDescent="0.25">
      <c r="B16" s="7" t="s">
        <v>27</v>
      </c>
      <c r="C16" s="7">
        <v>6.8</v>
      </c>
      <c r="D16" s="7">
        <v>1</v>
      </c>
      <c r="E16" s="8">
        <v>186</v>
      </c>
      <c r="F16" s="8"/>
      <c r="G16" s="7"/>
      <c r="H16" s="7">
        <f>C16*D16*E16</f>
        <v>1264.8</v>
      </c>
      <c r="I16" s="7"/>
    </row>
    <row r="17" spans="1:9" x14ac:dyDescent="0.25">
      <c r="A17">
        <v>8</v>
      </c>
      <c r="B17" s="7" t="s">
        <v>7</v>
      </c>
      <c r="C17" s="7"/>
      <c r="D17" s="7"/>
      <c r="E17" s="8"/>
      <c r="F17" s="8"/>
      <c r="G17" s="7"/>
      <c r="H17" s="7"/>
      <c r="I17" s="7"/>
    </row>
    <row r="18" spans="1:9" x14ac:dyDescent="0.25">
      <c r="B18" s="7" t="s">
        <v>27</v>
      </c>
      <c r="C18" s="7">
        <v>6.8</v>
      </c>
      <c r="D18" s="7">
        <v>1</v>
      </c>
      <c r="E18" s="8">
        <v>186</v>
      </c>
      <c r="F18" s="8"/>
      <c r="G18" s="7"/>
      <c r="H18" s="7">
        <f>C18*D18*E18</f>
        <v>1264.8</v>
      </c>
      <c r="I18" s="7"/>
    </row>
    <row r="19" spans="1:9" x14ac:dyDescent="0.25">
      <c r="A19">
        <v>9</v>
      </c>
      <c r="B19" s="7" t="s">
        <v>8</v>
      </c>
      <c r="C19" s="7"/>
      <c r="D19" s="7"/>
      <c r="E19" s="8"/>
      <c r="F19" s="8"/>
      <c r="G19" s="7"/>
      <c r="H19" s="7"/>
      <c r="I19" s="7"/>
    </row>
    <row r="20" spans="1:9" x14ac:dyDescent="0.25">
      <c r="B20" s="7" t="s">
        <v>28</v>
      </c>
      <c r="C20" s="7">
        <v>7850</v>
      </c>
      <c r="D20" s="7">
        <v>248</v>
      </c>
      <c r="E20" s="8">
        <v>0.21</v>
      </c>
      <c r="F20" s="8">
        <v>0.15</v>
      </c>
      <c r="G20" s="7">
        <v>8.0000000000000002E-3</v>
      </c>
      <c r="H20" s="7">
        <f>C20*D20*E20*F20*G20</f>
        <v>490.59359999999998</v>
      </c>
      <c r="I20" s="7"/>
    </row>
    <row r="21" spans="1:9" x14ac:dyDescent="0.25">
      <c r="A21">
        <v>10</v>
      </c>
      <c r="B21" s="7" t="s">
        <v>9</v>
      </c>
      <c r="C21" s="7"/>
      <c r="D21" s="7"/>
      <c r="E21" s="8"/>
      <c r="F21" s="8"/>
      <c r="G21" s="7"/>
      <c r="H21" s="7"/>
      <c r="I21" s="7"/>
    </row>
    <row r="22" spans="1:9" x14ac:dyDescent="0.25">
      <c r="B22" s="7" t="s">
        <v>41</v>
      </c>
      <c r="C22" s="7">
        <v>7850</v>
      </c>
      <c r="D22" s="7">
        <v>69</v>
      </c>
      <c r="E22" s="8">
        <v>0.35</v>
      </c>
      <c r="F22" s="8">
        <v>0.2</v>
      </c>
      <c r="G22" s="7">
        <v>1.2E-2</v>
      </c>
      <c r="H22" s="7">
        <f>C22*D22*E22*F22*G22</f>
        <v>454.98599999999999</v>
      </c>
      <c r="I22" s="7"/>
    </row>
    <row r="23" spans="1:9" x14ac:dyDescent="0.25">
      <c r="A23">
        <v>11</v>
      </c>
      <c r="B23" s="7" t="s">
        <v>10</v>
      </c>
      <c r="C23" s="7"/>
      <c r="D23" s="7"/>
      <c r="E23" s="8"/>
      <c r="F23" s="8"/>
      <c r="G23" s="7"/>
      <c r="H23" s="7"/>
      <c r="I23" s="7"/>
    </row>
    <row r="24" spans="1:9" x14ac:dyDescent="0.25">
      <c r="B24" s="7" t="s">
        <v>41</v>
      </c>
      <c r="C24" s="7">
        <v>7850</v>
      </c>
      <c r="D24" s="7">
        <v>69</v>
      </c>
      <c r="E24" s="8">
        <v>0.35</v>
      </c>
      <c r="F24" s="8">
        <v>0.2</v>
      </c>
      <c r="G24" s="7">
        <v>1.2E-2</v>
      </c>
      <c r="H24" s="7">
        <f>C24*D24*E24*F24*G24</f>
        <v>454.98599999999999</v>
      </c>
      <c r="I24" s="7"/>
    </row>
    <row r="25" spans="1:9" x14ac:dyDescent="0.25">
      <c r="A25">
        <v>12</v>
      </c>
      <c r="B25" s="7" t="s">
        <v>42</v>
      </c>
      <c r="C25" s="7"/>
      <c r="D25" s="7"/>
      <c r="E25" s="8"/>
      <c r="F25" s="8"/>
      <c r="G25" s="7"/>
      <c r="H25" s="7"/>
      <c r="I25" s="7"/>
    </row>
    <row r="26" spans="1:9" x14ac:dyDescent="0.25">
      <c r="B26" s="7" t="s">
        <v>13</v>
      </c>
      <c r="C26" s="7">
        <v>8.1300000000000008</v>
      </c>
      <c r="D26" s="7">
        <v>248</v>
      </c>
      <c r="E26" s="8">
        <v>0.15</v>
      </c>
      <c r="F26" s="8"/>
      <c r="G26" s="7"/>
      <c r="H26" s="7">
        <f>C26*D26*E26</f>
        <v>302.43600000000004</v>
      </c>
      <c r="I26" s="7"/>
    </row>
    <row r="27" spans="1:9" x14ac:dyDescent="0.25">
      <c r="B27" s="7"/>
      <c r="C27" s="7"/>
      <c r="D27" s="7"/>
      <c r="E27" s="8"/>
      <c r="F27" s="8"/>
      <c r="G27" s="7"/>
      <c r="H27" s="7"/>
      <c r="I27" s="7"/>
    </row>
    <row r="28" spans="1:9" x14ac:dyDescent="0.25">
      <c r="B28" s="7"/>
      <c r="C28" s="7"/>
      <c r="D28" s="7"/>
      <c r="E28" s="8"/>
      <c r="F28" s="8"/>
      <c r="G28" s="7"/>
      <c r="H28" s="14">
        <f>SUM(H4:H26)</f>
        <v>11107.991476800002</v>
      </c>
      <c r="I28" s="7" t="s">
        <v>35</v>
      </c>
    </row>
    <row r="29" spans="1:9" x14ac:dyDescent="0.25">
      <c r="B29" s="7"/>
      <c r="C29" s="7"/>
      <c r="D29" s="7"/>
      <c r="E29" s="8"/>
      <c r="F29" s="8"/>
      <c r="G29" s="7"/>
      <c r="H29" s="8">
        <f>H28/1000</f>
        <v>11.107991476800002</v>
      </c>
      <c r="I29" s="7" t="s">
        <v>36</v>
      </c>
    </row>
  </sheetData>
  <mergeCells count="1">
    <mergeCell ref="B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9903F-8AB3-447E-A7DD-F415A51B4A44}">
  <dimension ref="A1:I24"/>
  <sheetViews>
    <sheetView topLeftCell="A10" workbookViewId="0">
      <selection activeCell="H4" sqref="H4:H22"/>
    </sheetView>
  </sheetViews>
  <sheetFormatPr defaultRowHeight="15" x14ac:dyDescent="0.25"/>
  <cols>
    <col min="1" max="1" width="8.42578125" bestFit="1" customWidth="1"/>
    <col min="2" max="2" width="23.5703125" bestFit="1" customWidth="1"/>
    <col min="4" max="4" width="5.140625" bestFit="1" customWidth="1"/>
    <col min="5" max="5" width="8.5703125" style="9" bestFit="1" customWidth="1"/>
    <col min="6" max="6" width="9.42578125" style="9" bestFit="1" customWidth="1"/>
    <col min="7" max="7" width="9" bestFit="1" customWidth="1"/>
    <col min="8" max="8" width="7.42578125" bestFit="1" customWidth="1"/>
  </cols>
  <sheetData>
    <row r="1" spans="1:9" x14ac:dyDescent="0.25">
      <c r="B1" s="10" t="s">
        <v>43</v>
      </c>
      <c r="C1" s="10"/>
      <c r="D1" s="10"/>
      <c r="E1" s="10"/>
      <c r="F1" s="10"/>
      <c r="G1" s="10"/>
      <c r="H1" s="10"/>
      <c r="I1" s="10"/>
    </row>
    <row r="2" spans="1:9" ht="34.5" x14ac:dyDescent="0.25">
      <c r="A2" s="1" t="s">
        <v>23</v>
      </c>
      <c r="B2" s="1" t="s">
        <v>15</v>
      </c>
      <c r="C2" s="1" t="s">
        <v>22</v>
      </c>
      <c r="D2" s="2" t="s">
        <v>16</v>
      </c>
      <c r="E2" s="3" t="s">
        <v>17</v>
      </c>
      <c r="F2" s="3" t="s">
        <v>18</v>
      </c>
      <c r="G2" s="4" t="s">
        <v>19</v>
      </c>
      <c r="H2" s="5" t="s">
        <v>21</v>
      </c>
      <c r="I2" s="6" t="s">
        <v>20</v>
      </c>
    </row>
    <row r="3" spans="1:9" x14ac:dyDescent="0.25">
      <c r="A3">
        <v>1</v>
      </c>
      <c r="B3" s="7" t="s">
        <v>0</v>
      </c>
      <c r="C3" s="7"/>
      <c r="D3" s="7"/>
      <c r="E3" s="8"/>
      <c r="F3" s="8"/>
      <c r="G3" s="7"/>
      <c r="H3" s="7"/>
      <c r="I3" s="7"/>
    </row>
    <row r="4" spans="1:9" x14ac:dyDescent="0.25">
      <c r="B4" s="7" t="s">
        <v>34</v>
      </c>
      <c r="C4" s="7">
        <v>13.058999999999999</v>
      </c>
      <c r="D4" s="7">
        <v>17</v>
      </c>
      <c r="E4" s="8">
        <v>6</v>
      </c>
      <c r="F4" s="8"/>
      <c r="G4" s="7"/>
      <c r="H4" s="7">
        <f>C4*D4*E4</f>
        <v>1332.018</v>
      </c>
      <c r="I4" s="7"/>
    </row>
    <row r="5" spans="1:9" x14ac:dyDescent="0.25">
      <c r="A5">
        <v>2</v>
      </c>
      <c r="B5" s="7" t="s">
        <v>46</v>
      </c>
      <c r="C5" s="7"/>
      <c r="D5" s="7"/>
      <c r="E5" s="8"/>
      <c r="F5" s="8"/>
      <c r="G5" s="7"/>
      <c r="H5" s="7"/>
      <c r="I5" s="7"/>
    </row>
    <row r="6" spans="1:9" x14ac:dyDescent="0.25">
      <c r="B6" s="7" t="s">
        <v>13</v>
      </c>
      <c r="C6" s="7">
        <v>8.1300000000000008</v>
      </c>
      <c r="D6" s="7">
        <v>5</v>
      </c>
      <c r="E6" s="8">
        <v>20.036000000000001</v>
      </c>
      <c r="F6" s="8"/>
      <c r="G6" s="7"/>
      <c r="H6" s="7">
        <f>C6*D6*E6</f>
        <v>814.46340000000021</v>
      </c>
      <c r="I6" s="7"/>
    </row>
    <row r="7" spans="1:9" x14ac:dyDescent="0.25">
      <c r="A7">
        <v>3</v>
      </c>
      <c r="B7" s="7" t="s">
        <v>3</v>
      </c>
      <c r="C7" s="7"/>
      <c r="D7" s="7"/>
      <c r="E7" s="8"/>
      <c r="F7" s="8"/>
      <c r="G7" s="7"/>
      <c r="H7" s="7"/>
      <c r="I7" s="7"/>
    </row>
    <row r="8" spans="1:9" x14ac:dyDescent="0.25">
      <c r="B8" s="7" t="s">
        <v>24</v>
      </c>
      <c r="C8" s="7">
        <v>7850</v>
      </c>
      <c r="D8" s="7">
        <v>17</v>
      </c>
      <c r="E8" s="8">
        <v>0.122</v>
      </c>
      <c r="F8" s="8">
        <v>6.2E-2</v>
      </c>
      <c r="G8" s="7">
        <f>8/1000</f>
        <v>8.0000000000000002E-3</v>
      </c>
      <c r="H8" s="7">
        <f>C8*D8*E8*F8*G8</f>
        <v>8.0753263999999998</v>
      </c>
      <c r="I8" s="7"/>
    </row>
    <row r="9" spans="1:9" x14ac:dyDescent="0.25">
      <c r="A9">
        <v>4</v>
      </c>
      <c r="B9" s="7" t="s">
        <v>4</v>
      </c>
      <c r="C9" s="7"/>
      <c r="D9" s="7"/>
      <c r="E9" s="8"/>
      <c r="F9" s="8"/>
      <c r="G9" s="7"/>
      <c r="H9" s="7"/>
      <c r="I9" s="7"/>
    </row>
    <row r="10" spans="1:9" x14ac:dyDescent="0.25">
      <c r="B10" s="7" t="s">
        <v>25</v>
      </c>
      <c r="C10" s="7">
        <v>7850</v>
      </c>
      <c r="D10" s="7">
        <v>17</v>
      </c>
      <c r="E10" s="8">
        <v>0.3</v>
      </c>
      <c r="F10" s="8">
        <v>0.15</v>
      </c>
      <c r="G10" s="7">
        <v>1.2E-2</v>
      </c>
      <c r="H10" s="7">
        <f>C10*D10*E10*F10*G10</f>
        <v>72.063000000000002</v>
      </c>
      <c r="I10" s="7"/>
    </row>
    <row r="11" spans="1:9" x14ac:dyDescent="0.25">
      <c r="A11">
        <v>5</v>
      </c>
      <c r="B11" s="7" t="s">
        <v>44</v>
      </c>
      <c r="C11" s="7"/>
      <c r="D11" s="7"/>
      <c r="E11" s="8"/>
      <c r="F11" s="8"/>
      <c r="G11" s="7"/>
      <c r="H11" s="7"/>
      <c r="I11" s="7"/>
    </row>
    <row r="12" spans="1:9" x14ac:dyDescent="0.25">
      <c r="B12" s="7" t="s">
        <v>26</v>
      </c>
      <c r="C12" s="7">
        <v>7850</v>
      </c>
      <c r="D12" s="7">
        <v>34</v>
      </c>
      <c r="E12" s="8">
        <v>0.15</v>
      </c>
      <c r="F12" s="8">
        <f>0.5*0.09</f>
        <v>4.4999999999999998E-2</v>
      </c>
      <c r="G12" s="7">
        <v>8.0000000000000002E-3</v>
      </c>
      <c r="H12" s="7">
        <f>C12*D12*E12*F12*G12</f>
        <v>14.412600000000001</v>
      </c>
      <c r="I12" s="7"/>
    </row>
    <row r="13" spans="1:9" x14ac:dyDescent="0.25">
      <c r="A13">
        <v>6</v>
      </c>
      <c r="B13" s="7" t="s">
        <v>45</v>
      </c>
      <c r="C13" s="7"/>
      <c r="D13" s="7"/>
      <c r="E13" s="8"/>
      <c r="F13" s="8"/>
      <c r="G13" s="7"/>
      <c r="H13" s="7"/>
      <c r="I13" s="7"/>
    </row>
    <row r="14" spans="1:9" x14ac:dyDescent="0.25">
      <c r="B14" s="7" t="s">
        <v>27</v>
      </c>
      <c r="C14" s="7">
        <v>6.8</v>
      </c>
      <c r="D14" s="7">
        <v>5</v>
      </c>
      <c r="E14" s="8">
        <v>21.6</v>
      </c>
      <c r="F14" s="8"/>
      <c r="G14" s="7"/>
      <c r="H14" s="7">
        <f>C14*D14*E14</f>
        <v>734.40000000000009</v>
      </c>
      <c r="I14" s="7"/>
    </row>
    <row r="15" spans="1:9" x14ac:dyDescent="0.25">
      <c r="A15">
        <v>7</v>
      </c>
      <c r="B15" s="7" t="s">
        <v>8</v>
      </c>
      <c r="C15" s="7"/>
      <c r="D15" s="7"/>
      <c r="E15" s="8"/>
      <c r="F15" s="8"/>
      <c r="G15" s="7"/>
      <c r="H15" s="7"/>
      <c r="I15" s="7"/>
    </row>
    <row r="16" spans="1:9" x14ac:dyDescent="0.25">
      <c r="B16" s="7" t="s">
        <v>28</v>
      </c>
      <c r="C16" s="7">
        <v>7850</v>
      </c>
      <c r="D16" s="7">
        <v>85</v>
      </c>
      <c r="E16" s="8">
        <v>0.21</v>
      </c>
      <c r="F16" s="8">
        <v>0.15</v>
      </c>
      <c r="G16" s="7">
        <v>8.0000000000000002E-3</v>
      </c>
      <c r="H16" s="7">
        <f>C16*D16*E16*F16*G16</f>
        <v>168.14699999999999</v>
      </c>
      <c r="I16" s="7"/>
    </row>
    <row r="17" spans="1:9" x14ac:dyDescent="0.25">
      <c r="A17">
        <v>8</v>
      </c>
      <c r="B17" s="7" t="s">
        <v>9</v>
      </c>
      <c r="C17" s="7"/>
      <c r="D17" s="7"/>
      <c r="E17" s="8"/>
      <c r="F17" s="8"/>
      <c r="G17" s="7"/>
      <c r="H17" s="7"/>
      <c r="I17" s="7"/>
    </row>
    <row r="18" spans="1:9" x14ac:dyDescent="0.25">
      <c r="B18" s="7" t="s">
        <v>41</v>
      </c>
      <c r="C18" s="7">
        <v>7850</v>
      </c>
      <c r="D18" s="7">
        <v>17</v>
      </c>
      <c r="E18" s="8">
        <v>0.35</v>
      </c>
      <c r="F18" s="8">
        <v>0.2</v>
      </c>
      <c r="G18" s="7">
        <v>1.2E-2</v>
      </c>
      <c r="H18" s="7">
        <f>C18*D18*E18*F18*G18</f>
        <v>112.098</v>
      </c>
      <c r="I18" s="7"/>
    </row>
    <row r="19" spans="1:9" x14ac:dyDescent="0.25">
      <c r="A19">
        <v>9</v>
      </c>
      <c r="B19" s="7" t="s">
        <v>10</v>
      </c>
      <c r="C19" s="7"/>
      <c r="D19" s="7"/>
      <c r="E19" s="8"/>
      <c r="F19" s="8"/>
      <c r="G19" s="7"/>
      <c r="H19" s="7"/>
      <c r="I19" s="7"/>
    </row>
    <row r="20" spans="1:9" x14ac:dyDescent="0.25">
      <c r="B20" s="7" t="s">
        <v>47</v>
      </c>
      <c r="C20" s="7">
        <v>7850</v>
      </c>
      <c r="D20" s="7">
        <v>17</v>
      </c>
      <c r="E20" s="8">
        <v>0.45</v>
      </c>
      <c r="F20" s="8">
        <v>0.2</v>
      </c>
      <c r="G20" s="8">
        <v>0.02</v>
      </c>
      <c r="H20" s="7">
        <f>C20*D20*E20*F20*G20</f>
        <v>240.21</v>
      </c>
      <c r="I20" s="7"/>
    </row>
    <row r="21" spans="1:9" x14ac:dyDescent="0.25">
      <c r="A21">
        <v>10</v>
      </c>
      <c r="B21" s="7" t="s">
        <v>12</v>
      </c>
      <c r="C21" s="7"/>
      <c r="D21" s="7"/>
      <c r="E21" s="8"/>
      <c r="F21" s="8"/>
      <c r="G21" s="7"/>
      <c r="H21" s="7"/>
      <c r="I21" s="7"/>
    </row>
    <row r="22" spans="1:9" x14ac:dyDescent="0.25">
      <c r="B22" s="7" t="s">
        <v>33</v>
      </c>
      <c r="C22" s="7">
        <v>7850</v>
      </c>
      <c r="D22" s="7">
        <v>17</v>
      </c>
      <c r="E22" s="8">
        <v>0.15</v>
      </c>
      <c r="F22" s="8">
        <v>0.1</v>
      </c>
      <c r="G22" s="7">
        <v>8.0000000000000002E-3</v>
      </c>
      <c r="H22" s="7">
        <f>C22*D22*E22*F22*G22</f>
        <v>16.013999999999999</v>
      </c>
      <c r="I22" s="7"/>
    </row>
    <row r="23" spans="1:9" x14ac:dyDescent="0.25">
      <c r="B23" s="7"/>
      <c r="C23" s="7"/>
      <c r="D23" s="7"/>
      <c r="E23" s="8"/>
      <c r="F23" s="8"/>
      <c r="G23" s="7"/>
      <c r="H23" s="7">
        <f>SUM(H4:H22)</f>
        <v>3511.9013264000005</v>
      </c>
      <c r="I23" s="7" t="s">
        <v>35</v>
      </c>
    </row>
    <row r="24" spans="1:9" x14ac:dyDescent="0.25">
      <c r="B24" s="7"/>
      <c r="C24" s="7"/>
      <c r="D24" s="7"/>
      <c r="E24" s="8"/>
      <c r="F24" s="8"/>
      <c r="G24" s="7"/>
      <c r="H24" s="7">
        <f>H23/1000</f>
        <v>3.5119013264000003</v>
      </c>
      <c r="I24" s="7" t="s">
        <v>36</v>
      </c>
    </row>
  </sheetData>
  <mergeCells count="1">
    <mergeCell ref="B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DC39-1C3E-43ED-BEEF-C2D9C52B6848}">
  <dimension ref="A1:I38"/>
  <sheetViews>
    <sheetView topLeftCell="A7" workbookViewId="0">
      <selection activeCell="E28" sqref="E28"/>
    </sheetView>
  </sheetViews>
  <sheetFormatPr defaultRowHeight="15" x14ac:dyDescent="0.25"/>
  <cols>
    <col min="1" max="1" width="8.42578125" bestFit="1" customWidth="1"/>
    <col min="2" max="2" width="23.5703125" bestFit="1" customWidth="1"/>
    <col min="4" max="4" width="5.140625" bestFit="1" customWidth="1"/>
    <col min="5" max="5" width="8.5703125" style="9" bestFit="1" customWidth="1"/>
    <col min="6" max="6" width="9.42578125" style="9" bestFit="1" customWidth="1"/>
    <col min="7" max="7" width="9" bestFit="1" customWidth="1"/>
    <col min="8" max="8" width="7.42578125" bestFit="1" customWidth="1"/>
  </cols>
  <sheetData>
    <row r="1" spans="1:9" x14ac:dyDescent="0.25">
      <c r="B1" s="10" t="s">
        <v>43</v>
      </c>
      <c r="C1" s="10"/>
      <c r="D1" s="10"/>
      <c r="E1" s="10"/>
      <c r="F1" s="10"/>
      <c r="G1" s="10"/>
      <c r="H1" s="10"/>
      <c r="I1" s="10"/>
    </row>
    <row r="2" spans="1:9" ht="34.5" x14ac:dyDescent="0.25">
      <c r="A2" s="1" t="s">
        <v>23</v>
      </c>
      <c r="B2" s="1" t="s">
        <v>15</v>
      </c>
      <c r="C2" s="1" t="s">
        <v>22</v>
      </c>
      <c r="D2" s="2" t="s">
        <v>16</v>
      </c>
      <c r="E2" s="3" t="s">
        <v>17</v>
      </c>
      <c r="F2" s="3" t="s">
        <v>18</v>
      </c>
      <c r="G2" s="4" t="s">
        <v>19</v>
      </c>
      <c r="H2" s="5" t="s">
        <v>21</v>
      </c>
      <c r="I2" s="6" t="s">
        <v>20</v>
      </c>
    </row>
    <row r="3" spans="1:9" x14ac:dyDescent="0.25">
      <c r="A3">
        <v>1</v>
      </c>
      <c r="B3" s="7" t="s">
        <v>0</v>
      </c>
      <c r="C3" s="7"/>
      <c r="D3" s="7"/>
      <c r="E3" s="8"/>
      <c r="F3" s="8"/>
      <c r="G3" s="7"/>
      <c r="H3" s="7"/>
      <c r="I3" s="7"/>
    </row>
    <row r="4" spans="1:9" x14ac:dyDescent="0.25">
      <c r="B4" s="7" t="s">
        <v>34</v>
      </c>
      <c r="C4" s="7">
        <v>13.058999999999999</v>
      </c>
      <c r="D4" s="7">
        <v>34</v>
      </c>
      <c r="E4" s="8">
        <v>7.82</v>
      </c>
      <c r="F4" s="8"/>
      <c r="G4" s="7"/>
      <c r="H4" s="7">
        <f>C4*D4*E4</f>
        <v>3472.1269199999997</v>
      </c>
      <c r="I4" s="7"/>
    </row>
    <row r="5" spans="1:9" x14ac:dyDescent="0.25">
      <c r="A5">
        <v>2</v>
      </c>
      <c r="B5" s="7" t="s">
        <v>0</v>
      </c>
      <c r="C5" s="7"/>
      <c r="D5" s="7"/>
      <c r="E5" s="8"/>
      <c r="F5" s="8"/>
      <c r="G5" s="7"/>
      <c r="H5" s="7"/>
      <c r="I5" s="7"/>
    </row>
    <row r="6" spans="1:9" x14ac:dyDescent="0.25">
      <c r="B6" s="7" t="s">
        <v>51</v>
      </c>
      <c r="C6" s="7">
        <v>14.41</v>
      </c>
      <c r="D6" s="7">
        <v>42</v>
      </c>
      <c r="E6" s="8">
        <v>7.82</v>
      </c>
      <c r="F6" s="8"/>
      <c r="G6" s="7"/>
      <c r="H6" s="7">
        <f>C6*D6*E6</f>
        <v>4732.8204000000005</v>
      </c>
      <c r="I6" s="7"/>
    </row>
    <row r="7" spans="1:9" x14ac:dyDescent="0.25">
      <c r="A7">
        <v>3</v>
      </c>
      <c r="B7" s="7" t="s">
        <v>1</v>
      </c>
      <c r="C7" s="7"/>
      <c r="D7" s="7"/>
      <c r="E7" s="8"/>
      <c r="F7" s="8"/>
      <c r="G7" s="7"/>
      <c r="H7" s="7"/>
      <c r="I7" s="7"/>
    </row>
    <row r="8" spans="1:9" x14ac:dyDescent="0.25">
      <c r="B8" s="7" t="s">
        <v>13</v>
      </c>
      <c r="C8" s="7">
        <v>8.1300000000000008</v>
      </c>
      <c r="D8" s="7">
        <v>7</v>
      </c>
      <c r="E8" s="8">
        <v>179.69200000000001</v>
      </c>
      <c r="F8" s="8"/>
      <c r="G8" s="7"/>
      <c r="H8" s="7">
        <f>C8*D8*E8</f>
        <v>10226.271720000001</v>
      </c>
      <c r="I8" s="7"/>
    </row>
    <row r="9" spans="1:9" x14ac:dyDescent="0.25">
      <c r="A9">
        <v>4</v>
      </c>
      <c r="B9" s="7" t="s">
        <v>3</v>
      </c>
      <c r="C9" s="7"/>
      <c r="D9" s="7"/>
      <c r="E9" s="8"/>
      <c r="F9" s="8"/>
      <c r="G9" s="7"/>
      <c r="H9" s="7"/>
      <c r="I9" s="7"/>
    </row>
    <row r="10" spans="1:9" x14ac:dyDescent="0.25">
      <c r="B10" s="7" t="s">
        <v>24</v>
      </c>
      <c r="C10" s="7">
        <v>7850</v>
      </c>
      <c r="D10" s="7">
        <v>76</v>
      </c>
      <c r="E10" s="8">
        <v>0.122</v>
      </c>
      <c r="F10" s="8">
        <v>6.2E-2</v>
      </c>
      <c r="G10" s="7">
        <f>8/1000</f>
        <v>8.0000000000000002E-3</v>
      </c>
      <c r="H10" s="7">
        <f>C10*D10*E10*F10*G10</f>
        <v>36.101459200000001</v>
      </c>
      <c r="I10" s="7"/>
    </row>
    <row r="11" spans="1:9" x14ac:dyDescent="0.25">
      <c r="A11">
        <v>5</v>
      </c>
      <c r="B11" s="7" t="s">
        <v>4</v>
      </c>
      <c r="C11" s="7"/>
      <c r="D11" s="7"/>
      <c r="E11" s="8"/>
      <c r="F11" s="8"/>
      <c r="G11" s="7"/>
      <c r="H11" s="7"/>
      <c r="I11" s="7"/>
    </row>
    <row r="12" spans="1:9" x14ac:dyDescent="0.25">
      <c r="B12" s="7" t="s">
        <v>25</v>
      </c>
      <c r="C12" s="7">
        <v>7850</v>
      </c>
      <c r="D12" s="7">
        <v>76</v>
      </c>
      <c r="E12" s="8">
        <v>0.3</v>
      </c>
      <c r="F12" s="8">
        <v>0.15</v>
      </c>
      <c r="G12" s="7">
        <v>1.2E-2</v>
      </c>
      <c r="H12" s="7">
        <f>C12*D12*E12*F12*G12</f>
        <v>322.16399999999999</v>
      </c>
      <c r="I12" s="7"/>
    </row>
    <row r="13" spans="1:9" x14ac:dyDescent="0.25">
      <c r="A13">
        <v>6</v>
      </c>
      <c r="B13" s="7" t="s">
        <v>5</v>
      </c>
      <c r="C13" s="7"/>
      <c r="D13" s="7"/>
      <c r="E13" s="8"/>
      <c r="F13" s="8"/>
      <c r="G13" s="7"/>
      <c r="H13" s="7"/>
      <c r="I13" s="7"/>
    </row>
    <row r="14" spans="1:9" x14ac:dyDescent="0.25">
      <c r="B14" s="7" t="s">
        <v>26</v>
      </c>
      <c r="C14" s="7">
        <v>7850</v>
      </c>
      <c r="D14" s="7">
        <f>76*4</f>
        <v>304</v>
      </c>
      <c r="E14" s="8">
        <v>0.15</v>
      </c>
      <c r="F14" s="8">
        <f>0.5*0.09</f>
        <v>4.4999999999999998E-2</v>
      </c>
      <c r="G14" s="7">
        <v>8.0000000000000002E-3</v>
      </c>
      <c r="H14" s="7">
        <f>C14*D14*E14*F14*G14</f>
        <v>128.8656</v>
      </c>
      <c r="I14" s="7"/>
    </row>
    <row r="15" spans="1:9" x14ac:dyDescent="0.25">
      <c r="A15">
        <v>7</v>
      </c>
      <c r="B15" s="7" t="s">
        <v>6</v>
      </c>
      <c r="C15" s="7"/>
      <c r="D15" s="7"/>
      <c r="E15" s="8"/>
      <c r="F15" s="8"/>
      <c r="G15" s="7"/>
      <c r="H15" s="7"/>
      <c r="I15" s="7"/>
    </row>
    <row r="16" spans="1:9" x14ac:dyDescent="0.25">
      <c r="B16" s="7" t="s">
        <v>27</v>
      </c>
      <c r="C16" s="7">
        <v>6.8</v>
      </c>
      <c r="D16" s="7">
        <v>7</v>
      </c>
      <c r="E16" s="8">
        <v>186</v>
      </c>
      <c r="F16" s="8"/>
      <c r="G16" s="7"/>
      <c r="H16" s="7">
        <f>C16*D16*E16</f>
        <v>8853.6</v>
      </c>
      <c r="I16" s="7"/>
    </row>
    <row r="17" spans="1:9" x14ac:dyDescent="0.25">
      <c r="A17">
        <v>8</v>
      </c>
      <c r="B17" s="7" t="s">
        <v>7</v>
      </c>
      <c r="C17" s="7"/>
      <c r="D17" s="7"/>
      <c r="E17" s="8"/>
      <c r="F17" s="8"/>
      <c r="G17" s="7"/>
      <c r="H17" s="7"/>
      <c r="I17" s="7"/>
    </row>
    <row r="18" spans="1:9" x14ac:dyDescent="0.25">
      <c r="B18" s="7" t="s">
        <v>27</v>
      </c>
      <c r="C18" s="7">
        <v>6.8</v>
      </c>
      <c r="D18" s="7">
        <v>2</v>
      </c>
      <c r="E18" s="8">
        <v>34</v>
      </c>
      <c r="F18" s="8"/>
      <c r="G18" s="7"/>
      <c r="H18" s="7">
        <f>C18*D18*E18</f>
        <v>462.4</v>
      </c>
      <c r="I18" s="7"/>
    </row>
    <row r="19" spans="1:9" x14ac:dyDescent="0.25">
      <c r="A19">
        <v>9</v>
      </c>
      <c r="B19" s="7" t="s">
        <v>8</v>
      </c>
      <c r="C19" s="7"/>
      <c r="D19" s="7"/>
      <c r="E19" s="8"/>
      <c r="F19" s="8"/>
      <c r="G19" s="7"/>
      <c r="H19" s="7"/>
      <c r="I19" s="7"/>
    </row>
    <row r="20" spans="1:9" x14ac:dyDescent="0.25">
      <c r="B20" s="7" t="s">
        <v>28</v>
      </c>
      <c r="C20" s="7">
        <v>7850</v>
      </c>
      <c r="D20" s="7">
        <v>868</v>
      </c>
      <c r="E20" s="8">
        <v>0.21</v>
      </c>
      <c r="F20" s="8">
        <v>0.15</v>
      </c>
      <c r="G20" s="7">
        <v>8.0000000000000002E-3</v>
      </c>
      <c r="H20" s="7">
        <f>C20*D20*E20*F20*G20</f>
        <v>1717.0775999999998</v>
      </c>
      <c r="I20" s="7"/>
    </row>
    <row r="21" spans="1:9" x14ac:dyDescent="0.25">
      <c r="B21" s="7" t="s">
        <v>28</v>
      </c>
      <c r="C21" s="7">
        <v>7850</v>
      </c>
      <c r="D21" s="7">
        <v>22</v>
      </c>
      <c r="E21" s="8">
        <v>0.21</v>
      </c>
      <c r="F21" s="8">
        <v>0.15</v>
      </c>
      <c r="G21" s="7">
        <v>8.0000000000000002E-3</v>
      </c>
      <c r="H21" s="7">
        <f>C21*D21*E21*F21*G21</f>
        <v>43.520400000000002</v>
      </c>
      <c r="I21" s="7"/>
    </row>
    <row r="22" spans="1:9" x14ac:dyDescent="0.25">
      <c r="A22">
        <v>10</v>
      </c>
      <c r="B22" s="7" t="s">
        <v>9</v>
      </c>
      <c r="C22" s="7"/>
      <c r="D22" s="7"/>
      <c r="E22" s="8"/>
      <c r="F22" s="8"/>
      <c r="G22" s="7"/>
      <c r="H22" s="7"/>
      <c r="I22" s="7"/>
    </row>
    <row r="23" spans="1:9" x14ac:dyDescent="0.25">
      <c r="B23" s="7" t="s">
        <v>29</v>
      </c>
      <c r="C23" s="7">
        <v>7850</v>
      </c>
      <c r="D23" s="7">
        <v>76</v>
      </c>
      <c r="E23" s="8">
        <v>0.25</v>
      </c>
      <c r="F23" s="8">
        <v>0.3</v>
      </c>
      <c r="G23" s="7">
        <v>1.2E-2</v>
      </c>
      <c r="H23" s="7">
        <f>C23*D23*E23*F23*G23</f>
        <v>536.94000000000005</v>
      </c>
      <c r="I23" s="7"/>
    </row>
    <row r="24" spans="1:9" x14ac:dyDescent="0.25">
      <c r="A24">
        <v>11</v>
      </c>
      <c r="B24" s="7" t="s">
        <v>11</v>
      </c>
      <c r="C24" s="7"/>
      <c r="D24" s="7"/>
      <c r="E24" s="8"/>
      <c r="F24" s="8"/>
      <c r="G24" s="7"/>
      <c r="H24" s="7"/>
      <c r="I24" s="7"/>
    </row>
    <row r="25" spans="1:9" x14ac:dyDescent="0.25">
      <c r="B25" s="7" t="s">
        <v>41</v>
      </c>
      <c r="C25" s="7">
        <v>7850</v>
      </c>
      <c r="D25" s="7">
        <v>76</v>
      </c>
      <c r="E25" s="8">
        <v>0.45</v>
      </c>
      <c r="F25" s="8">
        <v>0.3</v>
      </c>
      <c r="G25" s="8">
        <v>0.02</v>
      </c>
      <c r="H25" s="7">
        <f>C25*D25*E25*F25*G25</f>
        <v>1610.82</v>
      </c>
      <c r="I25" s="7"/>
    </row>
    <row r="26" spans="1:9" x14ac:dyDescent="0.25">
      <c r="A26">
        <v>12</v>
      </c>
      <c r="B26" s="7" t="s">
        <v>10</v>
      </c>
      <c r="C26" s="7"/>
      <c r="D26" s="7"/>
      <c r="E26" s="8"/>
      <c r="F26" s="8"/>
      <c r="G26" s="7"/>
      <c r="H26" s="7"/>
      <c r="I26" s="7"/>
    </row>
    <row r="27" spans="1:9" x14ac:dyDescent="0.25">
      <c r="B27" s="7" t="s">
        <v>32</v>
      </c>
      <c r="C27" s="7">
        <v>7850</v>
      </c>
      <c r="D27" s="7">
        <v>69</v>
      </c>
      <c r="E27" s="8">
        <v>0.39500000000000002</v>
      </c>
      <c r="F27" s="8">
        <v>0.3</v>
      </c>
      <c r="G27" s="7">
        <v>1.2E-2</v>
      </c>
      <c r="H27" s="7">
        <f>C27*D27*E27*F27*G27</f>
        <v>770.22629999999992</v>
      </c>
      <c r="I27" s="7"/>
    </row>
    <row r="28" spans="1:9" x14ac:dyDescent="0.25">
      <c r="B28" s="7" t="s">
        <v>48</v>
      </c>
      <c r="C28" s="7">
        <v>7850</v>
      </c>
      <c r="D28" s="7">
        <v>7</v>
      </c>
      <c r="E28" s="8">
        <v>0.4</v>
      </c>
      <c r="F28" s="8">
        <v>0.35</v>
      </c>
      <c r="G28" s="7">
        <v>1.2E-2</v>
      </c>
      <c r="H28" s="7">
        <f>C28*D28*E28*F28*G28</f>
        <v>92.315999999999988</v>
      </c>
      <c r="I28" s="7"/>
    </row>
    <row r="29" spans="1:9" x14ac:dyDescent="0.25">
      <c r="A29">
        <v>13</v>
      </c>
      <c r="B29" s="7" t="s">
        <v>12</v>
      </c>
      <c r="C29" s="7"/>
      <c r="D29" s="7"/>
      <c r="E29" s="8"/>
      <c r="F29" s="8"/>
      <c r="G29" s="7"/>
      <c r="H29" s="7"/>
      <c r="I29" s="7"/>
    </row>
    <row r="30" spans="1:9" x14ac:dyDescent="0.25">
      <c r="B30" s="7" t="s">
        <v>33</v>
      </c>
      <c r="C30" s="7">
        <v>7850</v>
      </c>
      <c r="D30" s="7">
        <v>76</v>
      </c>
      <c r="E30" s="8">
        <v>0.15</v>
      </c>
      <c r="F30" s="8">
        <v>0.1</v>
      </c>
      <c r="G30" s="7">
        <v>8.0000000000000002E-3</v>
      </c>
      <c r="H30" s="7">
        <f>C30*D30*E30*F30*G30</f>
        <v>71.591999999999999</v>
      </c>
      <c r="I30" s="7"/>
    </row>
    <row r="31" spans="1:9" x14ac:dyDescent="0.25">
      <c r="A31">
        <v>14</v>
      </c>
      <c r="B31" s="7" t="s">
        <v>2</v>
      </c>
      <c r="C31" s="7"/>
      <c r="D31" s="7"/>
      <c r="E31" s="8"/>
      <c r="F31" s="8"/>
      <c r="G31" s="7"/>
      <c r="H31" s="7"/>
      <c r="I31" s="7"/>
    </row>
    <row r="32" spans="1:9" x14ac:dyDescent="0.25">
      <c r="B32" s="7" t="s">
        <v>13</v>
      </c>
      <c r="C32" s="7">
        <v>8.1300000000000008</v>
      </c>
      <c r="D32" s="7">
        <v>2</v>
      </c>
      <c r="E32" s="8">
        <v>33.442</v>
      </c>
      <c r="F32" s="8"/>
      <c r="G32" s="7"/>
      <c r="H32" s="7">
        <f>C32*D32*E32</f>
        <v>543.76692000000003</v>
      </c>
      <c r="I32" s="7"/>
    </row>
    <row r="33" spans="1:9" x14ac:dyDescent="0.25">
      <c r="A33">
        <v>15</v>
      </c>
      <c r="B33" s="7" t="s">
        <v>49</v>
      </c>
      <c r="C33" s="7"/>
      <c r="D33" s="7"/>
      <c r="E33" s="8"/>
      <c r="F33" s="8"/>
      <c r="G33" s="7"/>
      <c r="H33" s="7"/>
      <c r="I33" s="7"/>
    </row>
    <row r="34" spans="1:9" x14ac:dyDescent="0.25">
      <c r="B34" s="7" t="s">
        <v>41</v>
      </c>
      <c r="C34" s="7">
        <v>7850</v>
      </c>
      <c r="D34" s="7">
        <v>38</v>
      </c>
      <c r="E34" s="8">
        <v>0.35</v>
      </c>
      <c r="F34" s="8">
        <v>0.2</v>
      </c>
      <c r="G34" s="7">
        <v>1.2E-2</v>
      </c>
      <c r="H34" s="7">
        <f>C34*D34*E34*F34*G34</f>
        <v>250.572</v>
      </c>
      <c r="I34" s="7"/>
    </row>
    <row r="35" spans="1:9" x14ac:dyDescent="0.25">
      <c r="A35">
        <v>16</v>
      </c>
      <c r="B35" s="7" t="s">
        <v>50</v>
      </c>
      <c r="C35" s="7"/>
      <c r="D35" s="7"/>
      <c r="E35" s="8"/>
      <c r="F35" s="8"/>
      <c r="G35" s="7"/>
      <c r="H35" s="7"/>
      <c r="I35" s="7"/>
    </row>
    <row r="36" spans="1:9" x14ac:dyDescent="0.25">
      <c r="B36" s="7" t="s">
        <v>26</v>
      </c>
      <c r="C36" s="7">
        <v>7850</v>
      </c>
      <c r="D36" s="7">
        <v>38</v>
      </c>
      <c r="E36" s="8">
        <v>0.15</v>
      </c>
      <c r="F36" s="8">
        <v>0.09</v>
      </c>
      <c r="G36" s="7">
        <v>8.0000000000000002E-3</v>
      </c>
      <c r="H36" s="7">
        <f>C36*D36*E36*F36*G36</f>
        <v>32.2164</v>
      </c>
      <c r="I36" s="7"/>
    </row>
    <row r="37" spans="1:9" x14ac:dyDescent="0.25">
      <c r="B37" s="7"/>
      <c r="C37" s="7"/>
      <c r="D37" s="7"/>
      <c r="E37" s="8"/>
      <c r="F37" s="8"/>
      <c r="G37" s="7"/>
      <c r="H37" s="7">
        <f>SUM(H4:H36)</f>
        <v>33903.397719200002</v>
      </c>
      <c r="I37" s="7" t="s">
        <v>35</v>
      </c>
    </row>
    <row r="38" spans="1:9" x14ac:dyDescent="0.25">
      <c r="B38" s="7"/>
      <c r="C38" s="7"/>
      <c r="D38" s="7"/>
      <c r="E38" s="8"/>
      <c r="F38" s="8"/>
      <c r="G38" s="7"/>
      <c r="H38" s="7">
        <f>H37/1000</f>
        <v>33.903397719200001</v>
      </c>
      <c r="I38" s="7" t="s">
        <v>36</v>
      </c>
    </row>
  </sheetData>
  <mergeCells count="1">
    <mergeCell ref="B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010E-B965-472B-BF55-1D45F1F9B4D2}">
  <dimension ref="B3:F14"/>
  <sheetViews>
    <sheetView tabSelected="1" workbookViewId="0">
      <selection activeCell="J17" sqref="J17"/>
    </sheetView>
  </sheetViews>
  <sheetFormatPr defaultRowHeight="15" x14ac:dyDescent="0.25"/>
  <cols>
    <col min="2" max="2" width="5.7109375" customWidth="1"/>
    <col min="3" max="3" width="24.140625" customWidth="1"/>
    <col min="5" max="5" width="11.5703125" bestFit="1" customWidth="1"/>
  </cols>
  <sheetData>
    <row r="3" spans="2:6" x14ac:dyDescent="0.25">
      <c r="B3" s="7" t="s">
        <v>52</v>
      </c>
      <c r="C3" s="7" t="s">
        <v>53</v>
      </c>
      <c r="D3" s="7" t="s">
        <v>55</v>
      </c>
      <c r="E3" s="7" t="s">
        <v>63</v>
      </c>
      <c r="F3" s="7" t="s">
        <v>62</v>
      </c>
    </row>
    <row r="4" spans="2:6" x14ac:dyDescent="0.25">
      <c r="B4" s="7"/>
      <c r="C4" s="7" t="s">
        <v>54</v>
      </c>
      <c r="D4" s="7" t="s">
        <v>57</v>
      </c>
      <c r="E4" s="8">
        <f>' DEVIPADA CL HS'!H33</f>
        <v>25.680340630400003</v>
      </c>
      <c r="F4" s="7"/>
    </row>
    <row r="5" spans="2:6" x14ac:dyDescent="0.25">
      <c r="B5" s="7"/>
      <c r="C5" s="7" t="s">
        <v>56</v>
      </c>
      <c r="D5" s="7" t="s">
        <v>58</v>
      </c>
      <c r="E5" s="8">
        <f>'OVADIPADA PL HS'!H29</f>
        <v>11.107991476800002</v>
      </c>
      <c r="F5" s="7"/>
    </row>
    <row r="6" spans="2:6" x14ac:dyDescent="0.25">
      <c r="B6" s="7"/>
      <c r="C6" s="7" t="s">
        <v>56</v>
      </c>
      <c r="D6" s="7" t="s">
        <v>59</v>
      </c>
      <c r="E6" s="8">
        <f>'OVADIPADA PL GS'!H29</f>
        <v>11.107991476800002</v>
      </c>
      <c r="F6" s="7"/>
    </row>
    <row r="7" spans="2:6" x14ac:dyDescent="0.25">
      <c r="B7" s="7"/>
      <c r="C7" s="7" t="s">
        <v>56</v>
      </c>
      <c r="D7" s="7" t="s">
        <v>60</v>
      </c>
      <c r="E7" s="8">
        <f>'OVADIPADA CL GS'!H24</f>
        <v>3.5119013264000003</v>
      </c>
      <c r="F7" s="7"/>
    </row>
    <row r="8" spans="2:6" x14ac:dyDescent="0.25">
      <c r="B8" s="7"/>
      <c r="C8" s="7" t="s">
        <v>56</v>
      </c>
      <c r="D8" s="7" t="s">
        <v>61</v>
      </c>
      <c r="E8" s="8">
        <f>'OVADIPADA CL HS'!H38</f>
        <v>33.903397719200001</v>
      </c>
      <c r="F8" s="7"/>
    </row>
    <row r="9" spans="2:6" x14ac:dyDescent="0.25">
      <c r="B9" s="7"/>
      <c r="C9" s="7"/>
      <c r="D9" s="7"/>
      <c r="E9" s="8">
        <f>SUM(E4:E8)</f>
        <v>85.311622629600009</v>
      </c>
      <c r="F9" s="7"/>
    </row>
    <row r="10" spans="2:6" x14ac:dyDescent="0.25">
      <c r="B10" s="7"/>
      <c r="C10" s="7"/>
      <c r="D10" s="7"/>
      <c r="E10" s="7"/>
      <c r="F10" s="7"/>
    </row>
    <row r="11" spans="2:6" x14ac:dyDescent="0.25">
      <c r="B11" s="7"/>
      <c r="C11" s="7"/>
      <c r="D11" s="7"/>
      <c r="E11" s="7"/>
      <c r="F11" s="7"/>
    </row>
    <row r="12" spans="2:6" x14ac:dyDescent="0.25">
      <c r="B12" s="7"/>
      <c r="C12" s="7"/>
      <c r="D12" s="7"/>
      <c r="E12" s="7"/>
      <c r="F12" s="7"/>
    </row>
    <row r="13" spans="2:6" x14ac:dyDescent="0.25">
      <c r="B13" s="7"/>
      <c r="C13" s="7"/>
      <c r="D13" s="7"/>
      <c r="E13" s="7"/>
      <c r="F13" s="7"/>
    </row>
    <row r="14" spans="2:6" x14ac:dyDescent="0.25">
      <c r="B14" s="7"/>
      <c r="C14" s="7"/>
      <c r="D14" s="7"/>
      <c r="E14" s="7"/>
      <c r="F1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 DEVIPADA CL HS</vt:lpstr>
      <vt:lpstr>OVADIPADA PL HS</vt:lpstr>
      <vt:lpstr>OVADIPADA PL GS</vt:lpstr>
      <vt:lpstr>OVADIPADA CL GS</vt:lpstr>
      <vt:lpstr>OVADIPADA CL HS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</dc:creator>
  <cp:lastModifiedBy>Ganesh</cp:lastModifiedBy>
  <dcterms:created xsi:type="dcterms:W3CDTF">2021-10-19T13:01:07Z</dcterms:created>
  <dcterms:modified xsi:type="dcterms:W3CDTF">2021-10-20T06:15:22Z</dcterms:modified>
</cp:coreProperties>
</file>