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5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</sheets>
  <calcPr calcId="145621"/>
</workbook>
</file>

<file path=xl/calcChain.xml><?xml version="1.0" encoding="utf-8"?>
<calcChain xmlns="http://schemas.openxmlformats.org/spreadsheetml/2006/main">
  <c r="O52" i="3" l="1"/>
  <c r="O50" i="3"/>
  <c r="O56" i="3"/>
  <c r="O58" i="3"/>
  <c r="O54" i="3"/>
  <c r="O57" i="3" l="1"/>
  <c r="O60" i="3"/>
  <c r="O59" i="3"/>
  <c r="O55" i="3"/>
  <c r="O49" i="3"/>
  <c r="O51" i="3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C8" i="3"/>
  <c r="C7" i="3"/>
  <c r="C26" i="3"/>
  <c r="C35" i="3"/>
  <c r="C33" i="3"/>
  <c r="C31" i="3"/>
  <c r="C29" i="3"/>
  <c r="C25" i="3" l="1"/>
  <c r="C23" i="3"/>
  <c r="C21" i="3"/>
  <c r="C19" i="3"/>
  <c r="C15" i="3"/>
  <c r="C13" i="3"/>
  <c r="C16" i="3"/>
  <c r="C10" i="3"/>
  <c r="C39" i="3" l="1"/>
  <c r="C41" i="3"/>
  <c r="C44" i="3" l="1"/>
  <c r="C47" i="3" s="1"/>
  <c r="C51" i="3" s="1"/>
  <c r="C43" i="3"/>
  <c r="C42" i="3"/>
  <c r="C45" i="3" s="1"/>
  <c r="C49" i="3" s="1"/>
  <c r="C46" i="3" l="1"/>
  <c r="C50" i="3" s="1"/>
</calcChain>
</file>

<file path=xl/sharedStrings.xml><?xml version="1.0" encoding="utf-8"?>
<sst xmlns="http://schemas.openxmlformats.org/spreadsheetml/2006/main" count="1354" uniqueCount="575">
  <si>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</si>
  <si>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</si>
  <si>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</si>
  <si>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</si>
  <si>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</si>
  <si>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</si>
  <si>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</si>
  <si>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</si>
  <si>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</si>
  <si>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</si>
  <si>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</si>
  <si>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</si>
  <si>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</si>
  <si>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</si>
  <si>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</si>
  <si>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</si>
  <si>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</si>
  <si>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</si>
  <si>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</si>
  <si>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</si>
  <si>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</si>
  <si>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</si>
  <si>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</si>
  <si>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</si>
  <si>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</si>
  <si>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</si>
  <si>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</si>
  <si>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</si>
  <si>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</si>
  <si>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</si>
  <si>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</si>
  <si>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</si>
  <si>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</si>
  <si>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</si>
  <si>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</si>
  <si>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</si>
  <si>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</si>
  <si>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</si>
  <si>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</si>
  <si>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</si>
  <si>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</si>
  <si>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</si>
  <si>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</si>
  <si>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</si>
  <si>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</si>
  <si>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</si>
  <si>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</si>
  <si>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</si>
  <si>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</si>
  <si>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</si>
  <si>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</si>
  <si>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</si>
  <si>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</si>
  <si>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</si>
  <si>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</si>
  <si>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</si>
  <si>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</si>
  <si>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</si>
  <si>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</si>
  <si>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</si>
  <si>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</si>
  <si>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</si>
  <si>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</si>
  <si>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</si>
  <si>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</si>
  <si>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</si>
  <si>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</si>
  <si>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</si>
  <si>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</si>
  <si>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</si>
  <si>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</si>
  <si>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</si>
  <si>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</si>
  <si>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</si>
  <si>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</si>
  <si>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</si>
  <si>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</si>
  <si>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</si>
  <si>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</si>
  <si>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</si>
  <si>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</si>
  <si>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</si>
  <si>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</si>
  <si>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</si>
  <si>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</si>
  <si>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</si>
  <si>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</si>
  <si>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</si>
  <si>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</si>
  <si>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</si>
  <si>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</si>
  <si>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</si>
  <si>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</si>
  <si>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</si>
  <si>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</si>
  <si>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</si>
  <si>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</si>
  <si>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</si>
  <si>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</si>
  <si>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</si>
  <si>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</si>
  <si>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</si>
  <si>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</si>
  <si>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</si>
  <si>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</si>
  <si>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</si>
  <si>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</si>
  <si>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</si>
  <si>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</si>
  <si>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</si>
  <si>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</si>
  <si>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</si>
  <si>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</si>
  <si>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</si>
  <si>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</si>
  <si>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</si>
  <si>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</si>
  <si>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</si>
  <si>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</si>
  <si>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</si>
  <si>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</si>
  <si>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</si>
  <si>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</si>
  <si>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</si>
  <si>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</si>
  <si>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</si>
  <si>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</si>
  <si>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</si>
  <si>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</si>
  <si>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</si>
  <si>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</si>
  <si>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</si>
  <si>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</si>
  <si>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</si>
  <si>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</si>
  <si>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</si>
  <si>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</si>
  <si>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</si>
  <si>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</si>
  <si>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</si>
  <si>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</si>
  <si>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</si>
  <si>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</si>
  <si>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</si>
  <si>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</si>
  <si>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</si>
  <si>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</si>
  <si>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</si>
  <si>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</si>
  <si>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</si>
  <si>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</si>
  <si>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</si>
  <si>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</si>
  <si>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</si>
  <si>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</si>
  <si>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</si>
  <si>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</si>
  <si>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</si>
  <si>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</si>
  <si>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</si>
  <si>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</si>
  <si>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</si>
  <si>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</si>
  <si>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</si>
  <si>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</si>
  <si>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</si>
  <si>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</si>
  <si>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</si>
  <si>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</si>
  <si>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</si>
  <si>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</si>
  <si>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</si>
  <si>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</si>
  <si>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</si>
  <si>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</si>
  <si>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</si>
  <si>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</si>
  <si>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</si>
  <si>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</si>
  <si>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</si>
  <si>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</si>
  <si>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</si>
  <si>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</si>
  <si>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</si>
  <si>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</si>
  <si>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</si>
  <si>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</si>
  <si>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</si>
  <si>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</si>
  <si>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</si>
  <si>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</si>
  <si>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</si>
  <si>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</si>
  <si>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</si>
  <si>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</si>
  <si>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</si>
  <si>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</si>
  <si>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</si>
  <si>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</si>
  <si>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</si>
  <si>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</si>
  <si>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</si>
  <si>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</si>
  <si>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</si>
  <si>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</si>
  <si>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</si>
  <si>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</si>
  <si>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</si>
  <si>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</si>
  <si>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</si>
  <si>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</si>
  <si>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</si>
  <si>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</si>
  <si>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</si>
  <si>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</si>
  <si>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</si>
  <si>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</si>
  <si>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</si>
  <si>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</si>
  <si>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</si>
  <si>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</si>
  <si>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</si>
  <si>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</si>
  <si>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</si>
  <si>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</si>
  <si>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</si>
  <si>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</si>
  <si>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</si>
  <si>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</si>
  <si>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</si>
  <si>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</si>
  <si>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</si>
  <si>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</si>
  <si>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</si>
  <si>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</si>
  <si>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</si>
  <si>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</si>
  <si>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</si>
  <si>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</si>
  <si>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</si>
  <si>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</si>
  <si>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</si>
  <si>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</si>
  <si>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</si>
  <si>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</si>
  <si>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</si>
  <si>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</si>
  <si>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</si>
  <si>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</si>
  <si>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</si>
  <si>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</si>
  <si>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</si>
  <si>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</si>
  <si>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</si>
  <si>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</si>
  <si>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</si>
  <si>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</si>
  <si>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</si>
  <si>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</si>
  <si>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</si>
  <si>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</si>
  <si>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</si>
  <si>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</si>
  <si>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</si>
  <si>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</si>
  <si>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</si>
  <si>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</si>
  <si>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</si>
  <si>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</si>
  <si>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</si>
  <si>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</si>
  <si>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</si>
  <si>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</si>
  <si>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</si>
  <si>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</si>
  <si>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</si>
  <si>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</si>
  <si>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</si>
  <si>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</si>
  <si>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</si>
  <si>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</si>
  <si>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</si>
  <si>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</si>
  <si>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</si>
  <si>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</si>
  <si>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</si>
  <si>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</si>
  <si>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</si>
  <si>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</si>
  <si>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</si>
  <si>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</si>
  <si>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</si>
  <si>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</si>
  <si>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</si>
  <si>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</si>
  <si>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</si>
  <si>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</si>
  <si>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</si>
  <si>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</si>
  <si>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</si>
  <si>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</si>
  <si>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</si>
  <si>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</si>
  <si>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</si>
  <si>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</si>
  <si>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</si>
  <si>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</si>
  <si>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</si>
  <si>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</si>
  <si>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</si>
  <si>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</si>
  <si>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</si>
  <si>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</si>
  <si>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</si>
  <si>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</si>
  <si>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</si>
  <si>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</si>
  <si>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</si>
  <si>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</si>
  <si>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</si>
  <si>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</si>
  <si>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</si>
  <si>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</si>
  <si>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</si>
  <si>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</si>
  <si>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</si>
  <si>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</si>
  <si>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</si>
  <si>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</si>
  <si>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</si>
  <si>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</si>
  <si>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</si>
  <si>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</si>
  <si>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</si>
  <si>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</si>
  <si>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</si>
  <si>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</si>
  <si>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</si>
  <si>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</si>
  <si>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</si>
  <si>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</si>
  <si>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</si>
  <si>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</si>
  <si>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</si>
  <si>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</si>
  <si>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</si>
  <si>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</si>
  <si>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</si>
  <si>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</si>
  <si>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</si>
  <si>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</si>
  <si>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</si>
  <si>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</si>
  <si>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</si>
  <si>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</si>
  <si>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</si>
  <si>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</si>
  <si>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</si>
  <si>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</si>
  <si>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</si>
  <si>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</si>
  <si>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</si>
  <si>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</si>
  <si>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</si>
  <si>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</si>
  <si>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</si>
  <si>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</si>
  <si>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</si>
  <si>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</si>
  <si>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</si>
  <si>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</si>
  <si>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</si>
  <si>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[mH]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</si>
  <si>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</si>
  <si>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</si>
  <si>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</si>
  <si>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</si>
  <si>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</si>
  <si>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</si>
  <si>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</si>
  <si>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</si>
  <si>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</si>
  <si>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</si>
  <si>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</si>
  <si>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</si>
  <si>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</si>
  <si>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</si>
  <si>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</si>
  <si>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</si>
  <si>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</si>
  <si>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</si>
  <si>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</si>
  <si>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</si>
  <si>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</si>
  <si>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</si>
  <si>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</si>
  <si>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</si>
  <si>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</si>
  <si>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</si>
  <si>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</si>
  <si>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</si>
  <si>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</si>
  <si>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</si>
  <si>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</si>
  <si>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</si>
  <si>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</si>
  <si>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</si>
  <si>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</si>
  <si>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</si>
  <si>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</si>
  <si>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</si>
  <si>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</si>
  <si>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</si>
  <si>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</si>
  <si>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</si>
  <si>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</si>
  <si>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</si>
  <si>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</si>
  <si>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</si>
  <si>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</si>
  <si>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</si>
  <si>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</si>
  <si>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</si>
  <si>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</si>
  <si>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</si>
  <si>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</si>
  <si>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</si>
  <si>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</si>
  <si>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</si>
  <si>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</si>
  <si>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</si>
  <si>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</si>
  <si>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</si>
  <si>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</si>
  <si>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</si>
  <si>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</si>
  <si>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</si>
  <si>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</si>
  <si>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</si>
  <si>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</si>
  <si>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</si>
  <si>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</si>
  <si>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</si>
  <si>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</si>
  <si>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</si>
  <si>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</si>
  <si>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</si>
  <si>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</si>
  <si>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</si>
  <si>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</si>
  <si>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</si>
  <si>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</si>
  <si>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</si>
  <si>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</si>
  <si>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</si>
  <si>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</si>
  <si>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</si>
  <si>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</si>
  <si>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</si>
  <si>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</si>
  <si>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</si>
  <si>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</si>
  <si>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</si>
  <si>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</si>
  <si>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</si>
  <si>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</si>
  <si>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</si>
  <si>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</si>
  <si>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</si>
  <si>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</si>
  <si>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</si>
  <si>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</si>
  <si>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</si>
  <si>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</si>
  <si>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</si>
  <si>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</si>
  <si>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</si>
  <si>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</si>
  <si>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</si>
  <si>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</si>
  <si>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</si>
  <si>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</si>
  <si>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</si>
  <si>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</si>
  <si>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</si>
  <si>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</si>
  <si>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</si>
  <si>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</si>
  <si>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</si>
  <si>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</si>
  <si>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</si>
  <si>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</si>
  <si>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</si>
  <si>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</si>
  <si>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</si>
  <si>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</si>
  <si>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</si>
  <si>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</si>
  <si>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</si>
  <si>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</si>
  <si>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</si>
  <si>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</si>
  <si>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</si>
  <si>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</si>
  <si>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</si>
  <si>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175/250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</si>
  <si>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</si>
  <si>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</si>
  <si>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</si>
  <si>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</si>
  <si>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</si>
  <si>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</si>
  <si>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</si>
  <si>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</si>
  <si>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</si>
  <si>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</si>
  <si>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</si>
  <si>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</si>
  <si>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</si>
  <si>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</si>
  <si>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</si>
  <si>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</si>
  <si>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</si>
  <si>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</si>
  <si>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</si>
  <si>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</si>
  <si>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</si>
  <si>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</si>
  <si>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</si>
  <si>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</si>
  <si>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</si>
  <si>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</si>
  <si>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</si>
  <si>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</si>
  <si>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</si>
  <si>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</si>
  <si>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</si>
  <si>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</si>
  <si>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</si>
  <si>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</si>
  <si>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</si>
  <si>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</si>
  <si>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</si>
  <si>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</si>
  <si>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1,1/4,4</t>
  </si>
  <si>
    <t>1,6/6,4</t>
  </si>
  <si>
    <t>3/4,24</t>
  </si>
  <si>
    <t>1,7/6,8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</si>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</sst>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builtinId="8"/>
    <cellStyle name="Komma" xfId="2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196667</xdr:colOff>
      <xdr:row>3</xdr:row>
      <xdr:rowOff>166250</xdr:rowOff>
    </xdr:from>
    <xdr:to>
      <xdr:col>5</xdr:col>
      <xdr:colOff>347681</xdr:colOff>
      <xdr:row>11</xdr:row>
      <xdr:rowOff>29309</xdr:rowOff>
    </xdr:to>
    <xdr:pic>
      <xdr:nvPicPr>
        <xdr:cNvPr id="3" name="Grafik 2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196667" y="722841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9deg-nema-23-bipolar-121v-038a-09nm1275ozin-23hm200384s-p-24.html" TargetMode="External"/><Relationship Id="rId3" Type="http://schemas.openxmlformats.org/officeDocument/2006/relationships/hyperlink" Target="http://www.omc-stepperonline.com/3d-printer-nema-17-stepper-motor-2a-45ncm64ozin-17hs162004s-p-16.html" TargetMode="External"/><Relationship Id="rId7" Type="http://schemas.openxmlformats.org/officeDocument/2006/relationships/hyperlink" Target="http://www.omc-stepperonline.com/nema-24-dual-shaft-cnc-stepper-motor-35a-31nm439-ozin-24hs343504d-p-384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nema-17-bipolar-stepper-motor-65ncm92ozin-21a-17hs242104s-p-21.html" TargetMode="External"/><Relationship Id="rId1" Type="http://schemas.openxmlformats.org/officeDocument/2006/relationships/hyperlink" Target="http://www.omc-stepperonline.com/9deg-nema-23-bipolar-121v-038a-09nm1275ozin-23hm200384s-p-24.html" TargetMode="External"/><Relationship Id="rId6" Type="http://schemas.openxmlformats.org/officeDocument/2006/relationships/hyperlink" Target="http://www.omc-stepperonline.com/9deg-nema-23-stepper-bipolar-28a-126nm1785ozin-23hm222804s-p-292.html" TargetMode="External"/><Relationship Id="rId11" Type="http://schemas.openxmlformats.org/officeDocument/2006/relationships/hyperlink" Target="http://www.omc-stepperonline.com/nema-17-stepper-motor-34mm-12v-04a-26ncm37ozin-17hs130404s-p-166.html" TargetMode="External"/><Relationship Id="rId5" Type="http://schemas.openxmlformats.org/officeDocument/2006/relationships/hyperlink" Target="http://www.omc-stepperonline.com/nema-23-cnc-stepper-motor-283nm400-ozin-40a-23hs334008s-p-70.html" TargetMode="External"/><Relationship Id="rId10" Type="http://schemas.openxmlformats.org/officeDocument/2006/relationships/hyperlink" Target="http://www.omc-stepperonline.com/nema-23-cnc-stepper-motor-28a-19nm269ozin-23hs302804s-p-25.html" TargetMode="External"/><Relationship Id="rId4" Type="http://schemas.openxmlformats.org/officeDocument/2006/relationships/hyperlink" Target="http://www.omc-stepperonline.com/nema-17-bipolar-stepper-motor-65ncm92ozin-21a-17hs242104s-p-21.html" TargetMode="External"/><Relationship Id="rId9" Type="http://schemas.openxmlformats.org/officeDocument/2006/relationships/hyperlink" Target="http://www.omc-stepperonline.com/nema-23-cnc-stepper-motor-28a-19nm269ozin-23hs302804s-p-25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ouser.com/ds/2/588/AS5048-EK-AB_Operation-Manual_Rev.1.3-82043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opLeftCell="A10" zoomScale="115" zoomScaleNormal="115" workbookViewId="0">
      <selection activeCell="D28" sqref="D28:E30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557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550</v>
      </c>
      <c r="C16" t="s">
        <v>548</v>
      </c>
      <c r="E16" t="s">
        <v>551</v>
      </c>
    </row>
    <row r="17" spans="1:5" x14ac:dyDescent="0.3">
      <c r="A17" t="s">
        <v>550</v>
      </c>
      <c r="C17" t="s">
        <v>552</v>
      </c>
      <c r="E17" t="s">
        <v>553</v>
      </c>
    </row>
    <row r="19" spans="1:5" x14ac:dyDescent="0.3">
      <c r="A19" t="s">
        <v>555</v>
      </c>
      <c r="E19" t="s">
        <v>556</v>
      </c>
    </row>
    <row r="21" spans="1:5" x14ac:dyDescent="0.3">
      <c r="A21" t="s">
        <v>558</v>
      </c>
      <c r="E21" t="s">
        <v>559</v>
      </c>
    </row>
    <row r="22" spans="1:5" x14ac:dyDescent="0.3">
      <c r="E22" t="s">
        <v>561</v>
      </c>
    </row>
    <row r="23" spans="1:5" x14ac:dyDescent="0.3">
      <c r="E23" t="s">
        <v>560</v>
      </c>
    </row>
    <row r="24" spans="1:5" x14ac:dyDescent="0.3">
      <c r="E24" t="s">
        <v>564</v>
      </c>
    </row>
    <row r="25" spans="1:5" x14ac:dyDescent="0.3">
      <c r="E25" t="s">
        <v>562</v>
      </c>
    </row>
    <row r="26" spans="1:5" x14ac:dyDescent="0.3">
      <c r="E26" t="s">
        <v>563</v>
      </c>
    </row>
    <row r="28" spans="1:5" x14ac:dyDescent="0.3">
      <c r="A28" t="s">
        <v>565</v>
      </c>
      <c r="C28" t="s">
        <v>570</v>
      </c>
      <c r="D28" t="s">
        <v>566</v>
      </c>
      <c r="E28" t="s">
        <v>567</v>
      </c>
    </row>
    <row r="29" spans="1:5" x14ac:dyDescent="0.3">
      <c r="D29" t="s">
        <v>569</v>
      </c>
      <c r="E29" t="s">
        <v>568</v>
      </c>
    </row>
    <row r="30" spans="1:5" x14ac:dyDescent="0.3">
      <c r="D30" t="s">
        <v>571</v>
      </c>
      <c r="E30" t="s">
        <v>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A22" zoomScale="85" zoomScaleNormal="85" workbookViewId="0">
      <selection activeCell="C25" sqref="C2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</cols>
  <sheetData>
    <row r="1" spans="1:15" ht="28.8" x14ac:dyDescent="0.3">
      <c r="E1" s="10" t="s">
        <v>357</v>
      </c>
      <c r="F1" s="10" t="s">
        <v>358</v>
      </c>
      <c r="G1" s="10" t="s">
        <v>359</v>
      </c>
      <c r="H1" s="10" t="s">
        <v>360</v>
      </c>
      <c r="I1" s="10"/>
      <c r="J1" s="17" t="s">
        <v>554</v>
      </c>
      <c r="K1" s="10" t="s">
        <v>361</v>
      </c>
      <c r="L1" s="10" t="s">
        <v>362</v>
      </c>
      <c r="M1" s="10" t="s">
        <v>363</v>
      </c>
      <c r="N1" s="10" t="s">
        <v>364</v>
      </c>
      <c r="O1" s="10" t="s">
        <v>365</v>
      </c>
    </row>
    <row r="2" spans="1:15" ht="28.8" x14ac:dyDescent="0.3">
      <c r="E2" s="10" t="s">
        <v>366</v>
      </c>
      <c r="F2" s="10" t="s">
        <v>367</v>
      </c>
      <c r="G2" s="10" t="s">
        <v>368</v>
      </c>
      <c r="H2" s="10" t="s">
        <v>369</v>
      </c>
      <c r="I2" s="10" t="s">
        <v>340</v>
      </c>
      <c r="J2" s="17"/>
      <c r="K2" s="10" t="s">
        <v>537</v>
      </c>
      <c r="L2" s="10" t="s">
        <v>370</v>
      </c>
      <c r="M2" s="10" t="s">
        <v>371</v>
      </c>
      <c r="N2" s="10" t="s">
        <v>372</v>
      </c>
      <c r="O2" s="10" t="s">
        <v>373</v>
      </c>
    </row>
    <row r="3" spans="1:15" x14ac:dyDescent="0.3">
      <c r="A3" t="s">
        <v>312</v>
      </c>
      <c r="C3">
        <v>400</v>
      </c>
      <c r="D3" t="s">
        <v>340</v>
      </c>
    </row>
    <row r="4" spans="1:15" x14ac:dyDescent="0.3">
      <c r="A4" t="s">
        <v>313</v>
      </c>
      <c r="C4">
        <v>400</v>
      </c>
      <c r="D4" t="s">
        <v>340</v>
      </c>
    </row>
    <row r="5" spans="1:15" x14ac:dyDescent="0.3">
      <c r="A5" t="s">
        <v>317</v>
      </c>
      <c r="C5">
        <v>100</v>
      </c>
      <c r="D5" t="s">
        <v>340</v>
      </c>
    </row>
    <row r="6" spans="1:15" x14ac:dyDescent="0.3">
      <c r="A6" t="s">
        <v>314</v>
      </c>
      <c r="C6">
        <v>0.5</v>
      </c>
      <c r="D6" t="s">
        <v>315</v>
      </c>
    </row>
    <row r="7" spans="1:15" x14ac:dyDescent="0.3">
      <c r="A7" t="s">
        <v>319</v>
      </c>
      <c r="C7">
        <f>N51+0.2</f>
        <v>0.65</v>
      </c>
      <c r="D7" t="s">
        <v>315</v>
      </c>
    </row>
    <row r="8" spans="1:15" x14ac:dyDescent="0.3">
      <c r="A8" t="s">
        <v>320</v>
      </c>
      <c r="C8">
        <f>N52+0.2</f>
        <v>0.43000000000000005</v>
      </c>
      <c r="D8" t="s">
        <v>315</v>
      </c>
    </row>
    <row r="9" spans="1:15" x14ac:dyDescent="0.3">
      <c r="A9" t="s">
        <v>321</v>
      </c>
      <c r="C9">
        <v>0.2</v>
      </c>
      <c r="D9" t="s">
        <v>315</v>
      </c>
    </row>
    <row r="10" spans="1:15" x14ac:dyDescent="0.3">
      <c r="A10" t="s">
        <v>329</v>
      </c>
      <c r="C10" s="5">
        <f>C14/C12</f>
        <v>9.3333333333333339</v>
      </c>
      <c r="D10" t="s">
        <v>325</v>
      </c>
    </row>
    <row r="11" spans="1:15" x14ac:dyDescent="0.3">
      <c r="B11" t="s">
        <v>339</v>
      </c>
      <c r="C11" s="8">
        <v>2.5</v>
      </c>
      <c r="D11" t="s">
        <v>340</v>
      </c>
    </row>
    <row r="12" spans="1:15" x14ac:dyDescent="0.3">
      <c r="B12" t="s">
        <v>341</v>
      </c>
      <c r="C12" s="6">
        <v>15</v>
      </c>
      <c r="D12" t="s">
        <v>338</v>
      </c>
    </row>
    <row r="13" spans="1:15" x14ac:dyDescent="0.3">
      <c r="B13" t="s">
        <v>351</v>
      </c>
      <c r="C13" s="4">
        <f>C12*C11/PI()</f>
        <v>11.93662073189215</v>
      </c>
      <c r="D13" t="s">
        <v>340</v>
      </c>
    </row>
    <row r="14" spans="1:15" x14ac:dyDescent="0.3">
      <c r="B14" t="s">
        <v>342</v>
      </c>
      <c r="C14" s="7">
        <v>140</v>
      </c>
      <c r="D14" t="s">
        <v>338</v>
      </c>
    </row>
    <row r="15" spans="1:15" x14ac:dyDescent="0.3">
      <c r="B15" t="s">
        <v>352</v>
      </c>
      <c r="C15" s="4">
        <f>C14*C11/PI()</f>
        <v>111.40846016432674</v>
      </c>
      <c r="D15" t="s">
        <v>340</v>
      </c>
    </row>
    <row r="16" spans="1:15" x14ac:dyDescent="0.3">
      <c r="A16" t="s">
        <v>323</v>
      </c>
      <c r="C16" s="5">
        <f>C20/C18*(C24/C22)</f>
        <v>25</v>
      </c>
      <c r="D16" t="s">
        <v>325</v>
      </c>
    </row>
    <row r="17" spans="1:4" x14ac:dyDescent="0.3">
      <c r="B17" t="s">
        <v>339</v>
      </c>
      <c r="C17">
        <v>2.5</v>
      </c>
      <c r="D17" t="s">
        <v>340</v>
      </c>
    </row>
    <row r="18" spans="1:4" x14ac:dyDescent="0.3">
      <c r="B18" t="s">
        <v>341</v>
      </c>
      <c r="C18" s="6">
        <v>20</v>
      </c>
      <c r="D18" t="s">
        <v>338</v>
      </c>
    </row>
    <row r="19" spans="1:4" x14ac:dyDescent="0.3">
      <c r="B19" t="s">
        <v>351</v>
      </c>
      <c r="C19" s="4">
        <f>C18*C17/PI()</f>
        <v>15.915494309189533</v>
      </c>
      <c r="D19" t="s">
        <v>340</v>
      </c>
    </row>
    <row r="20" spans="1:4" x14ac:dyDescent="0.3">
      <c r="B20" t="s">
        <v>342</v>
      </c>
      <c r="C20" s="7">
        <v>100</v>
      </c>
      <c r="D20" t="s">
        <v>338</v>
      </c>
    </row>
    <row r="21" spans="1:4" x14ac:dyDescent="0.3">
      <c r="B21" t="s">
        <v>352</v>
      </c>
      <c r="C21" s="4">
        <f>C20*C17/PI()</f>
        <v>79.577471545947674</v>
      </c>
      <c r="D21" t="s">
        <v>340</v>
      </c>
    </row>
    <row r="22" spans="1:4" x14ac:dyDescent="0.3">
      <c r="B22" t="s">
        <v>344</v>
      </c>
      <c r="C22" s="6">
        <v>20</v>
      </c>
      <c r="D22" t="s">
        <v>338</v>
      </c>
    </row>
    <row r="23" spans="1:4" x14ac:dyDescent="0.3">
      <c r="B23" t="s">
        <v>353</v>
      </c>
      <c r="C23" s="4">
        <f>C22*C17/PI()</f>
        <v>15.915494309189533</v>
      </c>
      <c r="D23" t="s">
        <v>340</v>
      </c>
    </row>
    <row r="24" spans="1:4" x14ac:dyDescent="0.3">
      <c r="B24" t="s">
        <v>345</v>
      </c>
      <c r="C24" s="7">
        <v>100</v>
      </c>
      <c r="D24" t="s">
        <v>338</v>
      </c>
    </row>
    <row r="25" spans="1:4" x14ac:dyDescent="0.3">
      <c r="B25" t="s">
        <v>354</v>
      </c>
      <c r="C25" s="4">
        <f>C24*C17/PI()</f>
        <v>79.577471545947674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7" spans="1:4" x14ac:dyDescent="0.3">
      <c r="A37" t="s">
        <v>327</v>
      </c>
      <c r="C37" s="3">
        <v>0.3</v>
      </c>
    </row>
    <row r="38" spans="1:4" x14ac:dyDescent="0.3">
      <c r="A38" t="s">
        <v>334</v>
      </c>
      <c r="C38">
        <v>9.81</v>
      </c>
      <c r="D38" t="s">
        <v>333</v>
      </c>
    </row>
    <row r="39" spans="1:4" x14ac:dyDescent="0.3">
      <c r="A39" t="s">
        <v>332</v>
      </c>
      <c r="C39">
        <f>C38/2</f>
        <v>4.9050000000000002</v>
      </c>
      <c r="D39" t="s">
        <v>333</v>
      </c>
    </row>
    <row r="41" spans="1:4" x14ac:dyDescent="0.3">
      <c r="A41" t="s">
        <v>316</v>
      </c>
      <c r="C41" s="2">
        <f>(C3+C4+C5)/2</f>
        <v>450</v>
      </c>
      <c r="D41" t="s">
        <v>340</v>
      </c>
    </row>
    <row r="42" spans="1:4" x14ac:dyDescent="0.3">
      <c r="A42" t="s">
        <v>318</v>
      </c>
      <c r="C42" s="4">
        <f>((C3+C4+C5)*(C7+C8+C9)*(C39))/1000</f>
        <v>5.6505600000000005</v>
      </c>
      <c r="D42" t="s">
        <v>322</v>
      </c>
    </row>
    <row r="43" spans="1:4" x14ac:dyDescent="0.3">
      <c r="A43" t="s">
        <v>336</v>
      </c>
      <c r="C43" s="4">
        <f>((C3+C4+C5)*(C7+C8+C9)*(C38+C39))/1000</f>
        <v>16.95168</v>
      </c>
      <c r="D43" t="s">
        <v>322</v>
      </c>
    </row>
    <row r="44" spans="1:4" x14ac:dyDescent="0.3">
      <c r="A44" t="s">
        <v>337</v>
      </c>
      <c r="C44" s="2">
        <f>((C4+C5)*(C8+C9)*(C38+C39))/1000</f>
        <v>4.6352250000000002</v>
      </c>
      <c r="D44" t="s">
        <v>322</v>
      </c>
    </row>
    <row r="45" spans="1:4" x14ac:dyDescent="0.3">
      <c r="A45" t="s">
        <v>326</v>
      </c>
      <c r="C45" s="2">
        <f>C42/C10</f>
        <v>0.60541714285714288</v>
      </c>
      <c r="D45" t="s">
        <v>322</v>
      </c>
    </row>
    <row r="46" spans="1:4" x14ac:dyDescent="0.3">
      <c r="A46" t="s">
        <v>335</v>
      </c>
      <c r="C46" s="2">
        <f>C43/C16</f>
        <v>0.67806719999999998</v>
      </c>
      <c r="D46" t="s">
        <v>322</v>
      </c>
    </row>
    <row r="47" spans="1:4" x14ac:dyDescent="0.3">
      <c r="A47" t="s">
        <v>335</v>
      </c>
      <c r="C47" s="2">
        <f>C44/C26</f>
        <v>0.6518285156250001</v>
      </c>
      <c r="D47" t="s">
        <v>322</v>
      </c>
    </row>
    <row r="48" spans="1:4" x14ac:dyDescent="0.3">
      <c r="C48" s="2"/>
    </row>
    <row r="49" spans="1:30" x14ac:dyDescent="0.3">
      <c r="A49" t="s">
        <v>328</v>
      </c>
      <c r="C49" s="2">
        <f>C45*(1+C37)</f>
        <v>0.78704228571428581</v>
      </c>
      <c r="D49" t="s">
        <v>322</v>
      </c>
      <c r="E49" s="11" t="s">
        <v>471</v>
      </c>
      <c r="F49" s="10">
        <v>0.9</v>
      </c>
      <c r="G49" s="10" t="s">
        <v>375</v>
      </c>
      <c r="H49" s="10" t="s">
        <v>472</v>
      </c>
      <c r="I49" s="10" t="s">
        <v>473</v>
      </c>
      <c r="J49" s="13">
        <v>6.35</v>
      </c>
      <c r="K49" s="14">
        <v>90</v>
      </c>
      <c r="L49" s="10">
        <v>0.38</v>
      </c>
      <c r="M49" s="10" t="s">
        <v>378</v>
      </c>
      <c r="N49" s="10">
        <v>0.6</v>
      </c>
      <c r="O49">
        <f>K49/N49</f>
        <v>150</v>
      </c>
    </row>
    <row r="50" spans="1:30" x14ac:dyDescent="0.3">
      <c r="A50" t="s">
        <v>330</v>
      </c>
      <c r="C50" s="2">
        <f>C46*(1+C37)</f>
        <v>0.88148736000000005</v>
      </c>
      <c r="D50" t="s">
        <v>322</v>
      </c>
      <c r="E50" s="11" t="s">
        <v>496</v>
      </c>
      <c r="F50" s="17">
        <v>1.8</v>
      </c>
      <c r="G50" s="17" t="s">
        <v>375</v>
      </c>
      <c r="H50" s="17" t="s">
        <v>472</v>
      </c>
      <c r="I50" s="17" t="s">
        <v>494</v>
      </c>
      <c r="J50" s="17">
        <v>6.35</v>
      </c>
      <c r="K50" s="18">
        <v>189</v>
      </c>
      <c r="L50" s="17">
        <v>2.8</v>
      </c>
      <c r="M50" s="17" t="s">
        <v>378</v>
      </c>
      <c r="N50" s="17">
        <v>1</v>
      </c>
      <c r="O50">
        <f>K50/N50</f>
        <v>189</v>
      </c>
    </row>
    <row r="51" spans="1:30" x14ac:dyDescent="0.3">
      <c r="A51" t="s">
        <v>331</v>
      </c>
      <c r="C51" s="2">
        <f>C47*(1+C37)</f>
        <v>0.8473770703125002</v>
      </c>
      <c r="D51" t="s">
        <v>322</v>
      </c>
      <c r="E51" s="11" t="s">
        <v>470</v>
      </c>
      <c r="F51" s="10">
        <v>1.8</v>
      </c>
      <c r="G51" s="10" t="s">
        <v>375</v>
      </c>
      <c r="H51" s="10" t="s">
        <v>424</v>
      </c>
      <c r="I51" s="10" t="s">
        <v>468</v>
      </c>
      <c r="J51" s="17">
        <v>5</v>
      </c>
      <c r="K51" s="10">
        <v>65</v>
      </c>
      <c r="L51" s="10">
        <v>2.1</v>
      </c>
      <c r="M51" s="10" t="s">
        <v>378</v>
      </c>
      <c r="N51" s="10">
        <v>0.45</v>
      </c>
      <c r="O51">
        <f>K51/N51</f>
        <v>144.44444444444443</v>
      </c>
      <c r="Q51" s="10"/>
      <c r="R51" s="10"/>
      <c r="S51" s="10"/>
      <c r="X51" s="10"/>
      <c r="Y51" s="10"/>
      <c r="Z51" s="10">
        <v>2</v>
      </c>
      <c r="AA51" s="10">
        <v>1.1000000000000001</v>
      </c>
      <c r="AB51" s="10" t="s">
        <v>378</v>
      </c>
      <c r="AC51" s="10">
        <v>2.6</v>
      </c>
      <c r="AD51" s="10">
        <v>0.28000000000000003</v>
      </c>
    </row>
    <row r="52" spans="1:30" x14ac:dyDescent="0.3">
      <c r="A52" t="s">
        <v>355</v>
      </c>
      <c r="E52" s="11" t="s">
        <v>453</v>
      </c>
      <c r="F52" s="10">
        <v>1.8</v>
      </c>
      <c r="G52" s="10" t="s">
        <v>375</v>
      </c>
      <c r="H52" s="10" t="s">
        <v>424</v>
      </c>
      <c r="I52" s="10" t="s">
        <v>449</v>
      </c>
      <c r="J52" s="17">
        <v>5</v>
      </c>
      <c r="K52" s="14">
        <v>26</v>
      </c>
      <c r="L52" s="10">
        <v>0.4</v>
      </c>
      <c r="M52" s="10" t="s">
        <v>378</v>
      </c>
      <c r="N52" s="10">
        <v>0.23</v>
      </c>
      <c r="O52">
        <f>K52/N52</f>
        <v>113.04347826086956</v>
      </c>
      <c r="P52" s="11"/>
      <c r="Q52" s="10"/>
      <c r="R52" s="10"/>
      <c r="S52" s="10"/>
      <c r="T52" s="10"/>
      <c r="U52" s="10"/>
      <c r="V52" s="10"/>
      <c r="W52" s="10"/>
      <c r="X52" s="10"/>
      <c r="Y52" s="10"/>
      <c r="Z52" s="10">
        <v>0.4</v>
      </c>
      <c r="AA52" s="10">
        <v>30</v>
      </c>
      <c r="AB52" s="10" t="s">
        <v>378</v>
      </c>
      <c r="AC52" s="10">
        <v>37</v>
      </c>
      <c r="AD52" s="10">
        <v>0.22</v>
      </c>
    </row>
    <row r="53" spans="1:30" x14ac:dyDescent="0.3">
      <c r="E53" s="11"/>
      <c r="F53" s="17"/>
      <c r="G53" s="17"/>
      <c r="H53" s="17"/>
      <c r="I53" s="17"/>
      <c r="J53" s="17"/>
      <c r="K53" s="14"/>
      <c r="L53" s="17"/>
      <c r="M53" s="17"/>
      <c r="N53" s="17"/>
      <c r="P53" s="11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spans="1:30" x14ac:dyDescent="0.3">
      <c r="E54" s="11" t="s">
        <v>549</v>
      </c>
      <c r="F54" s="17">
        <v>1.8</v>
      </c>
      <c r="G54" s="17" t="s">
        <v>375</v>
      </c>
      <c r="H54" s="17" t="s">
        <v>510</v>
      </c>
      <c r="I54" s="17" t="s">
        <v>515</v>
      </c>
      <c r="J54" s="17">
        <v>8</v>
      </c>
      <c r="K54" s="17">
        <v>310</v>
      </c>
      <c r="L54" s="17">
        <v>3.5</v>
      </c>
      <c r="M54" s="17" t="s">
        <v>391</v>
      </c>
      <c r="N54" s="17">
        <v>1.34</v>
      </c>
      <c r="O54">
        <f t="shared" ref="O54:O60" si="0">K54/N54</f>
        <v>231.34328358208953</v>
      </c>
    </row>
    <row r="55" spans="1:30" x14ac:dyDescent="0.3">
      <c r="E55" s="11" t="s">
        <v>497</v>
      </c>
      <c r="F55" s="10">
        <v>1.8</v>
      </c>
      <c r="G55" s="10" t="s">
        <v>498</v>
      </c>
      <c r="H55" s="10" t="s">
        <v>472</v>
      </c>
      <c r="I55" s="10" t="s">
        <v>499</v>
      </c>
      <c r="J55" s="17">
        <v>6.35</v>
      </c>
      <c r="K55" s="10">
        <v>200</v>
      </c>
      <c r="L55" s="10">
        <v>2.83</v>
      </c>
      <c r="M55" s="10" t="s">
        <v>378</v>
      </c>
      <c r="N55" s="10">
        <v>1.1299999999999999</v>
      </c>
      <c r="O55">
        <f t="shared" si="0"/>
        <v>176.9911504424779</v>
      </c>
      <c r="P55" s="10"/>
      <c r="Q55" s="10"/>
      <c r="R55" s="10"/>
      <c r="S55" s="10"/>
      <c r="T55" s="10"/>
    </row>
    <row r="56" spans="1:30" x14ac:dyDescent="0.3">
      <c r="E56" s="11" t="s">
        <v>496</v>
      </c>
      <c r="F56" s="17">
        <v>1.8</v>
      </c>
      <c r="G56" s="17" t="s">
        <v>375</v>
      </c>
      <c r="H56" s="17" t="s">
        <v>472</v>
      </c>
      <c r="I56" s="17" t="s">
        <v>494</v>
      </c>
      <c r="J56" s="17">
        <v>6.35</v>
      </c>
      <c r="K56" s="18">
        <v>189</v>
      </c>
      <c r="L56" s="17">
        <v>2.8</v>
      </c>
      <c r="M56" s="17" t="s">
        <v>378</v>
      </c>
      <c r="N56" s="17">
        <v>1</v>
      </c>
      <c r="O56">
        <f t="shared" si="0"/>
        <v>189</v>
      </c>
      <c r="P56" s="17"/>
      <c r="Q56" s="17"/>
      <c r="R56" s="17"/>
      <c r="S56" s="17"/>
      <c r="T56" s="17"/>
    </row>
    <row r="57" spans="1:30" x14ac:dyDescent="0.3">
      <c r="E57" s="11" t="s">
        <v>474</v>
      </c>
      <c r="F57" s="10">
        <v>0.9</v>
      </c>
      <c r="G57" s="10" t="s">
        <v>375</v>
      </c>
      <c r="H57" s="10" t="s">
        <v>472</v>
      </c>
      <c r="I57" s="10" t="s">
        <v>475</v>
      </c>
      <c r="J57" s="17">
        <v>6.35</v>
      </c>
      <c r="K57" s="18">
        <v>126</v>
      </c>
      <c r="L57" s="10">
        <v>2.8</v>
      </c>
      <c r="M57" s="10" t="s">
        <v>378</v>
      </c>
      <c r="N57" s="10">
        <v>0.7</v>
      </c>
      <c r="O57">
        <f t="shared" si="0"/>
        <v>180</v>
      </c>
      <c r="P57" s="10"/>
      <c r="Q57" s="10"/>
      <c r="R57" s="10"/>
      <c r="S57" s="10"/>
      <c r="T57" s="10"/>
    </row>
    <row r="58" spans="1:30" x14ac:dyDescent="0.3">
      <c r="E58" s="11" t="s">
        <v>471</v>
      </c>
      <c r="F58" s="17">
        <v>0.9</v>
      </c>
      <c r="G58" s="17" t="s">
        <v>375</v>
      </c>
      <c r="H58" s="17" t="s">
        <v>472</v>
      </c>
      <c r="I58" s="17" t="s">
        <v>473</v>
      </c>
      <c r="J58" s="13">
        <v>6.35</v>
      </c>
      <c r="K58" s="18">
        <v>90</v>
      </c>
      <c r="L58" s="17">
        <v>0.38</v>
      </c>
      <c r="M58" s="17" t="s">
        <v>378</v>
      </c>
      <c r="N58" s="17">
        <v>0.6</v>
      </c>
      <c r="O58">
        <f t="shared" si="0"/>
        <v>150</v>
      </c>
      <c r="P58" s="17"/>
      <c r="Q58" s="17"/>
      <c r="R58" s="17"/>
      <c r="S58" s="17"/>
      <c r="T58" s="17"/>
    </row>
    <row r="59" spans="1:30" x14ac:dyDescent="0.3">
      <c r="E59" s="11" t="s">
        <v>470</v>
      </c>
      <c r="F59" s="10">
        <v>1.8</v>
      </c>
      <c r="G59" s="10" t="s">
        <v>375</v>
      </c>
      <c r="H59" s="10" t="s">
        <v>424</v>
      </c>
      <c r="I59" s="10" t="s">
        <v>468</v>
      </c>
      <c r="J59" s="17">
        <v>5</v>
      </c>
      <c r="K59" s="18">
        <v>65</v>
      </c>
      <c r="L59" s="10">
        <v>2.1</v>
      </c>
      <c r="M59" s="10" t="s">
        <v>378</v>
      </c>
      <c r="N59" s="10">
        <v>0.45</v>
      </c>
      <c r="O59">
        <f t="shared" si="0"/>
        <v>144.44444444444443</v>
      </c>
    </row>
    <row r="60" spans="1:30" x14ac:dyDescent="0.3">
      <c r="E60" s="11" t="s">
        <v>460</v>
      </c>
      <c r="F60" s="10">
        <v>1.8</v>
      </c>
      <c r="G60" s="10" t="s">
        <v>375</v>
      </c>
      <c r="H60" s="10" t="s">
        <v>424</v>
      </c>
      <c r="I60" s="10" t="s">
        <v>434</v>
      </c>
      <c r="J60" s="17">
        <v>5</v>
      </c>
      <c r="K60" s="18">
        <v>45</v>
      </c>
      <c r="L60" s="10">
        <v>2</v>
      </c>
      <c r="M60" s="10" t="s">
        <v>378</v>
      </c>
      <c r="N60" s="10">
        <v>0.31</v>
      </c>
      <c r="O60">
        <f t="shared" si="0"/>
        <v>145.16129032258064</v>
      </c>
    </row>
    <row r="61" spans="1:30" ht="13.8" customHeight="1" x14ac:dyDescent="0.3"/>
    <row r="62" spans="1:30" x14ac:dyDescent="0.3">
      <c r="E62" s="9"/>
    </row>
    <row r="63" spans="1:30" ht="15.6" x14ac:dyDescent="0.3">
      <c r="E63" s="9"/>
      <c r="F63" s="16"/>
      <c r="G63" s="15"/>
    </row>
  </sheetData>
  <hyperlinks>
    <hyperlink ref="E49" r:id="rId1" display="http://www.omc-stepperonline.com/9deg-nema-23-bipolar-121v-038a-09nm1275ozin-23hm200384s-p-24.html"/>
    <hyperlink ref="E59" r:id="rId2" display="http://www.omc-stepperonline.com/nema-17-bipolar-stepper-motor-65ncm92ozin-21a-17hs242104s-p-21.html"/>
    <hyperlink ref="E60" r:id="rId3" display="http://www.omc-stepperonline.com/3d-printer-nema-17-stepper-motor-2a-45ncm64ozin-17hs162004s-p-16.html"/>
    <hyperlink ref="E51" r:id="rId4" display="http://www.omc-stepperonline.com/nema-17-bipolar-stepper-motor-65ncm92ozin-21a-17hs242104s-p-21.html"/>
    <hyperlink ref="E55" r:id="rId5" display="http://www.omc-stepperonline.com/nema-23-cnc-stepper-motor-283nm400-ozin-40a-23hs334008s-p-70.html"/>
    <hyperlink ref="E57" r:id="rId6" display="http://www.omc-stepperonline.com/9deg-nema-23-stepper-bipolar-28a-126nm1785ozin-23hm222804s-p-292.html"/>
    <hyperlink ref="E54" r:id="rId7"/>
    <hyperlink ref="E58" r:id="rId8" display="http://www.omc-stepperonline.com/9deg-nema-23-bipolar-121v-038a-09nm1275ozin-23hm200384s-p-24.html"/>
    <hyperlink ref="E56" r:id="rId9" display="http://www.omc-stepperonline.com/nema-23-cnc-stepper-motor-28a-19nm269ozin-23hs302804s-p-25.html"/>
    <hyperlink ref="E50" r:id="rId10" display="http://www.omc-stepperonline.com/nema-23-cnc-stepper-motor-28a-19nm269ozin-23hs302804s-p-25.html"/>
    <hyperlink ref="E52" r:id="rId11" display="http://www.omc-stepperonline.com/nema-17-stepper-motor-34mm-12v-04a-26ncm37ozin-17hs130404s-p-166.html"/>
  </hyperlinks>
  <pageMargins left="0.7" right="0.7" top="0.75" bottom="0.75" header="0.3" footer="0.3"/>
  <pageSetup paperSize="9" orientation="portrait" horizontalDpi="0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3" workbookViewId="0">
      <selection activeCell="A68" sqref="A68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85" workbookViewId="0">
      <selection activeCell="F88" sqref="F88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5546875" style="13"/>
    <col min="10" max="10" width="11.77734375" style="13" bestFit="1" customWidth="1"/>
  </cols>
  <sheetData>
    <row r="1" spans="1:11" ht="17.399999999999999" customHeight="1" x14ac:dyDescent="0.3">
      <c r="A1" t="s">
        <v>356</v>
      </c>
    </row>
    <row r="3" spans="1:11" ht="14.4" customHeight="1" x14ac:dyDescent="0.3">
      <c r="A3" s="10"/>
      <c r="B3" s="10"/>
      <c r="C3" s="10"/>
      <c r="D3" s="19"/>
      <c r="E3" s="19"/>
      <c r="F3" s="10"/>
      <c r="G3" s="10"/>
      <c r="H3" s="10"/>
      <c r="I3" s="12"/>
      <c r="J3" s="12"/>
    </row>
    <row r="4" spans="1:11" ht="14.4" customHeight="1" x14ac:dyDescent="0.3">
      <c r="A4" s="10" t="s">
        <v>357</v>
      </c>
      <c r="B4" s="10" t="s">
        <v>358</v>
      </c>
      <c r="C4" s="10" t="s">
        <v>359</v>
      </c>
      <c r="D4" s="19" t="s">
        <v>360</v>
      </c>
      <c r="E4" s="19"/>
      <c r="F4" s="10" t="s">
        <v>361</v>
      </c>
      <c r="G4" s="10" t="s">
        <v>362</v>
      </c>
      <c r="H4" s="10" t="s">
        <v>363</v>
      </c>
      <c r="I4" s="10" t="s">
        <v>364</v>
      </c>
      <c r="J4" s="10" t="s">
        <v>365</v>
      </c>
    </row>
    <row r="5" spans="1:11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537</v>
      </c>
      <c r="G5" s="10" t="s">
        <v>370</v>
      </c>
      <c r="H5" s="10" t="s">
        <v>371</v>
      </c>
      <c r="I5" s="10" t="s">
        <v>372</v>
      </c>
      <c r="J5" s="10" t="s">
        <v>373</v>
      </c>
    </row>
    <row r="6" spans="1:11" ht="28.8" x14ac:dyDescent="0.3">
      <c r="A6" s="11" t="s">
        <v>374</v>
      </c>
      <c r="B6" s="10">
        <v>1.8</v>
      </c>
      <c r="C6" s="10" t="s">
        <v>375</v>
      </c>
      <c r="D6" s="10" t="s">
        <v>376</v>
      </c>
      <c r="E6" s="10" t="s">
        <v>377</v>
      </c>
      <c r="F6" s="10">
        <v>1.6</v>
      </c>
      <c r="G6" s="10">
        <v>0.2</v>
      </c>
      <c r="H6" s="10" t="s">
        <v>378</v>
      </c>
      <c r="I6" s="10">
        <v>8</v>
      </c>
      <c r="J6" s="10">
        <v>0.05</v>
      </c>
      <c r="K6">
        <f t="shared" ref="K6:K37" si="0">F6/J6</f>
        <v>32</v>
      </c>
    </row>
    <row r="7" spans="1:11" ht="28.8" x14ac:dyDescent="0.3">
      <c r="A7" s="11" t="s">
        <v>379</v>
      </c>
      <c r="B7" s="10">
        <v>1.8</v>
      </c>
      <c r="C7" s="10" t="s">
        <v>375</v>
      </c>
      <c r="D7" s="10" t="s">
        <v>376</v>
      </c>
      <c r="E7" s="10" t="s">
        <v>380</v>
      </c>
      <c r="F7" s="10">
        <v>1.8</v>
      </c>
      <c r="G7" s="10">
        <v>0.5</v>
      </c>
      <c r="H7" s="10" t="s">
        <v>378</v>
      </c>
      <c r="I7" s="10">
        <v>1.7</v>
      </c>
      <c r="J7" s="10">
        <v>0.06</v>
      </c>
      <c r="K7">
        <f t="shared" si="0"/>
        <v>30.000000000000004</v>
      </c>
    </row>
    <row r="8" spans="1:11" ht="28.8" x14ac:dyDescent="0.3">
      <c r="A8" s="11" t="s">
        <v>381</v>
      </c>
      <c r="B8" s="10">
        <v>1.8</v>
      </c>
      <c r="C8" s="10" t="s">
        <v>375</v>
      </c>
      <c r="D8" s="10" t="s">
        <v>376</v>
      </c>
      <c r="E8" s="10" t="s">
        <v>382</v>
      </c>
      <c r="F8" s="10">
        <v>2</v>
      </c>
      <c r="G8" s="10">
        <v>0.6</v>
      </c>
      <c r="H8" s="10" t="s">
        <v>378</v>
      </c>
      <c r="I8" s="10">
        <v>2.2000000000000002</v>
      </c>
      <c r="J8" s="10">
        <v>7.0000000000000007E-2</v>
      </c>
      <c r="K8">
        <f t="shared" si="0"/>
        <v>28.571428571428569</v>
      </c>
    </row>
    <row r="9" spans="1:11" ht="28.8" x14ac:dyDescent="0.3">
      <c r="A9" s="11" t="s">
        <v>383</v>
      </c>
      <c r="B9" s="10">
        <v>1.8</v>
      </c>
      <c r="C9" s="10" t="s">
        <v>375</v>
      </c>
      <c r="D9" s="10" t="s">
        <v>376</v>
      </c>
      <c r="E9" s="10" t="s">
        <v>384</v>
      </c>
      <c r="F9" s="10">
        <v>3</v>
      </c>
      <c r="G9" s="10">
        <v>0.3</v>
      </c>
      <c r="H9" s="10" t="s">
        <v>378</v>
      </c>
      <c r="I9" s="10">
        <v>18</v>
      </c>
      <c r="J9" s="10">
        <v>0.08</v>
      </c>
      <c r="K9">
        <f t="shared" si="0"/>
        <v>37.5</v>
      </c>
    </row>
    <row r="10" spans="1:11" ht="28.8" x14ac:dyDescent="0.3">
      <c r="A10" s="11" t="s">
        <v>385</v>
      </c>
      <c r="B10" s="10">
        <v>1.8</v>
      </c>
      <c r="C10" s="10" t="s">
        <v>375</v>
      </c>
      <c r="D10" s="10" t="s">
        <v>376</v>
      </c>
      <c r="E10" s="10" t="s">
        <v>384</v>
      </c>
      <c r="F10" s="10">
        <v>4</v>
      </c>
      <c r="G10" s="10">
        <v>0.6</v>
      </c>
      <c r="H10" s="10" t="s">
        <v>378</v>
      </c>
      <c r="I10" s="10">
        <v>5.5</v>
      </c>
      <c r="J10" s="10">
        <v>0.08</v>
      </c>
      <c r="K10">
        <f t="shared" si="0"/>
        <v>50</v>
      </c>
    </row>
    <row r="11" spans="1:11" ht="28.8" x14ac:dyDescent="0.3">
      <c r="A11" s="11" t="s">
        <v>386</v>
      </c>
      <c r="B11" s="10">
        <v>1.8</v>
      </c>
      <c r="C11" s="10" t="s">
        <v>375</v>
      </c>
      <c r="D11" s="10" t="s">
        <v>376</v>
      </c>
      <c r="E11" s="10" t="s">
        <v>384</v>
      </c>
      <c r="F11" s="10">
        <v>4</v>
      </c>
      <c r="G11" s="10">
        <v>0.6</v>
      </c>
      <c r="H11" s="10" t="s">
        <v>378</v>
      </c>
      <c r="I11" s="10">
        <v>5.5</v>
      </c>
      <c r="J11" s="10">
        <v>0.08</v>
      </c>
      <c r="K11">
        <f t="shared" si="0"/>
        <v>50</v>
      </c>
    </row>
    <row r="12" spans="1:11" ht="28.8" x14ac:dyDescent="0.3">
      <c r="A12" s="11" t="s">
        <v>387</v>
      </c>
      <c r="B12" s="10">
        <v>1.8</v>
      </c>
      <c r="C12" s="10" t="s">
        <v>375</v>
      </c>
      <c r="D12" s="10" t="s">
        <v>388</v>
      </c>
      <c r="E12" s="10" t="s">
        <v>538</v>
      </c>
      <c r="F12" s="10">
        <v>6</v>
      </c>
      <c r="G12" s="10">
        <v>0.67</v>
      </c>
      <c r="H12" s="10" t="s">
        <v>378</v>
      </c>
      <c r="I12" s="10">
        <v>4.2</v>
      </c>
      <c r="J12" s="10">
        <v>0.11</v>
      </c>
      <c r="K12">
        <f t="shared" si="0"/>
        <v>54.545454545454547</v>
      </c>
    </row>
    <row r="13" spans="1:11" ht="28.8" x14ac:dyDescent="0.3">
      <c r="A13" s="11" t="s">
        <v>389</v>
      </c>
      <c r="B13" s="10">
        <v>1.8</v>
      </c>
      <c r="C13" s="10" t="s">
        <v>390</v>
      </c>
      <c r="D13" s="10" t="s">
        <v>388</v>
      </c>
      <c r="E13" s="10" t="s">
        <v>538</v>
      </c>
      <c r="F13" s="10">
        <v>4.3</v>
      </c>
      <c r="G13" s="10">
        <v>0.95</v>
      </c>
      <c r="H13" s="10" t="s">
        <v>391</v>
      </c>
      <c r="I13" s="10">
        <v>1</v>
      </c>
      <c r="J13" s="10">
        <v>0.11</v>
      </c>
      <c r="K13">
        <f t="shared" si="0"/>
        <v>39.090909090909086</v>
      </c>
    </row>
    <row r="14" spans="1:11" ht="28.8" x14ac:dyDescent="0.3">
      <c r="A14" s="11" t="s">
        <v>392</v>
      </c>
      <c r="B14" s="10">
        <v>1.8</v>
      </c>
      <c r="C14" s="10" t="s">
        <v>375</v>
      </c>
      <c r="D14" s="10" t="s">
        <v>388</v>
      </c>
      <c r="E14" s="10" t="s">
        <v>539</v>
      </c>
      <c r="F14" s="10">
        <v>9.5</v>
      </c>
      <c r="G14" s="10">
        <v>0.67</v>
      </c>
      <c r="H14" s="10" t="s">
        <v>378</v>
      </c>
      <c r="I14" s="10">
        <v>4.9000000000000004</v>
      </c>
      <c r="J14" s="10">
        <v>0.14000000000000001</v>
      </c>
      <c r="K14">
        <f t="shared" si="0"/>
        <v>67.857142857142847</v>
      </c>
    </row>
    <row r="15" spans="1:11" ht="28.8" x14ac:dyDescent="0.3">
      <c r="A15" s="11" t="s">
        <v>393</v>
      </c>
      <c r="B15" s="10">
        <v>1.8</v>
      </c>
      <c r="C15" s="10" t="s">
        <v>375</v>
      </c>
      <c r="D15" s="10" t="s">
        <v>388</v>
      </c>
      <c r="E15" s="10" t="s">
        <v>540</v>
      </c>
      <c r="F15" s="10">
        <v>12</v>
      </c>
      <c r="G15" s="10">
        <v>0.67</v>
      </c>
      <c r="H15" s="10" t="s">
        <v>378</v>
      </c>
      <c r="I15" s="10">
        <v>5.7</v>
      </c>
      <c r="J15" s="10">
        <v>0.2</v>
      </c>
      <c r="K15">
        <f t="shared" si="0"/>
        <v>60</v>
      </c>
    </row>
    <row r="16" spans="1:11" ht="28.8" x14ac:dyDescent="0.3">
      <c r="A16" s="11" t="s">
        <v>394</v>
      </c>
      <c r="B16" s="10">
        <v>0.9</v>
      </c>
      <c r="C16" s="10" t="s">
        <v>375</v>
      </c>
      <c r="D16" s="10" t="s">
        <v>395</v>
      </c>
      <c r="E16" s="10" t="s">
        <v>541</v>
      </c>
      <c r="F16" s="10">
        <v>7</v>
      </c>
      <c r="G16" s="10">
        <v>0.5</v>
      </c>
      <c r="H16" s="10" t="s">
        <v>378</v>
      </c>
      <c r="I16" s="10">
        <v>7.5</v>
      </c>
      <c r="J16" s="10">
        <v>0.08</v>
      </c>
      <c r="K16">
        <f t="shared" si="0"/>
        <v>87.5</v>
      </c>
    </row>
    <row r="17" spans="1:11" ht="28.8" x14ac:dyDescent="0.3">
      <c r="A17" s="11" t="s">
        <v>396</v>
      </c>
      <c r="B17" s="10">
        <v>0.9</v>
      </c>
      <c r="C17" s="10" t="s">
        <v>375</v>
      </c>
      <c r="D17" s="10" t="s">
        <v>395</v>
      </c>
      <c r="E17" s="10" t="s">
        <v>542</v>
      </c>
      <c r="F17" s="10">
        <v>12</v>
      </c>
      <c r="G17" s="10">
        <v>0.65</v>
      </c>
      <c r="H17" s="10" t="s">
        <v>378</v>
      </c>
      <c r="I17" s="10">
        <v>5</v>
      </c>
      <c r="J17" s="10">
        <v>0.13</v>
      </c>
      <c r="K17">
        <f t="shared" si="0"/>
        <v>92.307692307692307</v>
      </c>
    </row>
    <row r="18" spans="1:11" ht="28.8" x14ac:dyDescent="0.3">
      <c r="A18" s="11" t="s">
        <v>397</v>
      </c>
      <c r="B18" s="10">
        <v>0.9</v>
      </c>
      <c r="C18" s="10" t="s">
        <v>375</v>
      </c>
      <c r="D18" s="10" t="s">
        <v>395</v>
      </c>
      <c r="E18" s="10" t="s">
        <v>398</v>
      </c>
      <c r="F18" s="10">
        <v>5</v>
      </c>
      <c r="G18" s="10">
        <v>0.5</v>
      </c>
      <c r="H18" s="10" t="s">
        <v>378</v>
      </c>
      <c r="I18" s="10">
        <v>8.1999999999999993</v>
      </c>
      <c r="J18" s="10">
        <v>0.09</v>
      </c>
      <c r="K18">
        <f t="shared" si="0"/>
        <v>55.555555555555557</v>
      </c>
    </row>
    <row r="19" spans="1:11" ht="28.8" x14ac:dyDescent="0.3">
      <c r="A19" s="11" t="s">
        <v>399</v>
      </c>
      <c r="B19" s="10">
        <v>0.9</v>
      </c>
      <c r="C19" s="10" t="s">
        <v>375</v>
      </c>
      <c r="D19" s="10" t="s">
        <v>395</v>
      </c>
      <c r="E19" s="10" t="s">
        <v>400</v>
      </c>
      <c r="F19" s="10">
        <v>11</v>
      </c>
      <c r="G19" s="10">
        <v>0.4</v>
      </c>
      <c r="H19" s="10" t="s">
        <v>378</v>
      </c>
      <c r="I19" s="10">
        <v>24</v>
      </c>
      <c r="J19" s="10">
        <v>0.12</v>
      </c>
      <c r="K19">
        <f t="shared" si="0"/>
        <v>91.666666666666671</v>
      </c>
    </row>
    <row r="20" spans="1:11" ht="28.8" x14ac:dyDescent="0.3">
      <c r="A20" s="11" t="s">
        <v>401</v>
      </c>
      <c r="B20" s="10">
        <v>1.8</v>
      </c>
      <c r="C20" s="10" t="s">
        <v>375</v>
      </c>
      <c r="D20" s="10" t="s">
        <v>395</v>
      </c>
      <c r="E20" s="10" t="s">
        <v>402</v>
      </c>
      <c r="F20" s="10">
        <v>14</v>
      </c>
      <c r="G20" s="10">
        <v>0.4</v>
      </c>
      <c r="H20" s="10" t="s">
        <v>378</v>
      </c>
      <c r="I20" s="10">
        <v>30</v>
      </c>
      <c r="J20" s="10">
        <v>0.12</v>
      </c>
      <c r="K20">
        <f t="shared" si="0"/>
        <v>116.66666666666667</v>
      </c>
    </row>
    <row r="21" spans="1:11" ht="28.8" x14ac:dyDescent="0.3">
      <c r="A21" s="11" t="s">
        <v>403</v>
      </c>
      <c r="B21" s="10">
        <v>1.8</v>
      </c>
      <c r="C21" s="10" t="s">
        <v>375</v>
      </c>
      <c r="D21" s="10" t="s">
        <v>395</v>
      </c>
      <c r="E21" s="10" t="s">
        <v>400</v>
      </c>
      <c r="F21" s="10">
        <v>12.5</v>
      </c>
      <c r="G21" s="10">
        <v>1</v>
      </c>
      <c r="H21" s="10" t="s">
        <v>378</v>
      </c>
      <c r="I21" s="10">
        <v>30</v>
      </c>
      <c r="J21" s="10">
        <v>0.12</v>
      </c>
      <c r="K21">
        <f t="shared" si="0"/>
        <v>104.16666666666667</v>
      </c>
    </row>
    <row r="22" spans="1:11" ht="28.8" x14ac:dyDescent="0.3">
      <c r="A22" s="11" t="s">
        <v>404</v>
      </c>
      <c r="B22" s="10">
        <v>1.8</v>
      </c>
      <c r="C22" s="10" t="s">
        <v>390</v>
      </c>
      <c r="D22" s="10" t="s">
        <v>395</v>
      </c>
      <c r="E22" s="10" t="s">
        <v>405</v>
      </c>
      <c r="F22" s="10">
        <v>10</v>
      </c>
      <c r="G22" s="10">
        <v>0.4</v>
      </c>
      <c r="H22" s="10" t="s">
        <v>378</v>
      </c>
      <c r="I22" s="10">
        <v>17</v>
      </c>
      <c r="J22" s="10">
        <v>0.17</v>
      </c>
      <c r="K22">
        <f t="shared" si="0"/>
        <v>58.823529411764703</v>
      </c>
    </row>
    <row r="23" spans="1:11" ht="28.8" x14ac:dyDescent="0.3">
      <c r="A23" s="11" t="s">
        <v>406</v>
      </c>
      <c r="B23" s="10">
        <v>1.8</v>
      </c>
      <c r="C23" s="10" t="s">
        <v>375</v>
      </c>
      <c r="D23" s="10" t="s">
        <v>395</v>
      </c>
      <c r="E23" s="10" t="s">
        <v>405</v>
      </c>
      <c r="F23" s="10">
        <v>18</v>
      </c>
      <c r="G23" s="10">
        <v>0.8</v>
      </c>
      <c r="H23" s="10" t="s">
        <v>378</v>
      </c>
      <c r="I23" s="10">
        <v>10</v>
      </c>
      <c r="J23" s="10">
        <v>0.17</v>
      </c>
      <c r="K23">
        <f t="shared" si="0"/>
        <v>105.88235294117646</v>
      </c>
    </row>
    <row r="24" spans="1:11" ht="28.8" x14ac:dyDescent="0.3">
      <c r="A24" s="11" t="s">
        <v>407</v>
      </c>
      <c r="B24" s="10">
        <v>1.8</v>
      </c>
      <c r="C24" s="10" t="s">
        <v>375</v>
      </c>
      <c r="D24" s="10" t="s">
        <v>395</v>
      </c>
      <c r="E24" s="10" t="s">
        <v>408</v>
      </c>
      <c r="F24" s="10">
        <v>23</v>
      </c>
      <c r="G24" s="10">
        <v>0.5</v>
      </c>
      <c r="H24" s="10" t="s">
        <v>378</v>
      </c>
      <c r="I24" s="10">
        <v>26</v>
      </c>
      <c r="J24" s="10">
        <v>0.2</v>
      </c>
      <c r="K24">
        <f t="shared" si="0"/>
        <v>115</v>
      </c>
    </row>
    <row r="25" spans="1:11" ht="28.8" x14ac:dyDescent="0.3">
      <c r="A25" s="11" t="s">
        <v>409</v>
      </c>
      <c r="B25" s="10">
        <v>1.8</v>
      </c>
      <c r="C25" s="10" t="s">
        <v>375</v>
      </c>
      <c r="D25" s="10" t="s">
        <v>395</v>
      </c>
      <c r="E25" s="10" t="s">
        <v>410</v>
      </c>
      <c r="F25" s="10">
        <v>40</v>
      </c>
      <c r="G25" s="10">
        <v>1.5</v>
      </c>
      <c r="H25" s="10" t="s">
        <v>378</v>
      </c>
      <c r="I25" s="10">
        <v>3.8</v>
      </c>
      <c r="J25" s="10">
        <v>0.35</v>
      </c>
      <c r="K25">
        <f t="shared" si="0"/>
        <v>114.28571428571429</v>
      </c>
    </row>
    <row r="26" spans="1:11" ht="28.8" x14ac:dyDescent="0.3">
      <c r="A26" s="11" t="s">
        <v>411</v>
      </c>
      <c r="B26" s="10">
        <v>0.9</v>
      </c>
      <c r="C26" s="10" t="s">
        <v>375</v>
      </c>
      <c r="D26" s="10" t="s">
        <v>412</v>
      </c>
      <c r="E26" s="10" t="s">
        <v>413</v>
      </c>
      <c r="F26" s="10">
        <v>16</v>
      </c>
      <c r="G26" s="10">
        <v>0.6</v>
      </c>
      <c r="H26" s="10" t="s">
        <v>378</v>
      </c>
      <c r="I26" s="10">
        <v>15.5</v>
      </c>
      <c r="J26" s="10">
        <v>0.12</v>
      </c>
      <c r="K26">
        <f t="shared" si="0"/>
        <v>133.33333333333334</v>
      </c>
    </row>
    <row r="27" spans="1:11" ht="28.8" x14ac:dyDescent="0.3">
      <c r="A27" s="11" t="s">
        <v>414</v>
      </c>
      <c r="B27" s="10">
        <v>0.9</v>
      </c>
      <c r="C27" s="10" t="s">
        <v>375</v>
      </c>
      <c r="D27" s="10" t="s">
        <v>412</v>
      </c>
      <c r="E27" s="10" t="s">
        <v>415</v>
      </c>
      <c r="F27" s="10">
        <v>18</v>
      </c>
      <c r="G27" s="10">
        <v>0.4</v>
      </c>
      <c r="H27" s="10" t="s">
        <v>378</v>
      </c>
      <c r="I27" s="10">
        <v>43</v>
      </c>
      <c r="J27" s="10">
        <v>0.18</v>
      </c>
      <c r="K27">
        <f t="shared" si="0"/>
        <v>100</v>
      </c>
    </row>
    <row r="28" spans="1:11" ht="28.8" x14ac:dyDescent="0.3">
      <c r="A28" s="11" t="s">
        <v>416</v>
      </c>
      <c r="B28" s="10">
        <v>0.9</v>
      </c>
      <c r="C28" s="10" t="s">
        <v>375</v>
      </c>
      <c r="D28" s="10" t="s">
        <v>412</v>
      </c>
      <c r="E28" s="10" t="s">
        <v>417</v>
      </c>
      <c r="F28" s="10">
        <v>25</v>
      </c>
      <c r="G28" s="10">
        <v>0.3</v>
      </c>
      <c r="H28" s="10" t="s">
        <v>378</v>
      </c>
      <c r="I28" s="10">
        <v>110</v>
      </c>
      <c r="J28" s="10">
        <v>0.25</v>
      </c>
      <c r="K28">
        <f t="shared" si="0"/>
        <v>100</v>
      </c>
    </row>
    <row r="29" spans="1:11" ht="28.8" x14ac:dyDescent="0.3">
      <c r="A29" s="11" t="s">
        <v>418</v>
      </c>
      <c r="B29" s="10">
        <v>1.8</v>
      </c>
      <c r="C29" s="10" t="s">
        <v>390</v>
      </c>
      <c r="D29" s="10" t="s">
        <v>412</v>
      </c>
      <c r="E29" s="10" t="s">
        <v>419</v>
      </c>
      <c r="F29" s="10">
        <v>8</v>
      </c>
      <c r="G29" s="10">
        <v>0.5</v>
      </c>
      <c r="H29" s="10" t="s">
        <v>378</v>
      </c>
      <c r="I29" s="10">
        <v>7.5</v>
      </c>
      <c r="J29" s="10">
        <v>0.12</v>
      </c>
      <c r="K29">
        <f t="shared" si="0"/>
        <v>66.666666666666671</v>
      </c>
    </row>
    <row r="30" spans="1:11" ht="28.8" x14ac:dyDescent="0.3">
      <c r="A30" s="11" t="s">
        <v>420</v>
      </c>
      <c r="B30" s="10">
        <v>1.8</v>
      </c>
      <c r="C30" s="10" t="s">
        <v>375</v>
      </c>
      <c r="D30" s="10" t="s">
        <v>412</v>
      </c>
      <c r="E30" s="10" t="s">
        <v>419</v>
      </c>
      <c r="F30" s="10">
        <v>8.6999999999999993</v>
      </c>
      <c r="G30" s="10">
        <v>0.6</v>
      </c>
      <c r="H30" s="10" t="s">
        <v>378</v>
      </c>
      <c r="I30" s="10">
        <v>8.5</v>
      </c>
      <c r="J30" s="10">
        <v>0.12</v>
      </c>
      <c r="K30">
        <f t="shared" si="0"/>
        <v>72.5</v>
      </c>
    </row>
    <row r="31" spans="1:11" ht="28.8" x14ac:dyDescent="0.3">
      <c r="A31" s="11" t="s">
        <v>421</v>
      </c>
      <c r="B31" s="10">
        <v>1.8</v>
      </c>
      <c r="C31" s="10" t="s">
        <v>375</v>
      </c>
      <c r="D31" s="10" t="s">
        <v>412</v>
      </c>
      <c r="E31" s="10" t="s">
        <v>415</v>
      </c>
      <c r="F31" s="10">
        <v>21</v>
      </c>
      <c r="G31" s="10">
        <v>0.4</v>
      </c>
      <c r="H31" s="10" t="s">
        <v>378</v>
      </c>
      <c r="I31" s="10">
        <v>32</v>
      </c>
      <c r="J31" s="10">
        <v>0.18</v>
      </c>
      <c r="K31">
        <f t="shared" si="0"/>
        <v>116.66666666666667</v>
      </c>
    </row>
    <row r="32" spans="1:11" ht="28.8" x14ac:dyDescent="0.3">
      <c r="A32" s="11" t="s">
        <v>422</v>
      </c>
      <c r="B32" s="10">
        <v>1.8</v>
      </c>
      <c r="C32" s="10" t="s">
        <v>375</v>
      </c>
      <c r="D32" s="10" t="s">
        <v>412</v>
      </c>
      <c r="E32" s="10" t="s">
        <v>415</v>
      </c>
      <c r="F32" s="10">
        <v>18</v>
      </c>
      <c r="G32" s="10">
        <v>0.65</v>
      </c>
      <c r="H32" s="10" t="s">
        <v>378</v>
      </c>
      <c r="I32" s="10">
        <v>9.3000000000000007</v>
      </c>
      <c r="J32" s="10">
        <v>0.18</v>
      </c>
      <c r="K32">
        <f t="shared" si="0"/>
        <v>100</v>
      </c>
    </row>
    <row r="33" spans="1:11" ht="28.8" x14ac:dyDescent="0.3">
      <c r="A33" s="11" t="s">
        <v>423</v>
      </c>
      <c r="B33" s="10">
        <v>0.9</v>
      </c>
      <c r="C33" s="10" t="s">
        <v>375</v>
      </c>
      <c r="D33" s="10" t="s">
        <v>424</v>
      </c>
      <c r="E33" s="10" t="s">
        <v>425</v>
      </c>
      <c r="F33" s="10">
        <v>11</v>
      </c>
      <c r="G33" s="10">
        <v>1.2</v>
      </c>
      <c r="H33" s="10" t="s">
        <v>378</v>
      </c>
      <c r="I33" s="10">
        <v>2.2000000000000002</v>
      </c>
      <c r="J33" s="10">
        <v>0.15</v>
      </c>
      <c r="K33">
        <f t="shared" si="0"/>
        <v>73.333333333333343</v>
      </c>
    </row>
    <row r="34" spans="1:11" ht="28.8" x14ac:dyDescent="0.3">
      <c r="A34" s="11" t="s">
        <v>426</v>
      </c>
      <c r="B34" s="10">
        <v>0.9</v>
      </c>
      <c r="C34" s="10" t="s">
        <v>427</v>
      </c>
      <c r="D34" s="10" t="s">
        <v>424</v>
      </c>
      <c r="E34" s="10" t="s">
        <v>428</v>
      </c>
      <c r="F34" s="10">
        <v>23</v>
      </c>
      <c r="G34" s="10">
        <v>0.31</v>
      </c>
      <c r="H34" s="10" t="s">
        <v>378</v>
      </c>
      <c r="I34" s="10">
        <v>144</v>
      </c>
      <c r="J34" s="10">
        <v>0.28000000000000003</v>
      </c>
      <c r="K34">
        <f t="shared" si="0"/>
        <v>82.142857142857139</v>
      </c>
    </row>
    <row r="35" spans="1:11" ht="28.8" x14ac:dyDescent="0.3">
      <c r="A35" s="11" t="s">
        <v>429</v>
      </c>
      <c r="B35" s="10">
        <v>0.9</v>
      </c>
      <c r="C35" s="10" t="s">
        <v>427</v>
      </c>
      <c r="D35" s="10" t="s">
        <v>424</v>
      </c>
      <c r="E35" s="10" t="s">
        <v>428</v>
      </c>
      <c r="F35" s="10">
        <v>23</v>
      </c>
      <c r="G35" s="10">
        <v>0.31</v>
      </c>
      <c r="H35" s="10" t="s">
        <v>391</v>
      </c>
      <c r="I35" s="10">
        <v>144</v>
      </c>
      <c r="J35" s="10">
        <v>0.28000000000000003</v>
      </c>
      <c r="K35">
        <f t="shared" si="0"/>
        <v>82.142857142857139</v>
      </c>
    </row>
    <row r="36" spans="1:11" ht="28.8" x14ac:dyDescent="0.3">
      <c r="A36" s="11" t="s">
        <v>430</v>
      </c>
      <c r="B36" s="10">
        <v>0.9</v>
      </c>
      <c r="C36" s="10" t="s">
        <v>390</v>
      </c>
      <c r="D36" s="10" t="s">
        <v>424</v>
      </c>
      <c r="E36" s="10" t="s">
        <v>431</v>
      </c>
      <c r="F36" s="10">
        <v>25.9</v>
      </c>
      <c r="G36" s="10">
        <v>0.4</v>
      </c>
      <c r="H36" s="10" t="s">
        <v>378</v>
      </c>
      <c r="I36" s="10">
        <v>30</v>
      </c>
      <c r="J36" s="10">
        <v>0.28000000000000003</v>
      </c>
      <c r="K36">
        <f t="shared" si="0"/>
        <v>92.499999999999986</v>
      </c>
    </row>
    <row r="37" spans="1:11" ht="28.8" x14ac:dyDescent="0.3">
      <c r="A37" s="11" t="s">
        <v>432</v>
      </c>
      <c r="B37" s="10">
        <v>0.9</v>
      </c>
      <c r="C37" s="10" t="s">
        <v>390</v>
      </c>
      <c r="D37" s="10" t="s">
        <v>424</v>
      </c>
      <c r="E37" s="10" t="s">
        <v>431</v>
      </c>
      <c r="F37" s="10">
        <v>25.9</v>
      </c>
      <c r="G37" s="10">
        <v>0.4</v>
      </c>
      <c r="H37" s="10" t="s">
        <v>391</v>
      </c>
      <c r="I37" s="10">
        <v>30</v>
      </c>
      <c r="J37" s="10">
        <v>0.28000000000000003</v>
      </c>
      <c r="K37">
        <f t="shared" si="0"/>
        <v>92.499999999999986</v>
      </c>
    </row>
    <row r="38" spans="1:11" ht="28.8" x14ac:dyDescent="0.3">
      <c r="A38" s="11" t="s">
        <v>433</v>
      </c>
      <c r="B38" s="10">
        <v>0.9</v>
      </c>
      <c r="C38" s="10" t="s">
        <v>390</v>
      </c>
      <c r="D38" s="10" t="s">
        <v>424</v>
      </c>
      <c r="E38" s="10" t="s">
        <v>434</v>
      </c>
      <c r="F38" s="10">
        <v>26</v>
      </c>
      <c r="G38" s="10">
        <v>0.8</v>
      </c>
      <c r="H38" s="10" t="s">
        <v>378</v>
      </c>
      <c r="I38" s="10">
        <v>7.5</v>
      </c>
      <c r="J38" s="10">
        <v>0.28000000000000003</v>
      </c>
      <c r="K38">
        <f t="shared" ref="K38:K69" si="1">F38/J38</f>
        <v>92.857142857142847</v>
      </c>
    </row>
    <row r="39" spans="1:11" ht="28.8" x14ac:dyDescent="0.3">
      <c r="A39" s="11" t="s">
        <v>435</v>
      </c>
      <c r="B39" s="10">
        <v>0.9</v>
      </c>
      <c r="C39" s="10" t="s">
        <v>375</v>
      </c>
      <c r="D39" s="10" t="s">
        <v>424</v>
      </c>
      <c r="E39" s="10" t="s">
        <v>434</v>
      </c>
      <c r="F39" s="10">
        <v>36</v>
      </c>
      <c r="G39" s="10">
        <v>0.9</v>
      </c>
      <c r="H39" s="10" t="s">
        <v>378</v>
      </c>
      <c r="I39" s="10">
        <v>12</v>
      </c>
      <c r="J39" s="10">
        <v>0.28000000000000003</v>
      </c>
      <c r="K39">
        <f t="shared" si="1"/>
        <v>128.57142857142856</v>
      </c>
    </row>
    <row r="40" spans="1:11" ht="28.8" x14ac:dyDescent="0.3">
      <c r="A40" s="11" t="s">
        <v>436</v>
      </c>
      <c r="B40" s="10">
        <v>0.9</v>
      </c>
      <c r="C40" s="10" t="s">
        <v>390</v>
      </c>
      <c r="D40" s="10" t="s">
        <v>424</v>
      </c>
      <c r="E40" s="10" t="s">
        <v>437</v>
      </c>
      <c r="F40" s="10">
        <v>31.7</v>
      </c>
      <c r="G40" s="10">
        <v>0.4</v>
      </c>
      <c r="H40" s="10" t="s">
        <v>378</v>
      </c>
      <c r="I40" s="10">
        <v>38</v>
      </c>
      <c r="J40" s="10">
        <v>0.35</v>
      </c>
      <c r="K40">
        <f t="shared" si="1"/>
        <v>90.571428571428569</v>
      </c>
    </row>
    <row r="41" spans="1:11" ht="28.8" x14ac:dyDescent="0.3">
      <c r="A41" s="11" t="s">
        <v>438</v>
      </c>
      <c r="B41" s="10">
        <v>0.9</v>
      </c>
      <c r="C41" s="10" t="s">
        <v>390</v>
      </c>
      <c r="D41" s="10" t="s">
        <v>424</v>
      </c>
      <c r="E41" s="10" t="s">
        <v>437</v>
      </c>
      <c r="F41" s="10">
        <v>31.7</v>
      </c>
      <c r="G41" s="10">
        <v>0.4</v>
      </c>
      <c r="H41" s="10" t="s">
        <v>391</v>
      </c>
      <c r="I41" s="10">
        <v>38</v>
      </c>
      <c r="J41" s="10">
        <v>0.35</v>
      </c>
      <c r="K41">
        <f t="shared" si="1"/>
        <v>90.571428571428569</v>
      </c>
    </row>
    <row r="42" spans="1:11" ht="28.8" x14ac:dyDescent="0.3">
      <c r="A42" s="11" t="s">
        <v>439</v>
      </c>
      <c r="B42" s="10">
        <v>0.9</v>
      </c>
      <c r="C42" s="10" t="s">
        <v>375</v>
      </c>
      <c r="D42" s="10" t="s">
        <v>424</v>
      </c>
      <c r="E42" s="10" t="s">
        <v>437</v>
      </c>
      <c r="F42" s="10">
        <v>44</v>
      </c>
      <c r="G42" s="10">
        <v>1.68</v>
      </c>
      <c r="H42" s="10" t="s">
        <v>378</v>
      </c>
      <c r="I42" s="10">
        <v>4.0999999999999996</v>
      </c>
      <c r="J42" s="10">
        <v>0.35</v>
      </c>
      <c r="K42">
        <f t="shared" si="1"/>
        <v>125.71428571428572</v>
      </c>
    </row>
    <row r="43" spans="1:11" ht="28.8" x14ac:dyDescent="0.3">
      <c r="A43" s="11" t="s">
        <v>440</v>
      </c>
      <c r="B43" s="10">
        <v>0.9</v>
      </c>
      <c r="C43" s="10" t="s">
        <v>375</v>
      </c>
      <c r="D43" s="10" t="s">
        <v>424</v>
      </c>
      <c r="E43" s="10" t="s">
        <v>437</v>
      </c>
      <c r="F43" s="10">
        <v>46</v>
      </c>
      <c r="G43" s="10">
        <v>2</v>
      </c>
      <c r="H43" s="10" t="s">
        <v>378</v>
      </c>
      <c r="I43" s="10">
        <v>3</v>
      </c>
      <c r="J43" s="10">
        <v>0.4</v>
      </c>
      <c r="K43">
        <f t="shared" si="1"/>
        <v>115</v>
      </c>
    </row>
    <row r="44" spans="1:11" ht="28.8" x14ac:dyDescent="0.3">
      <c r="A44" s="11" t="s">
        <v>441</v>
      </c>
      <c r="B44" s="10">
        <v>3.75</v>
      </c>
      <c r="C44" s="10" t="s">
        <v>442</v>
      </c>
      <c r="D44" s="10" t="s">
        <v>424</v>
      </c>
      <c r="E44" s="10" t="s">
        <v>431</v>
      </c>
      <c r="F44" s="10">
        <v>16</v>
      </c>
      <c r="G44" s="10">
        <v>1</v>
      </c>
      <c r="H44" s="10" t="s">
        <v>378</v>
      </c>
      <c r="I44" s="10">
        <v>2.8</v>
      </c>
      <c r="J44" s="10">
        <v>0.3</v>
      </c>
      <c r="K44">
        <f t="shared" si="1"/>
        <v>53.333333333333336</v>
      </c>
    </row>
    <row r="45" spans="1:11" ht="28.8" x14ac:dyDescent="0.3">
      <c r="A45" s="11" t="s">
        <v>443</v>
      </c>
      <c r="B45" s="10">
        <v>3.75</v>
      </c>
      <c r="C45" s="10" t="s">
        <v>442</v>
      </c>
      <c r="D45" s="10" t="s">
        <v>424</v>
      </c>
      <c r="E45" s="10" t="s">
        <v>431</v>
      </c>
      <c r="F45" s="10">
        <v>20</v>
      </c>
      <c r="G45" s="10">
        <v>0.6</v>
      </c>
      <c r="H45" s="10" t="s">
        <v>378</v>
      </c>
      <c r="I45" s="10">
        <v>5.2</v>
      </c>
      <c r="J45" s="10">
        <v>0.3</v>
      </c>
      <c r="K45">
        <f t="shared" si="1"/>
        <v>66.666666666666671</v>
      </c>
    </row>
    <row r="46" spans="1:11" ht="28.8" x14ac:dyDescent="0.3">
      <c r="A46" s="11" t="s">
        <v>444</v>
      </c>
      <c r="B46" s="10">
        <v>1.8</v>
      </c>
      <c r="C46" s="10" t="s">
        <v>375</v>
      </c>
      <c r="D46" s="10" t="s">
        <v>424</v>
      </c>
      <c r="E46" s="10" t="s">
        <v>445</v>
      </c>
      <c r="F46" s="10">
        <v>13</v>
      </c>
      <c r="G46" s="10">
        <v>1</v>
      </c>
      <c r="H46" s="10" t="s">
        <v>378</v>
      </c>
      <c r="I46" s="10">
        <v>4.5</v>
      </c>
      <c r="J46" s="10">
        <v>0.15</v>
      </c>
      <c r="K46">
        <f t="shared" si="1"/>
        <v>86.666666666666671</v>
      </c>
    </row>
    <row r="47" spans="1:11" ht="28.8" x14ac:dyDescent="0.3">
      <c r="A47" s="11" t="s">
        <v>446</v>
      </c>
      <c r="B47" s="10">
        <v>1.8</v>
      </c>
      <c r="C47" s="10" t="s">
        <v>375</v>
      </c>
      <c r="D47" s="10" t="s">
        <v>424</v>
      </c>
      <c r="E47" s="10" t="s">
        <v>447</v>
      </c>
      <c r="F47" s="10">
        <v>18</v>
      </c>
      <c r="G47" s="10">
        <v>0.7</v>
      </c>
      <c r="H47" s="10" t="s">
        <v>378</v>
      </c>
      <c r="I47" s="10">
        <v>5.5</v>
      </c>
      <c r="J47" s="10">
        <v>0.18</v>
      </c>
      <c r="K47">
        <f t="shared" si="1"/>
        <v>100</v>
      </c>
    </row>
    <row r="48" spans="1:11" ht="28.8" x14ac:dyDescent="0.3">
      <c r="A48" s="11" t="s">
        <v>448</v>
      </c>
      <c r="B48" s="10">
        <v>1.8</v>
      </c>
      <c r="C48" s="10" t="s">
        <v>390</v>
      </c>
      <c r="D48" s="10" t="s">
        <v>424</v>
      </c>
      <c r="E48" s="10" t="s">
        <v>449</v>
      </c>
      <c r="F48" s="10">
        <v>16</v>
      </c>
      <c r="G48" s="10">
        <v>0.31</v>
      </c>
      <c r="H48" s="10" t="s">
        <v>378</v>
      </c>
      <c r="I48" s="10">
        <v>21</v>
      </c>
      <c r="J48" s="10">
        <v>0.22</v>
      </c>
      <c r="K48">
        <f t="shared" si="1"/>
        <v>72.727272727272734</v>
      </c>
    </row>
    <row r="49" spans="1:11" ht="28.8" x14ac:dyDescent="0.3">
      <c r="A49" s="11" t="s">
        <v>450</v>
      </c>
      <c r="B49" s="10">
        <v>1.8</v>
      </c>
      <c r="C49" s="10" t="s">
        <v>390</v>
      </c>
      <c r="D49" s="10" t="s">
        <v>424</v>
      </c>
      <c r="E49" s="10" t="s">
        <v>449</v>
      </c>
      <c r="F49" s="10">
        <v>16</v>
      </c>
      <c r="G49" s="10">
        <v>0.95</v>
      </c>
      <c r="H49" s="10" t="s">
        <v>378</v>
      </c>
      <c r="I49" s="10">
        <v>2.5</v>
      </c>
      <c r="J49" s="10">
        <v>0.22</v>
      </c>
      <c r="K49">
        <f t="shared" si="1"/>
        <v>72.727272727272734</v>
      </c>
    </row>
    <row r="50" spans="1:11" ht="28.8" x14ac:dyDescent="0.3">
      <c r="A50" s="11" t="s">
        <v>451</v>
      </c>
      <c r="B50" s="10">
        <v>1.8</v>
      </c>
      <c r="C50" s="10" t="s">
        <v>375</v>
      </c>
      <c r="D50" s="10" t="s">
        <v>424</v>
      </c>
      <c r="E50" s="10" t="s">
        <v>449</v>
      </c>
      <c r="F50" s="10">
        <v>22</v>
      </c>
      <c r="G50" s="10">
        <v>1.33</v>
      </c>
      <c r="H50" s="10" t="s">
        <v>378</v>
      </c>
      <c r="I50" s="10">
        <v>2.5</v>
      </c>
      <c r="J50" s="10">
        <v>0.22</v>
      </c>
      <c r="K50">
        <f t="shared" si="1"/>
        <v>100</v>
      </c>
    </row>
    <row r="51" spans="1:11" ht="28.8" x14ac:dyDescent="0.3">
      <c r="A51" s="11" t="s">
        <v>452</v>
      </c>
      <c r="B51" s="10">
        <v>1.8</v>
      </c>
      <c r="C51" s="10" t="s">
        <v>375</v>
      </c>
      <c r="D51" s="10" t="s">
        <v>424</v>
      </c>
      <c r="E51" s="10" t="s">
        <v>449</v>
      </c>
      <c r="F51" s="10">
        <v>22</v>
      </c>
      <c r="G51" s="10">
        <v>1.33</v>
      </c>
      <c r="H51" s="10" t="s">
        <v>391</v>
      </c>
      <c r="I51" s="10">
        <v>2.5</v>
      </c>
      <c r="J51" s="10">
        <v>0.22</v>
      </c>
      <c r="K51">
        <f t="shared" si="1"/>
        <v>100</v>
      </c>
    </row>
    <row r="52" spans="1:11" ht="28.8" x14ac:dyDescent="0.3">
      <c r="A52" s="11" t="s">
        <v>453</v>
      </c>
      <c r="B52" s="10">
        <v>1.8</v>
      </c>
      <c r="C52" s="10" t="s">
        <v>375</v>
      </c>
      <c r="D52" s="10" t="s">
        <v>424</v>
      </c>
      <c r="E52" s="10" t="s">
        <v>449</v>
      </c>
      <c r="F52" s="10">
        <v>26</v>
      </c>
      <c r="G52" s="10">
        <v>0.4</v>
      </c>
      <c r="H52" s="10" t="s">
        <v>378</v>
      </c>
      <c r="I52" s="10">
        <v>37</v>
      </c>
      <c r="J52" s="10">
        <v>0.22</v>
      </c>
      <c r="K52">
        <f t="shared" si="1"/>
        <v>118.18181818181819</v>
      </c>
    </row>
    <row r="53" spans="1:11" ht="28.8" x14ac:dyDescent="0.3">
      <c r="A53" s="11" t="s">
        <v>454</v>
      </c>
      <c r="B53" s="10">
        <v>1.8</v>
      </c>
      <c r="C53" s="10" t="s">
        <v>375</v>
      </c>
      <c r="D53" s="10" t="s">
        <v>424</v>
      </c>
      <c r="E53" s="10" t="s">
        <v>449</v>
      </c>
      <c r="F53" s="10">
        <v>26</v>
      </c>
      <c r="G53" s="10">
        <v>0.4</v>
      </c>
      <c r="H53" s="10" t="s">
        <v>391</v>
      </c>
      <c r="I53" s="10">
        <v>37</v>
      </c>
      <c r="J53" s="10">
        <v>0.22</v>
      </c>
      <c r="K53">
        <f t="shared" si="1"/>
        <v>118.18181818181819</v>
      </c>
    </row>
    <row r="54" spans="1:11" ht="28.8" x14ac:dyDescent="0.3">
      <c r="A54" s="11" t="s">
        <v>455</v>
      </c>
      <c r="B54" s="10">
        <v>1.8</v>
      </c>
      <c r="C54" s="10" t="s">
        <v>390</v>
      </c>
      <c r="D54" s="10" t="s">
        <v>424</v>
      </c>
      <c r="E54" s="10" t="s">
        <v>431</v>
      </c>
      <c r="F54" s="10">
        <v>26</v>
      </c>
      <c r="G54" s="10">
        <v>0.4</v>
      </c>
      <c r="H54" s="10" t="s">
        <v>378</v>
      </c>
      <c r="I54" s="10">
        <v>30</v>
      </c>
      <c r="J54" s="10">
        <v>0.28000000000000003</v>
      </c>
      <c r="K54">
        <f t="shared" si="1"/>
        <v>92.857142857142847</v>
      </c>
    </row>
    <row r="55" spans="1:11" ht="28.8" x14ac:dyDescent="0.3">
      <c r="A55" s="11" t="s">
        <v>456</v>
      </c>
      <c r="B55" s="10">
        <v>1.8</v>
      </c>
      <c r="C55" s="10" t="s">
        <v>375</v>
      </c>
      <c r="D55" s="10" t="s">
        <v>424</v>
      </c>
      <c r="E55" s="10" t="s">
        <v>431</v>
      </c>
      <c r="F55" s="10">
        <v>36</v>
      </c>
      <c r="G55" s="10">
        <v>0.85</v>
      </c>
      <c r="H55" s="10" t="s">
        <v>378</v>
      </c>
      <c r="I55" s="10">
        <v>10</v>
      </c>
      <c r="J55" s="10">
        <v>0.28000000000000003</v>
      </c>
      <c r="K55">
        <f t="shared" si="1"/>
        <v>128.57142857142856</v>
      </c>
    </row>
    <row r="56" spans="1:11" ht="28.8" x14ac:dyDescent="0.3">
      <c r="A56" s="11" t="s">
        <v>457</v>
      </c>
      <c r="B56" s="10">
        <v>1.8</v>
      </c>
      <c r="C56" s="10" t="s">
        <v>375</v>
      </c>
      <c r="D56" s="10" t="s">
        <v>424</v>
      </c>
      <c r="E56" s="10" t="s">
        <v>431</v>
      </c>
      <c r="F56" s="10">
        <v>36</v>
      </c>
      <c r="G56" s="10">
        <v>1.68</v>
      </c>
      <c r="H56" s="10" t="s">
        <v>378</v>
      </c>
      <c r="I56" s="10">
        <v>3.2</v>
      </c>
      <c r="J56" s="10">
        <v>0.28000000000000003</v>
      </c>
      <c r="K56">
        <f t="shared" si="1"/>
        <v>128.57142857142856</v>
      </c>
    </row>
    <row r="57" spans="1:11" ht="28.8" x14ac:dyDescent="0.3">
      <c r="A57" s="11" t="s">
        <v>458</v>
      </c>
      <c r="B57" s="10">
        <v>1.8</v>
      </c>
      <c r="C57" s="10" t="s">
        <v>375</v>
      </c>
      <c r="D57" s="10" t="s">
        <v>424</v>
      </c>
      <c r="E57" s="10" t="s">
        <v>431</v>
      </c>
      <c r="F57" s="10">
        <v>40</v>
      </c>
      <c r="G57" s="10">
        <v>0.4</v>
      </c>
      <c r="H57" s="10" t="s">
        <v>378</v>
      </c>
      <c r="I57" s="10">
        <v>58</v>
      </c>
      <c r="J57" s="10">
        <v>0.28000000000000003</v>
      </c>
      <c r="K57">
        <f t="shared" si="1"/>
        <v>142.85714285714283</v>
      </c>
    </row>
    <row r="58" spans="1:11" ht="28.8" x14ac:dyDescent="0.3">
      <c r="A58" s="11" t="s">
        <v>459</v>
      </c>
      <c r="B58" s="10">
        <v>1.8</v>
      </c>
      <c r="C58" s="10" t="s">
        <v>375</v>
      </c>
      <c r="D58" s="10" t="s">
        <v>424</v>
      </c>
      <c r="E58" s="10" t="s">
        <v>434</v>
      </c>
      <c r="F58" s="10">
        <v>36</v>
      </c>
      <c r="G58" s="10">
        <v>0.28000000000000003</v>
      </c>
      <c r="H58" s="10" t="s">
        <v>378</v>
      </c>
      <c r="I58" s="10">
        <v>90</v>
      </c>
      <c r="J58" s="10">
        <v>0.28000000000000003</v>
      </c>
      <c r="K58">
        <f t="shared" si="1"/>
        <v>128.57142857142856</v>
      </c>
    </row>
    <row r="59" spans="1:11" ht="28.8" x14ac:dyDescent="0.3">
      <c r="A59" s="11" t="s">
        <v>460</v>
      </c>
      <c r="B59" s="10">
        <v>1.8</v>
      </c>
      <c r="C59" s="10" t="s">
        <v>375</v>
      </c>
      <c r="D59" s="10" t="s">
        <v>424</v>
      </c>
      <c r="E59" s="10" t="s">
        <v>434</v>
      </c>
      <c r="F59" s="10">
        <v>45</v>
      </c>
      <c r="G59" s="10">
        <v>2</v>
      </c>
      <c r="H59" s="10" t="s">
        <v>378</v>
      </c>
      <c r="I59" s="10">
        <v>2.6</v>
      </c>
      <c r="J59" s="10">
        <v>0.28000000000000003</v>
      </c>
      <c r="K59">
        <f t="shared" si="1"/>
        <v>160.71428571428569</v>
      </c>
    </row>
    <row r="60" spans="1:11" ht="28.8" x14ac:dyDescent="0.3">
      <c r="A60" s="11" t="s">
        <v>461</v>
      </c>
      <c r="B60" s="10">
        <v>1.8</v>
      </c>
      <c r="C60" s="10" t="s">
        <v>390</v>
      </c>
      <c r="D60" s="10" t="s">
        <v>424</v>
      </c>
      <c r="E60" s="10" t="s">
        <v>462</v>
      </c>
      <c r="F60" s="10">
        <v>32</v>
      </c>
      <c r="G60" s="10">
        <v>0.4</v>
      </c>
      <c r="H60" s="10" t="s">
        <v>378</v>
      </c>
      <c r="I60" s="10">
        <v>25</v>
      </c>
      <c r="J60" s="10">
        <v>0.35</v>
      </c>
      <c r="K60">
        <f t="shared" si="1"/>
        <v>91.428571428571431</v>
      </c>
    </row>
    <row r="61" spans="1:11" ht="28.8" x14ac:dyDescent="0.3">
      <c r="A61" s="11" t="s">
        <v>463</v>
      </c>
      <c r="B61" s="10">
        <v>1.8</v>
      </c>
      <c r="C61" s="10" t="s">
        <v>375</v>
      </c>
      <c r="D61" s="10" t="s">
        <v>424</v>
      </c>
      <c r="E61" s="10" t="s">
        <v>437</v>
      </c>
      <c r="F61" s="10">
        <v>44</v>
      </c>
      <c r="G61" s="10">
        <v>0.85</v>
      </c>
      <c r="H61" s="10" t="s">
        <v>378</v>
      </c>
      <c r="I61" s="10">
        <v>11</v>
      </c>
      <c r="J61" s="10">
        <v>0.35</v>
      </c>
      <c r="K61">
        <f t="shared" si="1"/>
        <v>125.71428571428572</v>
      </c>
    </row>
    <row r="62" spans="1:11" ht="28.8" x14ac:dyDescent="0.3">
      <c r="A62" s="11" t="s">
        <v>464</v>
      </c>
      <c r="B62" s="10">
        <v>1.8</v>
      </c>
      <c r="C62" s="10" t="s">
        <v>375</v>
      </c>
      <c r="D62" s="10" t="s">
        <v>424</v>
      </c>
      <c r="E62" s="10" t="s">
        <v>462</v>
      </c>
      <c r="F62" s="10">
        <v>44</v>
      </c>
      <c r="G62" s="10">
        <v>1.68</v>
      </c>
      <c r="H62" s="10" t="s">
        <v>391</v>
      </c>
      <c r="I62" s="10">
        <v>2.8</v>
      </c>
      <c r="J62" s="10">
        <v>0.35</v>
      </c>
      <c r="K62">
        <f t="shared" si="1"/>
        <v>125.71428571428572</v>
      </c>
    </row>
    <row r="63" spans="1:11" ht="28.8" x14ac:dyDescent="0.3">
      <c r="A63" s="11" t="s">
        <v>465</v>
      </c>
      <c r="B63" s="10">
        <v>1.8</v>
      </c>
      <c r="C63" s="10" t="s">
        <v>375</v>
      </c>
      <c r="D63" s="10" t="s">
        <v>424</v>
      </c>
      <c r="E63" s="10" t="s">
        <v>462</v>
      </c>
      <c r="F63" s="10">
        <v>44</v>
      </c>
      <c r="G63" s="10">
        <v>1.68</v>
      </c>
      <c r="H63" s="10" t="s">
        <v>378</v>
      </c>
      <c r="I63" s="10">
        <v>2.8</v>
      </c>
      <c r="J63" s="10">
        <v>0.35</v>
      </c>
      <c r="K63">
        <f t="shared" si="1"/>
        <v>125.71428571428572</v>
      </c>
    </row>
    <row r="64" spans="1:11" ht="28.8" x14ac:dyDescent="0.3">
      <c r="A64" s="11" t="s">
        <v>466</v>
      </c>
      <c r="B64" s="10">
        <v>1.8</v>
      </c>
      <c r="C64" s="10" t="s">
        <v>375</v>
      </c>
      <c r="D64" s="10" t="s">
        <v>424</v>
      </c>
      <c r="E64" s="10" t="s">
        <v>437</v>
      </c>
      <c r="F64" s="10">
        <v>59</v>
      </c>
      <c r="G64" s="10">
        <v>2</v>
      </c>
      <c r="H64" s="10" t="s">
        <v>378</v>
      </c>
      <c r="I64" s="10">
        <v>3</v>
      </c>
      <c r="J64" s="10">
        <v>0.4</v>
      </c>
      <c r="K64">
        <f t="shared" si="1"/>
        <v>147.5</v>
      </c>
    </row>
    <row r="65" spans="1:11" ht="28.8" x14ac:dyDescent="0.3">
      <c r="A65" s="11" t="s">
        <v>467</v>
      </c>
      <c r="B65" s="10">
        <v>1.8</v>
      </c>
      <c r="C65" s="10" t="s">
        <v>375</v>
      </c>
      <c r="D65" s="10" t="s">
        <v>424</v>
      </c>
      <c r="E65" s="10" t="s">
        <v>468</v>
      </c>
      <c r="F65" s="10">
        <v>60</v>
      </c>
      <c r="G65" s="10">
        <v>0.64</v>
      </c>
      <c r="H65" s="10" t="s">
        <v>378</v>
      </c>
      <c r="I65" s="10">
        <v>32</v>
      </c>
      <c r="J65" s="10">
        <v>0.45</v>
      </c>
      <c r="K65">
        <f t="shared" si="1"/>
        <v>133.33333333333334</v>
      </c>
    </row>
    <row r="66" spans="1:11" ht="28.8" x14ac:dyDescent="0.3">
      <c r="A66" s="11" t="s">
        <v>469</v>
      </c>
      <c r="B66" s="10">
        <v>1.8</v>
      </c>
      <c r="C66" s="10" t="s">
        <v>390</v>
      </c>
      <c r="D66" s="10" t="s">
        <v>424</v>
      </c>
      <c r="E66" s="10" t="s">
        <v>468</v>
      </c>
      <c r="F66" s="10">
        <v>65</v>
      </c>
      <c r="G66" s="10">
        <v>1.2</v>
      </c>
      <c r="H66" s="10" t="s">
        <v>378</v>
      </c>
      <c r="I66" s="10">
        <v>7</v>
      </c>
      <c r="J66" s="10">
        <v>0.45</v>
      </c>
      <c r="K66">
        <f t="shared" si="1"/>
        <v>144.44444444444443</v>
      </c>
    </row>
    <row r="67" spans="1:11" ht="28.8" x14ac:dyDescent="0.3">
      <c r="A67" s="11" t="s">
        <v>470</v>
      </c>
      <c r="B67" s="10">
        <v>1.8</v>
      </c>
      <c r="C67" s="10" t="s">
        <v>375</v>
      </c>
      <c r="D67" s="10" t="s">
        <v>424</v>
      </c>
      <c r="E67" s="10" t="s">
        <v>468</v>
      </c>
      <c r="F67" s="10">
        <v>65</v>
      </c>
      <c r="G67" s="10">
        <v>2.1</v>
      </c>
      <c r="H67" s="10" t="s">
        <v>378</v>
      </c>
      <c r="I67" s="10">
        <v>3</v>
      </c>
      <c r="J67" s="10">
        <v>0.45</v>
      </c>
      <c r="K67">
        <f t="shared" si="1"/>
        <v>144.44444444444443</v>
      </c>
    </row>
    <row r="68" spans="1:11" ht="28.8" x14ac:dyDescent="0.3">
      <c r="A68" s="11" t="s">
        <v>471</v>
      </c>
      <c r="B68" s="10">
        <v>0.9</v>
      </c>
      <c r="C68" s="10" t="s">
        <v>375</v>
      </c>
      <c r="D68" s="10" t="s">
        <v>472</v>
      </c>
      <c r="E68" s="10" t="s">
        <v>473</v>
      </c>
      <c r="F68" s="10">
        <v>90</v>
      </c>
      <c r="G68" s="10">
        <v>0.38</v>
      </c>
      <c r="H68" s="10" t="s">
        <v>378</v>
      </c>
      <c r="I68" s="10">
        <v>40</v>
      </c>
      <c r="J68" s="10">
        <v>0.6</v>
      </c>
      <c r="K68">
        <f t="shared" si="1"/>
        <v>150</v>
      </c>
    </row>
    <row r="69" spans="1:11" ht="28.8" x14ac:dyDescent="0.3">
      <c r="A69" s="11" t="s">
        <v>474</v>
      </c>
      <c r="B69" s="10">
        <v>0.9</v>
      </c>
      <c r="C69" s="10" t="s">
        <v>375</v>
      </c>
      <c r="D69" s="10" t="s">
        <v>472</v>
      </c>
      <c r="E69" s="10" t="s">
        <v>475</v>
      </c>
      <c r="F69" s="10">
        <v>126</v>
      </c>
      <c r="G69" s="10">
        <v>2.8</v>
      </c>
      <c r="H69" s="10" t="s">
        <v>378</v>
      </c>
      <c r="I69" s="10">
        <v>4.5</v>
      </c>
      <c r="J69" s="10">
        <v>0.7</v>
      </c>
      <c r="K69">
        <f t="shared" si="1"/>
        <v>180</v>
      </c>
    </row>
    <row r="70" spans="1:11" ht="28.8" x14ac:dyDescent="0.3">
      <c r="A70" s="11" t="s">
        <v>476</v>
      </c>
      <c r="B70" s="10">
        <v>1.8</v>
      </c>
      <c r="C70" s="10" t="s">
        <v>375</v>
      </c>
      <c r="D70" s="10" t="s">
        <v>472</v>
      </c>
      <c r="E70" s="10" t="s">
        <v>477</v>
      </c>
      <c r="F70" s="10">
        <v>70</v>
      </c>
      <c r="G70" s="10">
        <v>2.8</v>
      </c>
      <c r="H70" s="10" t="s">
        <v>378</v>
      </c>
      <c r="I70" s="10">
        <v>1.6</v>
      </c>
      <c r="J70" s="10">
        <v>0.6</v>
      </c>
      <c r="K70">
        <f t="shared" ref="K70:K101" si="2">F70/J70</f>
        <v>116.66666666666667</v>
      </c>
    </row>
    <row r="71" spans="1:11" ht="28.8" x14ac:dyDescent="0.3">
      <c r="A71" s="11" t="s">
        <v>478</v>
      </c>
      <c r="B71" s="10">
        <v>1.8</v>
      </c>
      <c r="C71" s="10" t="s">
        <v>375</v>
      </c>
      <c r="D71" s="10" t="s">
        <v>472</v>
      </c>
      <c r="E71" s="10" t="s">
        <v>479</v>
      </c>
      <c r="F71" s="10">
        <v>60</v>
      </c>
      <c r="G71" s="10">
        <v>0.88</v>
      </c>
      <c r="H71" s="10" t="s">
        <v>378</v>
      </c>
      <c r="I71" s="10">
        <v>21.7</v>
      </c>
      <c r="J71" s="10">
        <v>0.5</v>
      </c>
      <c r="K71">
        <f t="shared" si="2"/>
        <v>120</v>
      </c>
    </row>
    <row r="72" spans="1:11" ht="28.8" x14ac:dyDescent="0.3">
      <c r="A72" s="11" t="s">
        <v>480</v>
      </c>
      <c r="B72" s="10">
        <v>1.8</v>
      </c>
      <c r="C72" s="10" t="s">
        <v>390</v>
      </c>
      <c r="D72" s="10" t="s">
        <v>472</v>
      </c>
      <c r="E72" s="10" t="s">
        <v>481</v>
      </c>
      <c r="F72" s="10">
        <v>39</v>
      </c>
      <c r="G72" s="10">
        <v>1</v>
      </c>
      <c r="H72" s="10" t="s">
        <v>378</v>
      </c>
      <c r="I72" s="10">
        <v>5.4</v>
      </c>
      <c r="J72" s="10">
        <v>0.45</v>
      </c>
      <c r="K72">
        <f t="shared" si="2"/>
        <v>86.666666666666671</v>
      </c>
    </row>
    <row r="73" spans="1:11" ht="28.8" x14ac:dyDescent="0.3">
      <c r="A73" s="11" t="s">
        <v>482</v>
      </c>
      <c r="B73" s="10">
        <v>1.8</v>
      </c>
      <c r="C73" s="10" t="s">
        <v>375</v>
      </c>
      <c r="D73" s="10" t="s">
        <v>472</v>
      </c>
      <c r="E73" s="10" t="s">
        <v>481</v>
      </c>
      <c r="F73" s="10">
        <v>55</v>
      </c>
      <c r="G73" s="10">
        <v>2.8</v>
      </c>
      <c r="H73" s="10" t="s">
        <v>378</v>
      </c>
      <c r="I73" s="10">
        <v>1.4</v>
      </c>
      <c r="J73" s="10">
        <v>0.45</v>
      </c>
      <c r="K73">
        <f t="shared" si="2"/>
        <v>122.22222222222221</v>
      </c>
    </row>
    <row r="74" spans="1:11" ht="28.8" x14ac:dyDescent="0.3">
      <c r="A74" s="11" t="s">
        <v>483</v>
      </c>
      <c r="B74" s="10">
        <v>1.8</v>
      </c>
      <c r="C74" s="10" t="s">
        <v>375</v>
      </c>
      <c r="D74" s="10" t="s">
        <v>472</v>
      </c>
      <c r="E74" s="10" t="s">
        <v>481</v>
      </c>
      <c r="F74" s="10">
        <v>55</v>
      </c>
      <c r="G74" s="10">
        <v>2.8</v>
      </c>
      <c r="H74" s="10" t="s">
        <v>391</v>
      </c>
      <c r="I74" s="10">
        <v>1.4</v>
      </c>
      <c r="J74" s="10">
        <v>0.45</v>
      </c>
      <c r="K74">
        <f t="shared" si="2"/>
        <v>122.22222222222221</v>
      </c>
    </row>
    <row r="75" spans="1:11" ht="28.8" x14ac:dyDescent="0.3">
      <c r="A75" s="11" t="s">
        <v>484</v>
      </c>
      <c r="B75" s="10">
        <v>1.8</v>
      </c>
      <c r="C75" s="10" t="s">
        <v>485</v>
      </c>
      <c r="D75" s="10" t="s">
        <v>472</v>
      </c>
      <c r="E75" s="10" t="s">
        <v>486</v>
      </c>
      <c r="F75" s="10">
        <v>60</v>
      </c>
      <c r="G75" s="10">
        <v>1.4</v>
      </c>
      <c r="H75" s="10" t="s">
        <v>378</v>
      </c>
      <c r="I75" s="10">
        <v>5.5</v>
      </c>
      <c r="J75" s="10">
        <v>0.5</v>
      </c>
      <c r="K75">
        <f t="shared" si="2"/>
        <v>120</v>
      </c>
    </row>
    <row r="76" spans="1:11" ht="28.8" x14ac:dyDescent="0.3">
      <c r="A76" s="11" t="s">
        <v>487</v>
      </c>
      <c r="B76" s="10">
        <v>1.8</v>
      </c>
      <c r="C76" s="10" t="s">
        <v>375</v>
      </c>
      <c r="D76" s="10" t="s">
        <v>472</v>
      </c>
      <c r="E76" s="10" t="s">
        <v>475</v>
      </c>
      <c r="F76" s="10">
        <v>90</v>
      </c>
      <c r="G76" s="10">
        <v>2</v>
      </c>
      <c r="H76" s="10" t="s">
        <v>378</v>
      </c>
      <c r="I76" s="10">
        <v>5</v>
      </c>
      <c r="J76" s="10">
        <v>0.65</v>
      </c>
      <c r="K76">
        <f t="shared" si="2"/>
        <v>138.46153846153845</v>
      </c>
    </row>
    <row r="77" spans="1:11" ht="28.8" x14ac:dyDescent="0.3">
      <c r="A77" s="11" t="s">
        <v>488</v>
      </c>
      <c r="B77" s="10">
        <v>1.8</v>
      </c>
      <c r="C77" s="10" t="s">
        <v>390</v>
      </c>
      <c r="D77" s="10" t="s">
        <v>472</v>
      </c>
      <c r="E77" s="10" t="s">
        <v>475</v>
      </c>
      <c r="F77" s="10">
        <v>90</v>
      </c>
      <c r="G77" s="10">
        <v>1</v>
      </c>
      <c r="H77" s="10" t="s">
        <v>378</v>
      </c>
      <c r="I77" s="10">
        <v>10</v>
      </c>
      <c r="J77" s="10">
        <v>0.7</v>
      </c>
      <c r="K77">
        <f t="shared" si="2"/>
        <v>128.57142857142858</v>
      </c>
    </row>
    <row r="78" spans="1:11" ht="28.8" x14ac:dyDescent="0.3">
      <c r="A78" s="11" t="s">
        <v>489</v>
      </c>
      <c r="B78" s="10">
        <v>1.8</v>
      </c>
      <c r="C78" s="10" t="s">
        <v>485</v>
      </c>
      <c r="D78" s="10" t="s">
        <v>472</v>
      </c>
      <c r="E78" s="10" t="s">
        <v>475</v>
      </c>
      <c r="F78" s="10">
        <v>128</v>
      </c>
      <c r="G78" s="10">
        <v>1</v>
      </c>
      <c r="H78" s="10" t="s">
        <v>391</v>
      </c>
      <c r="I78" s="10">
        <v>40</v>
      </c>
      <c r="J78" s="10">
        <v>0.7</v>
      </c>
      <c r="K78">
        <f t="shared" si="2"/>
        <v>182.85714285714286</v>
      </c>
    </row>
    <row r="79" spans="1:11" ht="28.8" x14ac:dyDescent="0.3">
      <c r="A79" s="11" t="s">
        <v>490</v>
      </c>
      <c r="B79" s="10">
        <v>1.8</v>
      </c>
      <c r="C79" s="10" t="s">
        <v>485</v>
      </c>
      <c r="D79" s="10" t="s">
        <v>472</v>
      </c>
      <c r="E79" s="10" t="s">
        <v>475</v>
      </c>
      <c r="F79" s="10">
        <v>126</v>
      </c>
      <c r="G79" s="10" t="s">
        <v>543</v>
      </c>
      <c r="H79" s="10" t="s">
        <v>391</v>
      </c>
      <c r="I79" s="10" t="s">
        <v>544</v>
      </c>
      <c r="J79" s="10">
        <v>0.7</v>
      </c>
      <c r="K79">
        <f t="shared" si="2"/>
        <v>180</v>
      </c>
    </row>
    <row r="80" spans="1:11" ht="28.8" x14ac:dyDescent="0.3">
      <c r="A80" s="11" t="s">
        <v>491</v>
      </c>
      <c r="B80" s="10">
        <v>1.8</v>
      </c>
      <c r="C80" s="10" t="s">
        <v>375</v>
      </c>
      <c r="D80" s="10" t="s">
        <v>472</v>
      </c>
      <c r="E80" s="10" t="s">
        <v>475</v>
      </c>
      <c r="F80" s="10">
        <v>116</v>
      </c>
      <c r="G80" s="10">
        <v>1.5</v>
      </c>
      <c r="H80" s="10" t="s">
        <v>378</v>
      </c>
      <c r="I80" s="10">
        <v>13</v>
      </c>
      <c r="J80" s="10">
        <v>0.7</v>
      </c>
      <c r="K80">
        <f t="shared" si="2"/>
        <v>165.71428571428572</v>
      </c>
    </row>
    <row r="81" spans="1:11" ht="28.8" x14ac:dyDescent="0.3">
      <c r="A81" s="11" t="s">
        <v>492</v>
      </c>
      <c r="B81" s="10">
        <v>1.8</v>
      </c>
      <c r="C81" s="10" t="s">
        <v>375</v>
      </c>
      <c r="D81" s="10" t="s">
        <v>472</v>
      </c>
      <c r="E81" s="10" t="s">
        <v>475</v>
      </c>
      <c r="F81" s="10">
        <v>126</v>
      </c>
      <c r="G81" s="10">
        <v>2.8</v>
      </c>
      <c r="H81" s="10" t="s">
        <v>378</v>
      </c>
      <c r="I81" s="10">
        <v>2.5</v>
      </c>
      <c r="J81" s="10">
        <v>0.7</v>
      </c>
      <c r="K81">
        <f t="shared" si="2"/>
        <v>180</v>
      </c>
    </row>
    <row r="82" spans="1:11" ht="28.8" x14ac:dyDescent="0.3">
      <c r="A82" s="11" t="s">
        <v>493</v>
      </c>
      <c r="B82" s="10">
        <v>1.8</v>
      </c>
      <c r="C82" s="10" t="s">
        <v>390</v>
      </c>
      <c r="D82" s="10" t="s">
        <v>472</v>
      </c>
      <c r="E82" s="10" t="s">
        <v>494</v>
      </c>
      <c r="F82" s="10">
        <v>135</v>
      </c>
      <c r="G82" s="10">
        <v>1</v>
      </c>
      <c r="H82" s="10" t="s">
        <v>378</v>
      </c>
      <c r="I82" s="10">
        <v>14</v>
      </c>
      <c r="J82" s="10">
        <v>1</v>
      </c>
      <c r="K82">
        <f t="shared" si="2"/>
        <v>135</v>
      </c>
    </row>
    <row r="83" spans="1:11" ht="28.8" x14ac:dyDescent="0.3">
      <c r="A83" s="11" t="s">
        <v>495</v>
      </c>
      <c r="B83" s="10">
        <v>1.8</v>
      </c>
      <c r="C83" s="10" t="s">
        <v>375</v>
      </c>
      <c r="D83" s="10" t="s">
        <v>472</v>
      </c>
      <c r="E83" s="10" t="s">
        <v>494</v>
      </c>
      <c r="F83" s="10">
        <v>190</v>
      </c>
      <c r="G83" s="10" t="s">
        <v>543</v>
      </c>
      <c r="H83" s="10" t="s">
        <v>391</v>
      </c>
      <c r="I83" s="10" t="s">
        <v>545</v>
      </c>
      <c r="J83" s="10">
        <v>1</v>
      </c>
      <c r="K83">
        <f t="shared" si="2"/>
        <v>190</v>
      </c>
    </row>
    <row r="84" spans="1:11" ht="28.8" x14ac:dyDescent="0.3">
      <c r="A84" s="11" t="s">
        <v>496</v>
      </c>
      <c r="B84" s="10">
        <v>1.8</v>
      </c>
      <c r="C84" s="10" t="s">
        <v>375</v>
      </c>
      <c r="D84" s="10" t="s">
        <v>472</v>
      </c>
      <c r="E84" s="10" t="s">
        <v>494</v>
      </c>
      <c r="F84" s="10">
        <v>189</v>
      </c>
      <c r="G84" s="10">
        <v>2.8</v>
      </c>
      <c r="H84" s="10" t="s">
        <v>378</v>
      </c>
      <c r="I84" s="10">
        <v>5.4</v>
      </c>
      <c r="J84" s="10">
        <v>1</v>
      </c>
      <c r="K84">
        <f t="shared" si="2"/>
        <v>189</v>
      </c>
    </row>
    <row r="85" spans="1:11" ht="28.8" x14ac:dyDescent="0.3">
      <c r="A85" s="11" t="s">
        <v>497</v>
      </c>
      <c r="B85" s="10">
        <v>1.8</v>
      </c>
      <c r="C85" s="10" t="s">
        <v>498</v>
      </c>
      <c r="D85" s="10" t="s">
        <v>472</v>
      </c>
      <c r="E85" s="10" t="s">
        <v>499</v>
      </c>
      <c r="F85" s="10">
        <v>200</v>
      </c>
      <c r="G85" s="10">
        <v>4</v>
      </c>
      <c r="H85" s="10" t="s">
        <v>378</v>
      </c>
      <c r="I85" s="10">
        <v>1.8</v>
      </c>
      <c r="J85" s="10">
        <v>1.1299999999999999</v>
      </c>
      <c r="K85">
        <f t="shared" si="2"/>
        <v>176.9911504424779</v>
      </c>
    </row>
    <row r="86" spans="1:11" ht="28.8" x14ac:dyDescent="0.3">
      <c r="A86" s="11" t="s">
        <v>500</v>
      </c>
      <c r="B86" s="10">
        <v>1.8</v>
      </c>
      <c r="C86" s="10" t="s">
        <v>485</v>
      </c>
      <c r="D86" s="10" t="s">
        <v>472</v>
      </c>
      <c r="E86" s="10" t="s">
        <v>499</v>
      </c>
      <c r="F86" s="10">
        <v>200</v>
      </c>
      <c r="G86" s="10">
        <v>4</v>
      </c>
      <c r="H86" s="10" t="s">
        <v>391</v>
      </c>
      <c r="I86" s="10">
        <v>1.8</v>
      </c>
      <c r="J86" s="10">
        <v>1.1299999999999999</v>
      </c>
      <c r="K86">
        <f t="shared" si="2"/>
        <v>176.9911504424779</v>
      </c>
    </row>
    <row r="87" spans="1:11" ht="28.8" x14ac:dyDescent="0.3">
      <c r="A87" s="11" t="s">
        <v>501</v>
      </c>
      <c r="B87" s="10">
        <v>1.8</v>
      </c>
      <c r="C87" s="10" t="s">
        <v>375</v>
      </c>
      <c r="D87" s="10" t="s">
        <v>472</v>
      </c>
      <c r="E87" s="10" t="s">
        <v>502</v>
      </c>
      <c r="F87" s="10">
        <v>240</v>
      </c>
      <c r="G87" s="10">
        <v>1.8</v>
      </c>
      <c r="H87" s="10" t="s">
        <v>378</v>
      </c>
      <c r="I87" s="10">
        <v>17</v>
      </c>
      <c r="J87" s="10">
        <v>1.25</v>
      </c>
      <c r="K87">
        <f t="shared" si="2"/>
        <v>192</v>
      </c>
    </row>
    <row r="88" spans="1:11" ht="28.8" x14ac:dyDescent="0.3">
      <c r="A88" s="11" t="s">
        <v>503</v>
      </c>
      <c r="B88" s="10">
        <v>1.8</v>
      </c>
      <c r="C88" s="10" t="s">
        <v>485</v>
      </c>
      <c r="D88" s="10" t="s">
        <v>472</v>
      </c>
      <c r="E88" s="10" t="s">
        <v>504</v>
      </c>
      <c r="F88" s="10" t="s">
        <v>505</v>
      </c>
      <c r="G88" s="10" t="s">
        <v>546</v>
      </c>
      <c r="H88" s="10" t="s">
        <v>391</v>
      </c>
      <c r="I88" s="10" t="s">
        <v>547</v>
      </c>
      <c r="J88" s="10">
        <v>1.6</v>
      </c>
      <c r="K88" t="e">
        <f t="shared" si="2"/>
        <v>#VALUE!</v>
      </c>
    </row>
    <row r="89" spans="1:11" ht="28.8" x14ac:dyDescent="0.3">
      <c r="A89" s="11" t="s">
        <v>506</v>
      </c>
      <c r="B89" s="10">
        <v>1.8</v>
      </c>
      <c r="C89" s="10" t="s">
        <v>375</v>
      </c>
      <c r="D89" s="10" t="s">
        <v>472</v>
      </c>
      <c r="E89" s="10" t="s">
        <v>504</v>
      </c>
      <c r="F89" s="10">
        <v>280</v>
      </c>
      <c r="G89" s="10">
        <v>4.2</v>
      </c>
      <c r="H89" s="10" t="s">
        <v>378</v>
      </c>
      <c r="I89" s="10">
        <v>3.8</v>
      </c>
      <c r="J89" s="10">
        <v>1.6</v>
      </c>
      <c r="K89">
        <f t="shared" si="2"/>
        <v>175</v>
      </c>
    </row>
    <row r="90" spans="1:11" ht="28.8" x14ac:dyDescent="0.3">
      <c r="A90" s="11" t="s">
        <v>507</v>
      </c>
      <c r="B90" s="10">
        <v>1.2</v>
      </c>
      <c r="C90" s="10" t="s">
        <v>390</v>
      </c>
      <c r="D90" s="10" t="s">
        <v>472</v>
      </c>
      <c r="E90" s="10" t="s">
        <v>508</v>
      </c>
      <c r="F90" s="10">
        <v>120</v>
      </c>
      <c r="G90" s="10">
        <v>5.2</v>
      </c>
      <c r="H90" s="10" t="s">
        <v>391</v>
      </c>
      <c r="I90" s="10">
        <v>1.5</v>
      </c>
      <c r="J90" s="10">
        <v>1.1000000000000001</v>
      </c>
      <c r="K90">
        <f t="shared" si="2"/>
        <v>109.09090909090908</v>
      </c>
    </row>
    <row r="91" spans="1:11" ht="28.8" x14ac:dyDescent="0.3">
      <c r="A91" s="11" t="s">
        <v>509</v>
      </c>
      <c r="B91" s="10">
        <v>1.8</v>
      </c>
      <c r="C91" s="10" t="s">
        <v>390</v>
      </c>
      <c r="D91" s="10" t="s">
        <v>510</v>
      </c>
      <c r="E91" s="10" t="s">
        <v>511</v>
      </c>
      <c r="F91" s="10">
        <v>120</v>
      </c>
      <c r="G91" s="10">
        <v>2</v>
      </c>
      <c r="H91" s="10" t="s">
        <v>378</v>
      </c>
      <c r="I91" s="10">
        <v>3.5</v>
      </c>
      <c r="J91" s="10">
        <v>0.77</v>
      </c>
      <c r="K91">
        <f t="shared" si="2"/>
        <v>155.84415584415584</v>
      </c>
    </row>
    <row r="92" spans="1:11" ht="28.8" x14ac:dyDescent="0.3">
      <c r="A92" s="11" t="s">
        <v>512</v>
      </c>
      <c r="B92" s="10">
        <v>1.8</v>
      </c>
      <c r="C92" s="10" t="s">
        <v>485</v>
      </c>
      <c r="D92" s="10" t="s">
        <v>510</v>
      </c>
      <c r="E92" s="10" t="s">
        <v>513</v>
      </c>
      <c r="F92" s="10">
        <v>310</v>
      </c>
      <c r="G92" s="10">
        <v>4.2</v>
      </c>
      <c r="H92" s="10" t="s">
        <v>391</v>
      </c>
      <c r="I92" s="10">
        <v>12.8</v>
      </c>
      <c r="J92" s="10">
        <v>1.34</v>
      </c>
      <c r="K92">
        <f t="shared" si="2"/>
        <v>231.34328358208953</v>
      </c>
    </row>
    <row r="93" spans="1:11" ht="28.8" x14ac:dyDescent="0.3">
      <c r="A93" s="11" t="s">
        <v>514</v>
      </c>
      <c r="B93" s="10">
        <v>1.8</v>
      </c>
      <c r="C93" s="10" t="s">
        <v>375</v>
      </c>
      <c r="D93" s="10" t="s">
        <v>510</v>
      </c>
      <c r="E93" s="10" t="s">
        <v>515</v>
      </c>
      <c r="F93" s="10">
        <v>230</v>
      </c>
      <c r="G93" s="10">
        <v>4</v>
      </c>
      <c r="H93" s="10" t="s">
        <v>391</v>
      </c>
      <c r="I93" s="10">
        <v>3.5</v>
      </c>
      <c r="J93" s="10">
        <v>1.34</v>
      </c>
      <c r="K93">
        <f t="shared" si="2"/>
        <v>171.64179104477611</v>
      </c>
    </row>
    <row r="94" spans="1:11" ht="28.8" x14ac:dyDescent="0.3">
      <c r="A94" s="11" t="s">
        <v>516</v>
      </c>
      <c r="B94" s="10">
        <v>1.8</v>
      </c>
      <c r="C94" s="10" t="s">
        <v>390</v>
      </c>
      <c r="D94" s="10" t="s">
        <v>517</v>
      </c>
      <c r="E94" s="10" t="s">
        <v>518</v>
      </c>
      <c r="F94" s="10">
        <v>220</v>
      </c>
      <c r="G94" s="10">
        <v>2</v>
      </c>
      <c r="H94" s="10" t="s">
        <v>391</v>
      </c>
      <c r="I94" s="10">
        <v>7</v>
      </c>
      <c r="J94" s="10">
        <v>1.7</v>
      </c>
      <c r="K94">
        <f t="shared" si="2"/>
        <v>129.41176470588235</v>
      </c>
    </row>
    <row r="95" spans="1:11" ht="28.8" x14ac:dyDescent="0.3">
      <c r="A95" s="11" t="s">
        <v>519</v>
      </c>
      <c r="B95" s="10">
        <v>1.8</v>
      </c>
      <c r="C95" s="10" t="s">
        <v>375</v>
      </c>
      <c r="D95" s="10" t="s">
        <v>517</v>
      </c>
      <c r="E95" s="10" t="s">
        <v>520</v>
      </c>
      <c r="F95" s="10">
        <v>340</v>
      </c>
      <c r="G95" s="10">
        <v>4</v>
      </c>
      <c r="H95" s="10" t="s">
        <v>378</v>
      </c>
      <c r="I95" s="10">
        <v>4.4000000000000004</v>
      </c>
      <c r="J95" s="10">
        <v>1.8</v>
      </c>
      <c r="K95">
        <f t="shared" si="2"/>
        <v>188.88888888888889</v>
      </c>
    </row>
    <row r="96" spans="1:11" ht="28.8" x14ac:dyDescent="0.3">
      <c r="A96" s="11" t="s">
        <v>521</v>
      </c>
      <c r="B96" s="10">
        <v>1.8</v>
      </c>
      <c r="C96" s="10" t="s">
        <v>375</v>
      </c>
      <c r="D96" s="10" t="s">
        <v>517</v>
      </c>
      <c r="E96" s="10" t="s">
        <v>522</v>
      </c>
      <c r="F96" s="10">
        <v>450</v>
      </c>
      <c r="G96" s="10">
        <v>5.5</v>
      </c>
      <c r="H96" s="10" t="s">
        <v>378</v>
      </c>
      <c r="I96" s="10">
        <v>3.5</v>
      </c>
      <c r="J96" s="10">
        <v>2.2999999999999998</v>
      </c>
      <c r="K96">
        <f t="shared" si="2"/>
        <v>195.6521739130435</v>
      </c>
    </row>
    <row r="97" spans="1:11" ht="28.8" x14ac:dyDescent="0.3">
      <c r="A97" s="11" t="s">
        <v>523</v>
      </c>
      <c r="B97" s="10">
        <v>1.8</v>
      </c>
      <c r="C97" s="10" t="s">
        <v>498</v>
      </c>
      <c r="D97" s="10" t="s">
        <v>517</v>
      </c>
      <c r="E97" s="10" t="s">
        <v>524</v>
      </c>
      <c r="F97" s="10">
        <v>500</v>
      </c>
      <c r="G97" s="10">
        <v>3</v>
      </c>
      <c r="H97" s="10" t="s">
        <v>378</v>
      </c>
      <c r="I97" s="10">
        <v>8</v>
      </c>
      <c r="J97" s="10">
        <v>2.8</v>
      </c>
      <c r="K97">
        <f t="shared" si="2"/>
        <v>178.57142857142858</v>
      </c>
    </row>
    <row r="98" spans="1:11" ht="28.8" x14ac:dyDescent="0.3">
      <c r="A98" s="11" t="s">
        <v>525</v>
      </c>
      <c r="B98" s="10">
        <v>1.8</v>
      </c>
      <c r="C98" s="10" t="s">
        <v>375</v>
      </c>
      <c r="D98" s="10" t="s">
        <v>517</v>
      </c>
      <c r="E98" s="10" t="s">
        <v>526</v>
      </c>
      <c r="F98" s="10">
        <v>850</v>
      </c>
      <c r="G98" s="10">
        <v>5</v>
      </c>
      <c r="H98" s="10" t="s">
        <v>391</v>
      </c>
      <c r="I98" s="10">
        <v>11</v>
      </c>
      <c r="J98" s="10">
        <v>3.6</v>
      </c>
      <c r="K98">
        <f t="shared" si="2"/>
        <v>236.11111111111111</v>
      </c>
    </row>
    <row r="99" spans="1:11" ht="28.8" x14ac:dyDescent="0.3">
      <c r="A99" s="11" t="s">
        <v>527</v>
      </c>
      <c r="B99" s="10">
        <v>1.8</v>
      </c>
      <c r="C99" s="10" t="s">
        <v>375</v>
      </c>
      <c r="D99" s="10" t="s">
        <v>517</v>
      </c>
      <c r="E99" s="10" t="s">
        <v>528</v>
      </c>
      <c r="F99" s="10">
        <v>1300</v>
      </c>
      <c r="G99" s="10">
        <v>5</v>
      </c>
      <c r="H99" s="10" t="s">
        <v>378</v>
      </c>
      <c r="I99" s="10">
        <v>11</v>
      </c>
      <c r="J99" s="10">
        <v>5</v>
      </c>
      <c r="K99">
        <f t="shared" si="2"/>
        <v>260</v>
      </c>
    </row>
    <row r="100" spans="1:11" ht="28.8" x14ac:dyDescent="0.3">
      <c r="A100" s="11" t="s">
        <v>529</v>
      </c>
      <c r="B100" s="10">
        <v>1.2</v>
      </c>
      <c r="C100" s="10" t="s">
        <v>442</v>
      </c>
      <c r="D100" s="10" t="s">
        <v>517</v>
      </c>
      <c r="E100" s="10" t="s">
        <v>524</v>
      </c>
      <c r="F100" s="10">
        <v>450</v>
      </c>
      <c r="G100" s="10">
        <v>2</v>
      </c>
      <c r="H100" s="10" t="s">
        <v>378</v>
      </c>
      <c r="I100" s="10">
        <v>23</v>
      </c>
      <c r="J100" s="10">
        <v>2.8</v>
      </c>
      <c r="K100">
        <f t="shared" si="2"/>
        <v>160.71428571428572</v>
      </c>
    </row>
    <row r="101" spans="1:11" ht="28.8" x14ac:dyDescent="0.3">
      <c r="A101" s="11" t="s">
        <v>530</v>
      </c>
      <c r="B101" s="10">
        <v>1.8</v>
      </c>
      <c r="C101" s="10" t="s">
        <v>375</v>
      </c>
      <c r="D101" s="10" t="s">
        <v>531</v>
      </c>
      <c r="E101" s="10" t="s">
        <v>532</v>
      </c>
      <c r="F101" s="10">
        <v>2200</v>
      </c>
      <c r="G101" s="10">
        <v>6</v>
      </c>
      <c r="H101" s="10" t="s">
        <v>378</v>
      </c>
      <c r="I101" s="10">
        <v>14</v>
      </c>
      <c r="J101" s="10">
        <v>10.9</v>
      </c>
      <c r="K101">
        <f t="shared" si="2"/>
        <v>201.83486238532109</v>
      </c>
    </row>
    <row r="102" spans="1:11" ht="28.8" x14ac:dyDescent="0.3">
      <c r="A102" s="11" t="s">
        <v>533</v>
      </c>
      <c r="B102" s="10">
        <v>1.8</v>
      </c>
      <c r="C102" s="10" t="s">
        <v>375</v>
      </c>
      <c r="D102" s="10" t="s">
        <v>531</v>
      </c>
      <c r="E102" s="10" t="s">
        <v>534</v>
      </c>
      <c r="F102" s="10">
        <v>2900</v>
      </c>
      <c r="G102" s="10">
        <v>6</v>
      </c>
      <c r="H102" s="10" t="s">
        <v>378</v>
      </c>
      <c r="I102" s="10">
        <v>22</v>
      </c>
      <c r="J102" s="10">
        <v>12</v>
      </c>
      <c r="K102">
        <f t="shared" ref="K102:K133" si="3">F102/J102</f>
        <v>241.66666666666666</v>
      </c>
    </row>
    <row r="103" spans="1:11" ht="28.8" x14ac:dyDescent="0.3">
      <c r="A103" s="11" t="s">
        <v>535</v>
      </c>
      <c r="B103" s="10">
        <v>1.8</v>
      </c>
      <c r="C103" s="10" t="s">
        <v>375</v>
      </c>
      <c r="D103" s="10" t="s">
        <v>531</v>
      </c>
      <c r="E103" s="10" t="s">
        <v>536</v>
      </c>
      <c r="F103" s="10">
        <v>30</v>
      </c>
      <c r="G103" s="10">
        <v>8</v>
      </c>
      <c r="H103" s="10" t="s">
        <v>378</v>
      </c>
      <c r="I103" s="10">
        <v>11</v>
      </c>
      <c r="J103" s="10">
        <v>11.7</v>
      </c>
      <c r="K103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566</v>
      </c>
      <c r="B1" t="s">
        <v>570</v>
      </c>
    </row>
    <row r="3" spans="1:2" x14ac:dyDescent="0.3">
      <c r="A3" t="s">
        <v>573</v>
      </c>
    </row>
    <row r="4" spans="1:2" x14ac:dyDescent="0.3">
      <c r="A4" t="s">
        <v>567</v>
      </c>
    </row>
    <row r="6" spans="1:2" x14ac:dyDescent="0.3">
      <c r="A6" t="s">
        <v>574</v>
      </c>
    </row>
    <row r="7" spans="1:2" x14ac:dyDescent="0.3">
      <c r="A7" s="9" t="s">
        <v>568</v>
      </c>
    </row>
    <row r="9" spans="1:2" x14ac:dyDescent="0.3">
      <c r="A9" t="s">
        <v>571</v>
      </c>
    </row>
    <row r="10" spans="1:2" x14ac:dyDescent="0.3">
      <c r="A10" t="s">
        <v>572</v>
      </c>
    </row>
  </sheetData>
  <hyperlinks>
    <hyperlink ref="A7" r:id="rId1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Bezugsquellen</vt:lpstr>
      <vt:lpstr>Kräfte</vt:lpstr>
      <vt:lpstr>Andreas BOM</vt:lpstr>
      <vt:lpstr>Zahnriemenscheiben</vt:lpstr>
      <vt:lpstr>Stepper</vt:lpstr>
      <vt:lpstr>Rotary Encoder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2016-03-04T10:49:15Z</dcterms:modified>
</cp:coreProperties>
</file>