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0" firstSheet="0" activeTab="0"/>
  </bookViews>
  <sheets>
    <sheet name="FreeEEG32" sheetId="1" state="visible" r:id="rId2"/>
    <sheet name="Sheet2" sheetId="2" state="visible" r:id="rId3"/>
  </sheets>
  <definedNames>
    <definedName function="false" hidden="false" name="BoardQty" vbProcedure="false">FreeEEG32!$I$1</definedName>
    <definedName function="false" hidden="false" name="digikey_part_data" vbProcedure="false">FreeEEG32!$J$5:$O$34</definedName>
    <definedName function="false" hidden="false" name="farnell_part_data" vbProcedure="false">FreeEEG32!$P$5:$U$34</definedName>
    <definedName function="false" hidden="false" name="global_part_data" vbProcedure="false">FreeEEG32!$A$5:$I$34</definedName>
    <definedName function="false" hidden="false" name="mouser_part_data" vbProcedure="false">FreeEEG32!$V$5:$AA$34</definedName>
    <definedName function="false" hidden="false" name="newark_part_data" vbProcedure="false">FreeEEG32!$AB$5:$AG$34</definedName>
    <definedName function="false" hidden="false" name="rs_part_data" vbProcedure="false">FreeEEG32!$AH$5:$AM$34</definedName>
    <definedName function="false" hidden="false" name="TotalCost" vbProcedure="false">FreeEEG32!$I$2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<sst xmlns="http://schemas.openxmlformats.org/spreadsheetml/2006/main" count="252" uniqueCount="163">
  <si>
    <t>Board Qty:</t>
  </si>
  <si>
    <t>Total Cost:</t>
  </si>
  <si>
    <t>Unit Cost:</t>
  </si>
  <si>
    <t>Global Part Info</t>
  </si>
  <si>
    <t>Digi-Key</t>
  </si>
  <si>
    <t>Farnell</t>
  </si>
  <si>
    <t>Mouser</t>
  </si>
  <si>
    <t>Newark</t>
  </si>
  <si>
    <t>Rs Components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</si>
  <si>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</si>
  <si>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</si>
  <si>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</si>
  <si>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</si>
  <si>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</si>
  <si>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</si>
  <si>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</si>
  <si>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</si>
  <si>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</si>
  <si>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Avail</t>
  </si>
  <si>
    <t>Purch</t>
  </si>
  <si>
    <t>Cat#</t>
  </si>
  <si>
    <t>Doc</t>
  </si>
  <si>
    <t>P5</t>
  </si>
  <si>
    <t>CONN_01X02</t>
  </si>
  <si>
    <t>Socket_Strips:Socket_Strip_Straight_1x02</t>
  </si>
  <si>
    <t>U6</t>
  </si>
  <si>
    <t>SN6505A</t>
  </si>
  <si>
    <t>TO_SOT_Packages_SMD:SOT-23-6</t>
  </si>
  <si>
    <t>SN6505BDBVT</t>
  </si>
  <si>
    <t>296-43154-1-ND</t>
  </si>
  <si>
    <t>Link</t>
  </si>
  <si>
    <t>595-SN6505BDBVT</t>
  </si>
  <si>
    <t>133-0701</t>
  </si>
  <si>
    <t>P11</t>
  </si>
  <si>
    <t>CONN_01X03</t>
  </si>
  <si>
    <t>Socket_Strips:Socket_Strip_Straight_1x03</t>
  </si>
  <si>
    <t>U35</t>
  </si>
  <si>
    <t>ISO7342c_uart</t>
  </si>
  <si>
    <t>Housings_SOIC:SOIC-16_7.5x10.3mm_Pitch1.27mm</t>
  </si>
  <si>
    <t>ISO7342CDW</t>
  </si>
  <si>
    <t>296-38515-5-ND</t>
  </si>
  <si>
    <t>2455501</t>
  </si>
  <si>
    <t>595-ISO7342CDW</t>
  </si>
  <si>
    <t>93X6704</t>
  </si>
  <si>
    <t>900-9905</t>
  </si>
  <si>
    <t>R1</t>
  </si>
  <si>
    <t>REXT</t>
  </si>
  <si>
    <t>Resistors_SMD:R_0603</t>
  </si>
  <si>
    <t>T1</t>
  </si>
  <si>
    <t>da2303</t>
  </si>
  <si>
    <t>SMT_Power_Transformer:SMT Power Transformer</t>
  </si>
  <si>
    <t>DA2303-ALD</t>
  </si>
  <si>
    <t>C5</t>
  </si>
  <si>
    <t>0.1u</t>
  </si>
  <si>
    <t>Capacitors_SMD:C_0402</t>
  </si>
  <si>
    <t>Y2</t>
  </si>
  <si>
    <t>8MHz</t>
  </si>
  <si>
    <t>Crystals:Crystal_SMD_5032-4pin_5.0x3.2mm</t>
  </si>
  <si>
    <t>KX-9A 8.0 MHz</t>
  </si>
  <si>
    <t>D1,D2</t>
  </si>
  <si>
    <t>D_Schottky_SMD</t>
  </si>
  <si>
    <t>SOD-123:SOD−123</t>
  </si>
  <si>
    <t>MBR0520LT1G</t>
  </si>
  <si>
    <t>MBR0520LT1GOSCT-ND</t>
  </si>
  <si>
    <t>9556915</t>
  </si>
  <si>
    <t>863-MBR0520LT1G</t>
  </si>
  <si>
    <t>48K7498</t>
  </si>
  <si>
    <t>463-432</t>
  </si>
  <si>
    <t>Y1</t>
  </si>
  <si>
    <t>32.768kHz</t>
  </si>
  <si>
    <t>Crystals:Crystal_SMD_0603_2Pads_obsolete</t>
  </si>
  <si>
    <t>C102</t>
  </si>
  <si>
    <t>2.2u</t>
  </si>
  <si>
    <t>C6-C11,C16-C23,C26-C28,C34,C39-C41,C43-C50,C57,C62-C72,C78,C83-C93,C99-C101,C103-C105</t>
  </si>
  <si>
    <t>100n</t>
  </si>
  <si>
    <t>MC0402B104K160CT</t>
  </si>
  <si>
    <t>1758896</t>
  </si>
  <si>
    <t>33R0276</t>
  </si>
  <si>
    <t>U1,U2,U39</t>
  </si>
  <si>
    <t>ADP7118_TSOT</t>
  </si>
  <si>
    <t>TO_SOT_Packages_SMD:SOT-23-5</t>
  </si>
  <si>
    <t>ADP7118AUJZ</t>
  </si>
  <si>
    <t>ADP7118AUJZ-R7CT-ND</t>
  </si>
  <si>
    <t>584-ADP7118AUJZ-R7</t>
  </si>
  <si>
    <t>865-2252</t>
  </si>
  <si>
    <t>U36</t>
  </si>
  <si>
    <t>ISO7341c_spi</t>
  </si>
  <si>
    <t>ISO7341CDW</t>
  </si>
  <si>
    <t>296-38680-5-ND</t>
  </si>
  <si>
    <t>2473018</t>
  </si>
  <si>
    <t>595-ISO7341CDW</t>
  </si>
  <si>
    <t>53Y0648</t>
  </si>
  <si>
    <t>900-9891</t>
  </si>
  <si>
    <t>SW1</t>
  </si>
  <si>
    <t>NRST</t>
  </si>
  <si>
    <t>Buttons_Switches_SMD:SW_SPST_B3U-1000P-B</t>
  </si>
  <si>
    <t>U3</t>
  </si>
  <si>
    <t>8.192MHz</t>
  </si>
  <si>
    <t>Crystals:Crystal_SMD_7050-4pin_7.0x5.0mm</t>
  </si>
  <si>
    <t>7W-8.192MBC-T</t>
  </si>
  <si>
    <t>7W-8.192MBC-T-ND</t>
  </si>
  <si>
    <t>2396800</t>
  </si>
  <si>
    <t>29X6514</t>
  </si>
  <si>
    <t>C2,C4</t>
  </si>
  <si>
    <t>CL2</t>
  </si>
  <si>
    <t>C106</t>
  </si>
  <si>
    <t>4.7u</t>
  </si>
  <si>
    <t>C12-C15,C24,C25,C29-C33,C35-C38,C51,C53-C56,C58-C61,C73-C77,C79-C82,C94-C98</t>
  </si>
  <si>
    <t>1u</t>
  </si>
  <si>
    <t>GRM155R60J105KE19D</t>
  </si>
  <si>
    <t>490-1320-1-ND</t>
  </si>
  <si>
    <t>1845729</t>
  </si>
  <si>
    <t>81-GRM155R60J105KE19</t>
  </si>
  <si>
    <t>13T1188</t>
  </si>
  <si>
    <t>723-5180</t>
  </si>
  <si>
    <t>U8-U12,U15-U19,U22-U26,U29-U33</t>
  </si>
  <si>
    <t>TPD4E1B06</t>
  </si>
  <si>
    <t>TO_SOT_Packages_SMD:SC-70-6</t>
  </si>
  <si>
    <t>TPD4E1B06DCKR</t>
  </si>
  <si>
    <t>296-39346-1-ND</t>
  </si>
  <si>
    <t>2496528</t>
  </si>
  <si>
    <t>595-TPD4E1B06DCKR</t>
  </si>
  <si>
    <t>58Y3907</t>
  </si>
  <si>
    <t>825-5330</t>
  </si>
  <si>
    <t>U37</t>
  </si>
  <si>
    <t>STM32F427ZI_4side_short</t>
  </si>
  <si>
    <t>Housings_QFP:LQFP-144_20x20mm_Pitch0.5mm</t>
  </si>
  <si>
    <t>STM32F427ZIT6</t>
  </si>
  <si>
    <t>497-14050-ND</t>
  </si>
  <si>
    <t>2333371</t>
  </si>
  <si>
    <t>511-STM32F427ZIT6</t>
  </si>
  <si>
    <t>99W9929</t>
  </si>
  <si>
    <t>880-5402</t>
  </si>
  <si>
    <t>P6,P7</t>
  </si>
  <si>
    <t>CONN_01X06</t>
  </si>
  <si>
    <t>Socket_Strips:Socket_Strip_Straight_1x06</t>
  </si>
  <si>
    <t>U7,U14,U21,U28</t>
  </si>
  <si>
    <t>ADR4525</t>
  </si>
  <si>
    <t>Housings_SOIC:SOIC-8_3.9x4.9mm_Pitch1.27mm</t>
  </si>
  <si>
    <t>U5</t>
  </si>
  <si>
    <t>ESP-12E</t>
  </si>
  <si>
    <t>ESP-12E:ESP-12E</t>
  </si>
  <si>
    <t>485-2491</t>
  </si>
  <si>
    <t>456-8162</t>
  </si>
  <si>
    <t>U13,U20,U27,U34</t>
  </si>
  <si>
    <t>AD7770</t>
  </si>
  <si>
    <t>Housings_DFN_QFN:QFN-64-1EP_9x9mm_Pitch0.5mm</t>
  </si>
  <si>
    <t>AD7770ACPZ</t>
  </si>
  <si>
    <t>AD7770ACPZ-ND</t>
  </si>
  <si>
    <t>2576407</t>
  </si>
  <si>
    <t>584-AD7770ACPZ</t>
  </si>
  <si>
    <t>84Y7163</t>
  </si>
  <si>
    <t>P1-P4</t>
  </si>
  <si>
    <t>CONN_02X10</t>
  </si>
  <si>
    <t>Pin_Headers:Pin_Header_Angled_2x10</t>
  </si>
  <si>
    <t>U38</t>
  </si>
  <si>
    <t>LP5907_WIFI</t>
  </si>
  <si>
    <t>LP5907MFX-3.3/NOPB</t>
  </si>
  <si>
    <t>296-38557-1-ND</t>
  </si>
  <si>
    <t>2492304</t>
  </si>
  <si>
    <t>595-LP5907MFX-3.3NPB</t>
  </si>
  <si>
    <t>C1,C3</t>
  </si>
  <si>
    <t>CL1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</si>
</sst>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4586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4A8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xVal>
            <c:numRef>
              <c:f>Sheet2!$A$1:$A$3000</c:f>
              <c:numCache>
                <c:formatCode>General</c:formatCode>
                <c:ptCount val="3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/>
                </c:pt>
                <c:pt idx="6">
                  <c:v>7</c:v>
                </c:pt>
                <c:pt idx="7">
                  <c:v/>
                </c:pt>
                <c:pt idx="8">
                  <c:v>9</c:v>
                </c:pt>
                <c:pt idx="9">
                  <c:v>10</c:v>
                </c:pt>
                <c:pt idx="10">
                  <c:v/>
                </c:pt>
                <c:pt idx="11">
                  <c:v/>
                </c:pt>
                <c:pt idx="12">
                  <c:v>13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>17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>25</c:v>
                </c:pt>
                <c:pt idx="25">
                  <c:v/>
                </c:pt>
                <c:pt idx="26">
                  <c:v>27</c:v>
                </c:pt>
                <c:pt idx="27">
                  <c:v/>
                </c:pt>
                <c:pt idx="28">
                  <c:v/>
                </c:pt>
                <c:pt idx="29">
                  <c:v>30</c:v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>34</c:v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>40</c:v>
                </c:pt>
                <c:pt idx="40">
                  <c:v/>
                </c:pt>
                <c:pt idx="41">
                  <c:v/>
                </c:pt>
                <c:pt idx="42">
                  <c:v>43</c:v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>50</c:v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>70</c:v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>90</c:v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>100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>200</c:v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>300</c:v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>400</c:v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>500</c:v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>600</c:v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>800</c:v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>1000</c:v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  <c:pt idx="1040">
                  <c:v/>
                </c:pt>
                <c:pt idx="1041">
                  <c:v/>
                </c:pt>
                <c:pt idx="1042">
                  <c:v/>
                </c:pt>
                <c:pt idx="1043">
                  <c:v/>
                </c:pt>
                <c:pt idx="1044">
                  <c:v/>
                </c:pt>
                <c:pt idx="1045">
                  <c:v/>
                </c:pt>
                <c:pt idx="1046">
                  <c:v/>
                </c:pt>
                <c:pt idx="1047">
                  <c:v/>
                </c:pt>
                <c:pt idx="1048">
                  <c:v/>
                </c:pt>
                <c:pt idx="1049">
                  <c:v/>
                </c:pt>
                <c:pt idx="1050">
                  <c:v/>
                </c:pt>
                <c:pt idx="1051">
                  <c:v/>
                </c:pt>
                <c:pt idx="1052">
                  <c:v/>
                </c:pt>
                <c:pt idx="1053">
                  <c:v/>
                </c:pt>
                <c:pt idx="1054">
                  <c:v/>
                </c:pt>
                <c:pt idx="1055">
                  <c:v/>
                </c:pt>
                <c:pt idx="1056">
                  <c:v/>
                </c:pt>
                <c:pt idx="1057">
                  <c:v/>
                </c:pt>
                <c:pt idx="1058">
                  <c:v/>
                </c:pt>
                <c:pt idx="1059">
                  <c:v/>
                </c:pt>
                <c:pt idx="1060">
                  <c:v/>
                </c:pt>
                <c:pt idx="1061">
                  <c:v/>
                </c:pt>
                <c:pt idx="1062">
                  <c:v/>
                </c:pt>
                <c:pt idx="1063">
                  <c:v/>
                </c:pt>
                <c:pt idx="1064">
                  <c:v/>
                </c:pt>
                <c:pt idx="1065">
                  <c:v/>
                </c:pt>
                <c:pt idx="1066">
                  <c:v/>
                </c:pt>
                <c:pt idx="1067">
                  <c:v/>
                </c:pt>
                <c:pt idx="1068">
                  <c:v/>
                </c:pt>
                <c:pt idx="1069">
                  <c:v/>
                </c:pt>
                <c:pt idx="1070">
                  <c:v/>
                </c:pt>
                <c:pt idx="1071">
                  <c:v/>
                </c:pt>
                <c:pt idx="1072">
                  <c:v/>
                </c:pt>
                <c:pt idx="1073">
                  <c:v/>
                </c:pt>
                <c:pt idx="1074">
                  <c:v/>
                </c:pt>
                <c:pt idx="1075">
                  <c:v/>
                </c:pt>
                <c:pt idx="1076">
                  <c:v/>
                </c:pt>
                <c:pt idx="1077">
                  <c:v/>
                </c:pt>
                <c:pt idx="1078">
                  <c:v/>
                </c:pt>
                <c:pt idx="1079">
                  <c:v/>
                </c:pt>
                <c:pt idx="1080">
                  <c:v/>
                </c:pt>
                <c:pt idx="1081">
                  <c:v/>
                </c:pt>
                <c:pt idx="1082">
                  <c:v/>
                </c:pt>
                <c:pt idx="1083">
                  <c:v/>
                </c:pt>
                <c:pt idx="1084">
                  <c:v/>
                </c:pt>
                <c:pt idx="1085">
                  <c:v/>
                </c:pt>
                <c:pt idx="1086">
                  <c:v/>
                </c:pt>
                <c:pt idx="1087">
                  <c:v/>
                </c:pt>
                <c:pt idx="1088">
                  <c:v/>
                </c:pt>
                <c:pt idx="1089">
                  <c:v/>
                </c:pt>
                <c:pt idx="1090">
                  <c:v/>
                </c:pt>
                <c:pt idx="1091">
                  <c:v/>
                </c:pt>
                <c:pt idx="1092">
                  <c:v/>
                </c:pt>
                <c:pt idx="1093">
                  <c:v/>
                </c:pt>
                <c:pt idx="1094">
                  <c:v/>
                </c:pt>
                <c:pt idx="1095">
                  <c:v/>
                </c:pt>
                <c:pt idx="1096">
                  <c:v/>
                </c:pt>
                <c:pt idx="1097">
                  <c:v/>
                </c:pt>
                <c:pt idx="1098">
                  <c:v/>
                </c:pt>
                <c:pt idx="1099">
                  <c:v/>
                </c:pt>
                <c:pt idx="1100">
                  <c:v/>
                </c:pt>
                <c:pt idx="1101">
                  <c:v/>
                </c:pt>
                <c:pt idx="1102">
                  <c:v/>
                </c:pt>
                <c:pt idx="1103">
                  <c:v/>
                </c:pt>
                <c:pt idx="1104">
                  <c:v/>
                </c:pt>
                <c:pt idx="1105">
                  <c:v/>
                </c:pt>
                <c:pt idx="1106">
                  <c:v/>
                </c:pt>
                <c:pt idx="1107">
                  <c:v/>
                </c:pt>
                <c:pt idx="1108">
                  <c:v/>
                </c:pt>
                <c:pt idx="1109">
                  <c:v/>
                </c:pt>
                <c:pt idx="1110">
                  <c:v/>
                </c:pt>
                <c:pt idx="1111">
                  <c:v/>
                </c:pt>
                <c:pt idx="1112">
                  <c:v/>
                </c:pt>
                <c:pt idx="1113">
                  <c:v/>
                </c:pt>
                <c:pt idx="1114">
                  <c:v/>
                </c:pt>
                <c:pt idx="1115">
                  <c:v/>
                </c:pt>
                <c:pt idx="1116">
                  <c:v/>
                </c:pt>
                <c:pt idx="1117">
                  <c:v/>
                </c:pt>
                <c:pt idx="1118">
                  <c:v/>
                </c:pt>
                <c:pt idx="1119">
                  <c:v/>
                </c:pt>
                <c:pt idx="1120">
                  <c:v/>
                </c:pt>
                <c:pt idx="1121">
                  <c:v/>
                </c:pt>
                <c:pt idx="1122">
                  <c:v/>
                </c:pt>
                <c:pt idx="1123">
                  <c:v/>
                </c:pt>
                <c:pt idx="1124">
                  <c:v/>
                </c:pt>
                <c:pt idx="1125">
                  <c:v/>
                </c:pt>
                <c:pt idx="1126">
                  <c:v/>
                </c:pt>
                <c:pt idx="1127">
                  <c:v/>
                </c:pt>
                <c:pt idx="1128">
                  <c:v/>
                </c:pt>
                <c:pt idx="1129">
                  <c:v/>
                </c:pt>
                <c:pt idx="1130">
                  <c:v/>
                </c:pt>
                <c:pt idx="1131">
                  <c:v/>
                </c:pt>
                <c:pt idx="1132">
                  <c:v/>
                </c:pt>
                <c:pt idx="1133">
                  <c:v/>
                </c:pt>
                <c:pt idx="1134">
                  <c:v/>
                </c:pt>
                <c:pt idx="1135">
                  <c:v/>
                </c:pt>
                <c:pt idx="1136">
                  <c:v/>
                </c:pt>
                <c:pt idx="1137">
                  <c:v/>
                </c:pt>
                <c:pt idx="1138">
                  <c:v/>
                </c:pt>
                <c:pt idx="1139">
                  <c:v/>
                </c:pt>
                <c:pt idx="1140">
                  <c:v/>
                </c:pt>
                <c:pt idx="1141">
                  <c:v/>
                </c:pt>
                <c:pt idx="1142">
                  <c:v/>
                </c:pt>
                <c:pt idx="1143">
                  <c:v/>
                </c:pt>
                <c:pt idx="1144">
                  <c:v/>
                </c:pt>
                <c:pt idx="1145">
                  <c:v/>
                </c:pt>
                <c:pt idx="1146">
                  <c:v/>
                </c:pt>
                <c:pt idx="1147">
                  <c:v/>
                </c:pt>
                <c:pt idx="1148">
                  <c:v/>
                </c:pt>
                <c:pt idx="1149">
                  <c:v/>
                </c:pt>
                <c:pt idx="1150">
                  <c:v/>
                </c:pt>
                <c:pt idx="1151">
                  <c:v/>
                </c:pt>
                <c:pt idx="1152">
                  <c:v/>
                </c:pt>
                <c:pt idx="1153">
                  <c:v/>
                </c:pt>
                <c:pt idx="1154">
                  <c:v/>
                </c:pt>
                <c:pt idx="1155">
                  <c:v/>
                </c:pt>
                <c:pt idx="1156">
                  <c:v/>
                </c:pt>
                <c:pt idx="1157">
                  <c:v/>
                </c:pt>
                <c:pt idx="1158">
                  <c:v/>
                </c:pt>
                <c:pt idx="1159">
                  <c:v/>
                </c:pt>
                <c:pt idx="1160">
                  <c:v/>
                </c:pt>
                <c:pt idx="1161">
                  <c:v/>
                </c:pt>
                <c:pt idx="1162">
                  <c:v/>
                </c:pt>
                <c:pt idx="1163">
                  <c:v/>
                </c:pt>
                <c:pt idx="1164">
                  <c:v/>
                </c:pt>
                <c:pt idx="1165">
                  <c:v/>
                </c:pt>
                <c:pt idx="1166">
                  <c:v/>
                </c:pt>
                <c:pt idx="1167">
                  <c:v/>
                </c:pt>
                <c:pt idx="1168">
                  <c:v/>
                </c:pt>
                <c:pt idx="1169">
                  <c:v/>
                </c:pt>
                <c:pt idx="1170">
                  <c:v/>
                </c:pt>
                <c:pt idx="1171">
                  <c:v/>
                </c:pt>
                <c:pt idx="1172">
                  <c:v/>
                </c:pt>
                <c:pt idx="1173">
                  <c:v/>
                </c:pt>
                <c:pt idx="1174">
                  <c:v/>
                </c:pt>
                <c:pt idx="1175">
                  <c:v/>
                </c:pt>
                <c:pt idx="1176">
                  <c:v/>
                </c:pt>
                <c:pt idx="1177">
                  <c:v/>
                </c:pt>
                <c:pt idx="1178">
                  <c:v/>
                </c:pt>
                <c:pt idx="1179">
                  <c:v/>
                </c:pt>
                <c:pt idx="1180">
                  <c:v/>
                </c:pt>
                <c:pt idx="1181">
                  <c:v/>
                </c:pt>
                <c:pt idx="1182">
                  <c:v/>
                </c:pt>
                <c:pt idx="1183">
                  <c:v/>
                </c:pt>
                <c:pt idx="1184">
                  <c:v/>
                </c:pt>
                <c:pt idx="1185">
                  <c:v/>
                </c:pt>
                <c:pt idx="1186">
                  <c:v/>
                </c:pt>
                <c:pt idx="1187">
                  <c:v/>
                </c:pt>
                <c:pt idx="1188">
                  <c:v/>
                </c:pt>
                <c:pt idx="1189">
                  <c:v/>
                </c:pt>
                <c:pt idx="1190">
                  <c:v/>
                </c:pt>
                <c:pt idx="1191">
                  <c:v/>
                </c:pt>
                <c:pt idx="1192">
                  <c:v/>
                </c:pt>
                <c:pt idx="1193">
                  <c:v/>
                </c:pt>
                <c:pt idx="1194">
                  <c:v/>
                </c:pt>
                <c:pt idx="1195">
                  <c:v/>
                </c:pt>
                <c:pt idx="1196">
                  <c:v/>
                </c:pt>
                <c:pt idx="1197">
                  <c:v/>
                </c:pt>
                <c:pt idx="1198">
                  <c:v/>
                </c:pt>
                <c:pt idx="1199">
                  <c:v/>
                </c:pt>
                <c:pt idx="1200">
                  <c:v/>
                </c:pt>
                <c:pt idx="1201">
                  <c:v/>
                </c:pt>
                <c:pt idx="1202">
                  <c:v/>
                </c:pt>
                <c:pt idx="1203">
                  <c:v/>
                </c:pt>
                <c:pt idx="1204">
                  <c:v/>
                </c:pt>
                <c:pt idx="1205">
                  <c:v/>
                </c:pt>
                <c:pt idx="1206">
                  <c:v/>
                </c:pt>
                <c:pt idx="1207">
                  <c:v/>
                </c:pt>
                <c:pt idx="1208">
                  <c:v/>
                </c:pt>
                <c:pt idx="1209">
                  <c:v/>
                </c:pt>
                <c:pt idx="1210">
                  <c:v/>
                </c:pt>
                <c:pt idx="1211">
                  <c:v/>
                </c:pt>
                <c:pt idx="1212">
                  <c:v/>
                </c:pt>
                <c:pt idx="1213">
                  <c:v/>
                </c:pt>
                <c:pt idx="1214">
                  <c:v/>
                </c:pt>
                <c:pt idx="1215">
                  <c:v/>
                </c:pt>
                <c:pt idx="1216">
                  <c:v/>
                </c:pt>
                <c:pt idx="1217">
                  <c:v/>
                </c:pt>
                <c:pt idx="1218">
                  <c:v/>
                </c:pt>
                <c:pt idx="1219">
                  <c:v/>
                </c:pt>
                <c:pt idx="1220">
                  <c:v/>
                </c:pt>
                <c:pt idx="1221">
                  <c:v/>
                </c:pt>
                <c:pt idx="1222">
                  <c:v/>
                </c:pt>
                <c:pt idx="1223">
                  <c:v/>
                </c:pt>
                <c:pt idx="1224">
                  <c:v/>
                </c:pt>
                <c:pt idx="1225">
                  <c:v/>
                </c:pt>
                <c:pt idx="1226">
                  <c:v/>
                </c:pt>
                <c:pt idx="1227">
                  <c:v/>
                </c:pt>
                <c:pt idx="1228">
                  <c:v/>
                </c:pt>
                <c:pt idx="1229">
                  <c:v/>
                </c:pt>
                <c:pt idx="1230">
                  <c:v/>
                </c:pt>
                <c:pt idx="1231">
                  <c:v/>
                </c:pt>
                <c:pt idx="1232">
                  <c:v/>
                </c:pt>
                <c:pt idx="1233">
                  <c:v/>
                </c:pt>
                <c:pt idx="1234">
                  <c:v/>
                </c:pt>
                <c:pt idx="1235">
                  <c:v/>
                </c:pt>
                <c:pt idx="1236">
                  <c:v/>
                </c:pt>
                <c:pt idx="1237">
                  <c:v/>
                </c:pt>
                <c:pt idx="1238">
                  <c:v/>
                </c:pt>
                <c:pt idx="1239">
                  <c:v/>
                </c:pt>
                <c:pt idx="1240">
                  <c:v/>
                </c:pt>
                <c:pt idx="1241">
                  <c:v/>
                </c:pt>
                <c:pt idx="1242">
                  <c:v/>
                </c:pt>
                <c:pt idx="1243">
                  <c:v/>
                </c:pt>
                <c:pt idx="1244">
                  <c:v/>
                </c:pt>
                <c:pt idx="1245">
                  <c:v/>
                </c:pt>
                <c:pt idx="1246">
                  <c:v/>
                </c:pt>
                <c:pt idx="1247">
                  <c:v/>
                </c:pt>
                <c:pt idx="1248">
                  <c:v/>
                </c:pt>
                <c:pt idx="1249">
                  <c:v/>
                </c:pt>
                <c:pt idx="1250">
                  <c:v/>
                </c:pt>
                <c:pt idx="1251">
                  <c:v/>
                </c:pt>
                <c:pt idx="1252">
                  <c:v/>
                </c:pt>
                <c:pt idx="1253">
                  <c:v/>
                </c:pt>
                <c:pt idx="1254">
                  <c:v/>
                </c:pt>
                <c:pt idx="1255">
                  <c:v/>
                </c:pt>
                <c:pt idx="1256">
                  <c:v/>
                </c:pt>
                <c:pt idx="1257">
                  <c:v/>
                </c:pt>
                <c:pt idx="1258">
                  <c:v/>
                </c:pt>
                <c:pt idx="1259">
                  <c:v/>
                </c:pt>
                <c:pt idx="1260">
                  <c:v/>
                </c:pt>
                <c:pt idx="1261">
                  <c:v/>
                </c:pt>
                <c:pt idx="1262">
                  <c:v/>
                </c:pt>
                <c:pt idx="1263">
                  <c:v/>
                </c:pt>
                <c:pt idx="1264">
                  <c:v/>
                </c:pt>
                <c:pt idx="1265">
                  <c:v/>
                </c:pt>
                <c:pt idx="1266">
                  <c:v/>
                </c:pt>
                <c:pt idx="1267">
                  <c:v/>
                </c:pt>
                <c:pt idx="1268">
                  <c:v/>
                </c:pt>
                <c:pt idx="1269">
                  <c:v/>
                </c:pt>
                <c:pt idx="1270">
                  <c:v/>
                </c:pt>
                <c:pt idx="1271">
                  <c:v/>
                </c:pt>
                <c:pt idx="1272">
                  <c:v/>
                </c:pt>
                <c:pt idx="1273">
                  <c:v/>
                </c:pt>
                <c:pt idx="1274">
                  <c:v/>
                </c:pt>
                <c:pt idx="1275">
                  <c:v/>
                </c:pt>
                <c:pt idx="1276">
                  <c:v/>
                </c:pt>
                <c:pt idx="1277">
                  <c:v/>
                </c:pt>
                <c:pt idx="1278">
                  <c:v/>
                </c:pt>
                <c:pt idx="1279">
                  <c:v/>
                </c:pt>
                <c:pt idx="1280">
                  <c:v/>
                </c:pt>
                <c:pt idx="1281">
                  <c:v/>
                </c:pt>
                <c:pt idx="1282">
                  <c:v/>
                </c:pt>
                <c:pt idx="1283">
                  <c:v/>
                </c:pt>
                <c:pt idx="1284">
                  <c:v/>
                </c:pt>
                <c:pt idx="1285">
                  <c:v/>
                </c:pt>
                <c:pt idx="1286">
                  <c:v/>
                </c:pt>
                <c:pt idx="1287">
                  <c:v/>
                </c:pt>
                <c:pt idx="1288">
                  <c:v/>
                </c:pt>
                <c:pt idx="1289">
                  <c:v/>
                </c:pt>
                <c:pt idx="1290">
                  <c:v/>
                </c:pt>
                <c:pt idx="1291">
                  <c:v/>
                </c:pt>
                <c:pt idx="1292">
                  <c:v/>
                </c:pt>
                <c:pt idx="1293">
                  <c:v/>
                </c:pt>
                <c:pt idx="1294">
                  <c:v/>
                </c:pt>
                <c:pt idx="1295">
                  <c:v/>
                </c:pt>
                <c:pt idx="1296">
                  <c:v/>
                </c:pt>
                <c:pt idx="1297">
                  <c:v/>
                </c:pt>
                <c:pt idx="1298">
                  <c:v/>
                </c:pt>
                <c:pt idx="1299">
                  <c:v/>
                </c:pt>
                <c:pt idx="1300">
                  <c:v/>
                </c:pt>
                <c:pt idx="1301">
                  <c:v/>
                </c:pt>
                <c:pt idx="1302">
                  <c:v/>
                </c:pt>
                <c:pt idx="1303">
                  <c:v/>
                </c:pt>
                <c:pt idx="1304">
                  <c:v/>
                </c:pt>
                <c:pt idx="1305">
                  <c:v/>
                </c:pt>
                <c:pt idx="1306">
                  <c:v/>
                </c:pt>
                <c:pt idx="1307">
                  <c:v/>
                </c:pt>
                <c:pt idx="1308">
                  <c:v/>
                </c:pt>
                <c:pt idx="1309">
                  <c:v/>
                </c:pt>
                <c:pt idx="1310">
                  <c:v/>
                </c:pt>
                <c:pt idx="1311">
                  <c:v/>
                </c:pt>
                <c:pt idx="1312">
                  <c:v/>
                </c:pt>
                <c:pt idx="1313">
                  <c:v/>
                </c:pt>
                <c:pt idx="1314">
                  <c:v/>
                </c:pt>
                <c:pt idx="1315">
                  <c:v/>
                </c:pt>
                <c:pt idx="1316">
                  <c:v/>
                </c:pt>
                <c:pt idx="1317">
                  <c:v/>
                </c:pt>
                <c:pt idx="1318">
                  <c:v/>
                </c:pt>
                <c:pt idx="1319">
                  <c:v/>
                </c:pt>
                <c:pt idx="1320">
                  <c:v/>
                </c:pt>
                <c:pt idx="1321">
                  <c:v/>
                </c:pt>
                <c:pt idx="1322">
                  <c:v/>
                </c:pt>
                <c:pt idx="1323">
                  <c:v/>
                </c:pt>
                <c:pt idx="1324">
                  <c:v/>
                </c:pt>
                <c:pt idx="1325">
                  <c:v/>
                </c:pt>
                <c:pt idx="1326">
                  <c:v/>
                </c:pt>
                <c:pt idx="1327">
                  <c:v/>
                </c:pt>
                <c:pt idx="1328">
                  <c:v/>
                </c:pt>
                <c:pt idx="1329">
                  <c:v/>
                </c:pt>
                <c:pt idx="1330">
                  <c:v/>
                </c:pt>
                <c:pt idx="1331">
                  <c:v/>
                </c:pt>
                <c:pt idx="1332">
                  <c:v/>
                </c:pt>
                <c:pt idx="1333">
                  <c:v/>
                </c:pt>
                <c:pt idx="1334">
                  <c:v/>
                </c:pt>
                <c:pt idx="1335">
                  <c:v/>
                </c:pt>
                <c:pt idx="1336">
                  <c:v/>
                </c:pt>
                <c:pt idx="1337">
                  <c:v/>
                </c:pt>
                <c:pt idx="1338">
                  <c:v/>
                </c:pt>
                <c:pt idx="1339">
                  <c:v/>
                </c:pt>
                <c:pt idx="1340">
                  <c:v/>
                </c:pt>
                <c:pt idx="1341">
                  <c:v/>
                </c:pt>
                <c:pt idx="1342">
                  <c:v/>
                </c:pt>
                <c:pt idx="1343">
                  <c:v/>
                </c:pt>
                <c:pt idx="1344">
                  <c:v/>
                </c:pt>
                <c:pt idx="1345">
                  <c:v/>
                </c:pt>
                <c:pt idx="1346">
                  <c:v/>
                </c:pt>
                <c:pt idx="1347">
                  <c:v/>
                </c:pt>
                <c:pt idx="1348">
                  <c:v/>
                </c:pt>
                <c:pt idx="1349">
                  <c:v/>
                </c:pt>
                <c:pt idx="1350">
                  <c:v/>
                </c:pt>
                <c:pt idx="1351">
                  <c:v/>
                </c:pt>
                <c:pt idx="1352">
                  <c:v/>
                </c:pt>
                <c:pt idx="1353">
                  <c:v/>
                </c:pt>
                <c:pt idx="1354">
                  <c:v/>
                </c:pt>
                <c:pt idx="1355">
                  <c:v/>
                </c:pt>
                <c:pt idx="1356">
                  <c:v/>
                </c:pt>
                <c:pt idx="1357">
                  <c:v/>
                </c:pt>
                <c:pt idx="1358">
                  <c:v/>
                </c:pt>
                <c:pt idx="1359">
                  <c:v/>
                </c:pt>
                <c:pt idx="1360">
                  <c:v/>
                </c:pt>
                <c:pt idx="1361">
                  <c:v/>
                </c:pt>
                <c:pt idx="1362">
                  <c:v/>
                </c:pt>
                <c:pt idx="1363">
                  <c:v/>
                </c:pt>
                <c:pt idx="1364">
                  <c:v/>
                </c:pt>
                <c:pt idx="1365">
                  <c:v/>
                </c:pt>
                <c:pt idx="1366">
                  <c:v/>
                </c:pt>
                <c:pt idx="1367">
                  <c:v/>
                </c:pt>
                <c:pt idx="1368">
                  <c:v/>
                </c:pt>
                <c:pt idx="1369">
                  <c:v/>
                </c:pt>
                <c:pt idx="1370">
                  <c:v/>
                </c:pt>
                <c:pt idx="1371">
                  <c:v/>
                </c:pt>
                <c:pt idx="1372">
                  <c:v/>
                </c:pt>
                <c:pt idx="1373">
                  <c:v/>
                </c:pt>
                <c:pt idx="1374">
                  <c:v/>
                </c:pt>
                <c:pt idx="1375">
                  <c:v/>
                </c:pt>
                <c:pt idx="1376">
                  <c:v/>
                </c:pt>
                <c:pt idx="1377">
                  <c:v/>
                </c:pt>
                <c:pt idx="1378">
                  <c:v/>
                </c:pt>
                <c:pt idx="1379">
                  <c:v/>
                </c:pt>
                <c:pt idx="1380">
                  <c:v/>
                </c:pt>
                <c:pt idx="1381">
                  <c:v/>
                </c:pt>
                <c:pt idx="1382">
                  <c:v/>
                </c:pt>
                <c:pt idx="1383">
                  <c:v/>
                </c:pt>
                <c:pt idx="1384">
                  <c:v/>
                </c:pt>
                <c:pt idx="1385">
                  <c:v/>
                </c:pt>
                <c:pt idx="1386">
                  <c:v/>
                </c:pt>
                <c:pt idx="1387">
                  <c:v/>
                </c:pt>
                <c:pt idx="1388">
                  <c:v/>
                </c:pt>
                <c:pt idx="1389">
                  <c:v/>
                </c:pt>
                <c:pt idx="1390">
                  <c:v/>
                </c:pt>
                <c:pt idx="1391">
                  <c:v/>
                </c:pt>
                <c:pt idx="1392">
                  <c:v/>
                </c:pt>
                <c:pt idx="1393">
                  <c:v/>
                </c:pt>
                <c:pt idx="1394">
                  <c:v/>
                </c:pt>
                <c:pt idx="1395">
                  <c:v/>
                </c:pt>
                <c:pt idx="1396">
                  <c:v/>
                </c:pt>
                <c:pt idx="1397">
                  <c:v/>
                </c:pt>
                <c:pt idx="1398">
                  <c:v/>
                </c:pt>
                <c:pt idx="1399">
                  <c:v/>
                </c:pt>
                <c:pt idx="1400">
                  <c:v/>
                </c:pt>
                <c:pt idx="1401">
                  <c:v/>
                </c:pt>
                <c:pt idx="1402">
                  <c:v/>
                </c:pt>
                <c:pt idx="1403">
                  <c:v/>
                </c:pt>
                <c:pt idx="1404">
                  <c:v/>
                </c:pt>
                <c:pt idx="1405">
                  <c:v/>
                </c:pt>
                <c:pt idx="1406">
                  <c:v/>
                </c:pt>
                <c:pt idx="1407">
                  <c:v/>
                </c:pt>
                <c:pt idx="1408">
                  <c:v/>
                </c:pt>
                <c:pt idx="1409">
                  <c:v/>
                </c:pt>
                <c:pt idx="1410">
                  <c:v/>
                </c:pt>
                <c:pt idx="1411">
                  <c:v/>
                </c:pt>
                <c:pt idx="1412">
                  <c:v/>
                </c:pt>
                <c:pt idx="1413">
                  <c:v/>
                </c:pt>
                <c:pt idx="1414">
                  <c:v/>
                </c:pt>
                <c:pt idx="1415">
                  <c:v/>
                </c:pt>
                <c:pt idx="1416">
                  <c:v/>
                </c:pt>
                <c:pt idx="1417">
                  <c:v/>
                </c:pt>
                <c:pt idx="1418">
                  <c:v/>
                </c:pt>
                <c:pt idx="1419">
                  <c:v/>
                </c:pt>
                <c:pt idx="1420">
                  <c:v/>
                </c:pt>
                <c:pt idx="1421">
                  <c:v/>
                </c:pt>
                <c:pt idx="1422">
                  <c:v/>
                </c:pt>
                <c:pt idx="1423">
                  <c:v/>
                </c:pt>
                <c:pt idx="1424">
                  <c:v/>
                </c:pt>
                <c:pt idx="1425">
                  <c:v/>
                </c:pt>
                <c:pt idx="1426">
                  <c:v/>
                </c:pt>
                <c:pt idx="1427">
                  <c:v/>
                </c:pt>
                <c:pt idx="1428">
                  <c:v/>
                </c:pt>
                <c:pt idx="1429">
                  <c:v/>
                </c:pt>
                <c:pt idx="1430">
                  <c:v/>
                </c:pt>
                <c:pt idx="1431">
                  <c:v/>
                </c:pt>
                <c:pt idx="1432">
                  <c:v/>
                </c:pt>
                <c:pt idx="1433">
                  <c:v/>
                </c:pt>
                <c:pt idx="1434">
                  <c:v/>
                </c:pt>
                <c:pt idx="1435">
                  <c:v/>
                </c:pt>
                <c:pt idx="1436">
                  <c:v/>
                </c:pt>
                <c:pt idx="1437">
                  <c:v/>
                </c:pt>
                <c:pt idx="1438">
                  <c:v/>
                </c:pt>
                <c:pt idx="1439">
                  <c:v/>
                </c:pt>
                <c:pt idx="1440">
                  <c:v/>
                </c:pt>
                <c:pt idx="1441">
                  <c:v/>
                </c:pt>
                <c:pt idx="1442">
                  <c:v/>
                </c:pt>
                <c:pt idx="1443">
                  <c:v/>
                </c:pt>
                <c:pt idx="1444">
                  <c:v/>
                </c:pt>
                <c:pt idx="1445">
                  <c:v/>
                </c:pt>
                <c:pt idx="1446">
                  <c:v/>
                </c:pt>
                <c:pt idx="1447">
                  <c:v/>
                </c:pt>
                <c:pt idx="1448">
                  <c:v/>
                </c:pt>
                <c:pt idx="1449">
                  <c:v/>
                </c:pt>
                <c:pt idx="1450">
                  <c:v/>
                </c:pt>
                <c:pt idx="1451">
                  <c:v/>
                </c:pt>
                <c:pt idx="1452">
                  <c:v/>
                </c:pt>
                <c:pt idx="1453">
                  <c:v/>
                </c:pt>
                <c:pt idx="1454">
                  <c:v/>
                </c:pt>
                <c:pt idx="1455">
                  <c:v/>
                </c:pt>
                <c:pt idx="1456">
                  <c:v/>
                </c:pt>
                <c:pt idx="1457">
                  <c:v/>
                </c:pt>
                <c:pt idx="1458">
                  <c:v/>
                </c:pt>
                <c:pt idx="1459">
                  <c:v/>
                </c:pt>
                <c:pt idx="1460">
                  <c:v/>
                </c:pt>
                <c:pt idx="1461">
                  <c:v/>
                </c:pt>
                <c:pt idx="1462">
                  <c:v/>
                </c:pt>
                <c:pt idx="1463">
                  <c:v/>
                </c:pt>
                <c:pt idx="1464">
                  <c:v/>
                </c:pt>
                <c:pt idx="1465">
                  <c:v/>
                </c:pt>
                <c:pt idx="1466">
                  <c:v/>
                </c:pt>
                <c:pt idx="1467">
                  <c:v/>
                </c:pt>
                <c:pt idx="1468">
                  <c:v/>
                </c:pt>
                <c:pt idx="1469">
                  <c:v/>
                </c:pt>
                <c:pt idx="1470">
                  <c:v/>
                </c:pt>
                <c:pt idx="1471">
                  <c:v/>
                </c:pt>
                <c:pt idx="1472">
                  <c:v/>
                </c:pt>
                <c:pt idx="1473">
                  <c:v/>
                </c:pt>
                <c:pt idx="1474">
                  <c:v/>
                </c:pt>
                <c:pt idx="1475">
                  <c:v/>
                </c:pt>
                <c:pt idx="1476">
                  <c:v/>
                </c:pt>
                <c:pt idx="1477">
                  <c:v/>
                </c:pt>
                <c:pt idx="1478">
                  <c:v/>
                </c:pt>
                <c:pt idx="1479">
                  <c:v/>
                </c:pt>
                <c:pt idx="1480">
                  <c:v/>
                </c:pt>
                <c:pt idx="1481">
                  <c:v/>
                </c:pt>
                <c:pt idx="1482">
                  <c:v/>
                </c:pt>
                <c:pt idx="1483">
                  <c:v/>
                </c:pt>
                <c:pt idx="1484">
                  <c:v/>
                </c:pt>
                <c:pt idx="1485">
                  <c:v/>
                </c:pt>
                <c:pt idx="1486">
                  <c:v/>
                </c:pt>
                <c:pt idx="1487">
                  <c:v/>
                </c:pt>
                <c:pt idx="1488">
                  <c:v/>
                </c:pt>
                <c:pt idx="1489">
                  <c:v/>
                </c:pt>
                <c:pt idx="1490">
                  <c:v/>
                </c:pt>
                <c:pt idx="1491">
                  <c:v/>
                </c:pt>
                <c:pt idx="1492">
                  <c:v/>
                </c:pt>
                <c:pt idx="1493">
                  <c:v/>
                </c:pt>
                <c:pt idx="1494">
                  <c:v/>
                </c:pt>
                <c:pt idx="1495">
                  <c:v/>
                </c:pt>
                <c:pt idx="1496">
                  <c:v/>
                </c:pt>
                <c:pt idx="1497">
                  <c:v/>
                </c:pt>
                <c:pt idx="1498">
                  <c:v/>
                </c:pt>
                <c:pt idx="1499">
                  <c:v/>
                </c:pt>
                <c:pt idx="1500">
                  <c:v/>
                </c:pt>
                <c:pt idx="1501">
                  <c:v/>
                </c:pt>
                <c:pt idx="1502">
                  <c:v/>
                </c:pt>
                <c:pt idx="1503">
                  <c:v/>
                </c:pt>
                <c:pt idx="1504">
                  <c:v/>
                </c:pt>
                <c:pt idx="1505">
                  <c:v/>
                </c:pt>
                <c:pt idx="1506">
                  <c:v/>
                </c:pt>
                <c:pt idx="1507">
                  <c:v/>
                </c:pt>
                <c:pt idx="1508">
                  <c:v/>
                </c:pt>
                <c:pt idx="1509">
                  <c:v/>
                </c:pt>
                <c:pt idx="1510">
                  <c:v/>
                </c:pt>
                <c:pt idx="1511">
                  <c:v/>
                </c:pt>
                <c:pt idx="1512">
                  <c:v/>
                </c:pt>
                <c:pt idx="1513">
                  <c:v/>
                </c:pt>
                <c:pt idx="1514">
                  <c:v/>
                </c:pt>
                <c:pt idx="1515">
                  <c:v/>
                </c:pt>
                <c:pt idx="1516">
                  <c:v/>
                </c:pt>
                <c:pt idx="1517">
                  <c:v/>
                </c:pt>
                <c:pt idx="1518">
                  <c:v/>
                </c:pt>
                <c:pt idx="1519">
                  <c:v/>
                </c:pt>
                <c:pt idx="1520">
                  <c:v/>
                </c:pt>
                <c:pt idx="1521">
                  <c:v/>
                </c:pt>
                <c:pt idx="1522">
                  <c:v/>
                </c:pt>
                <c:pt idx="1523">
                  <c:v/>
                </c:pt>
                <c:pt idx="1524">
                  <c:v/>
                </c:pt>
                <c:pt idx="1525">
                  <c:v/>
                </c:pt>
                <c:pt idx="1526">
                  <c:v/>
                </c:pt>
                <c:pt idx="1527">
                  <c:v/>
                </c:pt>
                <c:pt idx="1528">
                  <c:v/>
                </c:pt>
                <c:pt idx="1529">
                  <c:v/>
                </c:pt>
                <c:pt idx="1530">
                  <c:v/>
                </c:pt>
                <c:pt idx="1531">
                  <c:v/>
                </c:pt>
                <c:pt idx="1532">
                  <c:v/>
                </c:pt>
                <c:pt idx="1533">
                  <c:v/>
                </c:pt>
                <c:pt idx="1534">
                  <c:v/>
                </c:pt>
                <c:pt idx="1535">
                  <c:v/>
                </c:pt>
                <c:pt idx="1536">
                  <c:v/>
                </c:pt>
                <c:pt idx="1537">
                  <c:v/>
                </c:pt>
                <c:pt idx="1538">
                  <c:v/>
                </c:pt>
                <c:pt idx="1539">
                  <c:v/>
                </c:pt>
                <c:pt idx="1540">
                  <c:v/>
                </c:pt>
                <c:pt idx="1541">
                  <c:v/>
                </c:pt>
                <c:pt idx="1542">
                  <c:v/>
                </c:pt>
                <c:pt idx="1543">
                  <c:v/>
                </c:pt>
                <c:pt idx="1544">
                  <c:v/>
                </c:pt>
                <c:pt idx="1545">
                  <c:v/>
                </c:pt>
                <c:pt idx="1546">
                  <c:v/>
                </c:pt>
                <c:pt idx="1547">
                  <c:v/>
                </c:pt>
                <c:pt idx="1548">
                  <c:v/>
                </c:pt>
                <c:pt idx="1549">
                  <c:v/>
                </c:pt>
                <c:pt idx="1550">
                  <c:v/>
                </c:pt>
                <c:pt idx="1551">
                  <c:v/>
                </c:pt>
                <c:pt idx="1552">
                  <c:v/>
                </c:pt>
                <c:pt idx="1553">
                  <c:v/>
                </c:pt>
                <c:pt idx="1554">
                  <c:v/>
                </c:pt>
                <c:pt idx="1555">
                  <c:v/>
                </c:pt>
                <c:pt idx="1556">
                  <c:v/>
                </c:pt>
                <c:pt idx="1557">
                  <c:v/>
                </c:pt>
                <c:pt idx="1558">
                  <c:v/>
                </c:pt>
                <c:pt idx="1559">
                  <c:v/>
                </c:pt>
                <c:pt idx="1560">
                  <c:v/>
                </c:pt>
                <c:pt idx="1561">
                  <c:v/>
                </c:pt>
                <c:pt idx="1562">
                  <c:v/>
                </c:pt>
                <c:pt idx="1563">
                  <c:v/>
                </c:pt>
                <c:pt idx="1564">
                  <c:v/>
                </c:pt>
                <c:pt idx="1565">
                  <c:v/>
                </c:pt>
                <c:pt idx="1566">
                  <c:v/>
                </c:pt>
                <c:pt idx="1567">
                  <c:v/>
                </c:pt>
                <c:pt idx="1568">
                  <c:v/>
                </c:pt>
                <c:pt idx="1569">
                  <c:v/>
                </c:pt>
                <c:pt idx="1570">
                  <c:v/>
                </c:pt>
                <c:pt idx="1571">
                  <c:v/>
                </c:pt>
                <c:pt idx="1572">
                  <c:v/>
                </c:pt>
                <c:pt idx="1573">
                  <c:v/>
                </c:pt>
                <c:pt idx="1574">
                  <c:v/>
                </c:pt>
                <c:pt idx="1575">
                  <c:v/>
                </c:pt>
                <c:pt idx="1576">
                  <c:v/>
                </c:pt>
                <c:pt idx="1577">
                  <c:v/>
                </c:pt>
                <c:pt idx="1578">
                  <c:v/>
                </c:pt>
                <c:pt idx="1579">
                  <c:v/>
                </c:pt>
                <c:pt idx="1580">
                  <c:v/>
                </c:pt>
                <c:pt idx="1581">
                  <c:v/>
                </c:pt>
                <c:pt idx="1582">
                  <c:v/>
                </c:pt>
                <c:pt idx="1583">
                  <c:v/>
                </c:pt>
                <c:pt idx="1584">
                  <c:v/>
                </c:pt>
                <c:pt idx="1585">
                  <c:v/>
                </c:pt>
                <c:pt idx="1586">
                  <c:v/>
                </c:pt>
                <c:pt idx="1587">
                  <c:v/>
                </c:pt>
                <c:pt idx="1588">
                  <c:v/>
                </c:pt>
                <c:pt idx="1589">
                  <c:v/>
                </c:pt>
                <c:pt idx="1590">
                  <c:v/>
                </c:pt>
                <c:pt idx="1591">
                  <c:v/>
                </c:pt>
                <c:pt idx="1592">
                  <c:v/>
                </c:pt>
                <c:pt idx="1593">
                  <c:v/>
                </c:pt>
                <c:pt idx="1594">
                  <c:v/>
                </c:pt>
                <c:pt idx="1595">
                  <c:v/>
                </c:pt>
                <c:pt idx="1596">
                  <c:v/>
                </c:pt>
                <c:pt idx="1597">
                  <c:v/>
                </c:pt>
                <c:pt idx="1598">
                  <c:v/>
                </c:pt>
                <c:pt idx="1599">
                  <c:v/>
                </c:pt>
                <c:pt idx="1600">
                  <c:v/>
                </c:pt>
                <c:pt idx="1601">
                  <c:v/>
                </c:pt>
                <c:pt idx="1602">
                  <c:v/>
                </c:pt>
                <c:pt idx="1603">
                  <c:v/>
                </c:pt>
                <c:pt idx="1604">
                  <c:v/>
                </c:pt>
                <c:pt idx="1605">
                  <c:v/>
                </c:pt>
                <c:pt idx="1606">
                  <c:v/>
                </c:pt>
                <c:pt idx="1607">
                  <c:v/>
                </c:pt>
                <c:pt idx="1608">
                  <c:v/>
                </c:pt>
                <c:pt idx="1609">
                  <c:v/>
                </c:pt>
                <c:pt idx="1610">
                  <c:v/>
                </c:pt>
                <c:pt idx="1611">
                  <c:v/>
                </c:pt>
                <c:pt idx="1612">
                  <c:v/>
                </c:pt>
                <c:pt idx="1613">
                  <c:v/>
                </c:pt>
                <c:pt idx="1614">
                  <c:v/>
                </c:pt>
                <c:pt idx="1615">
                  <c:v/>
                </c:pt>
                <c:pt idx="1616">
                  <c:v/>
                </c:pt>
                <c:pt idx="1617">
                  <c:v/>
                </c:pt>
                <c:pt idx="1618">
                  <c:v/>
                </c:pt>
                <c:pt idx="1619">
                  <c:v/>
                </c:pt>
                <c:pt idx="1620">
                  <c:v/>
                </c:pt>
                <c:pt idx="1621">
                  <c:v/>
                </c:pt>
                <c:pt idx="1622">
                  <c:v/>
                </c:pt>
                <c:pt idx="1623">
                  <c:v/>
                </c:pt>
                <c:pt idx="1624">
                  <c:v/>
                </c:pt>
                <c:pt idx="1625">
                  <c:v/>
                </c:pt>
                <c:pt idx="1626">
                  <c:v/>
                </c:pt>
                <c:pt idx="1627">
                  <c:v/>
                </c:pt>
                <c:pt idx="1628">
                  <c:v/>
                </c:pt>
                <c:pt idx="1629">
                  <c:v/>
                </c:pt>
                <c:pt idx="1630">
                  <c:v/>
                </c:pt>
                <c:pt idx="1631">
                  <c:v/>
                </c:pt>
                <c:pt idx="1632">
                  <c:v/>
                </c:pt>
                <c:pt idx="1633">
                  <c:v/>
                </c:pt>
                <c:pt idx="1634">
                  <c:v/>
                </c:pt>
                <c:pt idx="1635">
                  <c:v/>
                </c:pt>
                <c:pt idx="1636">
                  <c:v/>
                </c:pt>
                <c:pt idx="1637">
                  <c:v/>
                </c:pt>
                <c:pt idx="1638">
                  <c:v/>
                </c:pt>
                <c:pt idx="1639">
                  <c:v/>
                </c:pt>
                <c:pt idx="1640">
                  <c:v/>
                </c:pt>
                <c:pt idx="1641">
                  <c:v/>
                </c:pt>
                <c:pt idx="1642">
                  <c:v/>
                </c:pt>
                <c:pt idx="1643">
                  <c:v/>
                </c:pt>
                <c:pt idx="1644">
                  <c:v/>
                </c:pt>
                <c:pt idx="1645">
                  <c:v/>
                </c:pt>
                <c:pt idx="1646">
                  <c:v/>
                </c:pt>
                <c:pt idx="1647">
                  <c:v/>
                </c:pt>
                <c:pt idx="1648">
                  <c:v/>
                </c:pt>
                <c:pt idx="1649">
                  <c:v/>
                </c:pt>
                <c:pt idx="1650">
                  <c:v/>
                </c:pt>
                <c:pt idx="1651">
                  <c:v/>
                </c:pt>
                <c:pt idx="1652">
                  <c:v/>
                </c:pt>
                <c:pt idx="1653">
                  <c:v/>
                </c:pt>
                <c:pt idx="1654">
                  <c:v/>
                </c:pt>
                <c:pt idx="1655">
                  <c:v/>
                </c:pt>
                <c:pt idx="1656">
                  <c:v/>
                </c:pt>
                <c:pt idx="1657">
                  <c:v/>
                </c:pt>
                <c:pt idx="1658">
                  <c:v/>
                </c:pt>
                <c:pt idx="1659">
                  <c:v/>
                </c:pt>
                <c:pt idx="1660">
                  <c:v/>
                </c:pt>
                <c:pt idx="1661">
                  <c:v/>
                </c:pt>
                <c:pt idx="1662">
                  <c:v/>
                </c:pt>
                <c:pt idx="1663">
                  <c:v/>
                </c:pt>
                <c:pt idx="1664">
                  <c:v/>
                </c:pt>
                <c:pt idx="1665">
                  <c:v/>
                </c:pt>
                <c:pt idx="1666">
                  <c:v/>
                </c:pt>
                <c:pt idx="1667">
                  <c:v/>
                </c:pt>
                <c:pt idx="1668">
                  <c:v/>
                </c:pt>
                <c:pt idx="1669">
                  <c:v/>
                </c:pt>
                <c:pt idx="1670">
                  <c:v/>
                </c:pt>
                <c:pt idx="1671">
                  <c:v/>
                </c:pt>
                <c:pt idx="1672">
                  <c:v/>
                </c:pt>
                <c:pt idx="1673">
                  <c:v/>
                </c:pt>
                <c:pt idx="1674">
                  <c:v/>
                </c:pt>
                <c:pt idx="1675">
                  <c:v/>
                </c:pt>
                <c:pt idx="1676">
                  <c:v/>
                </c:pt>
                <c:pt idx="1677">
                  <c:v/>
                </c:pt>
                <c:pt idx="1678">
                  <c:v/>
                </c:pt>
                <c:pt idx="1679">
                  <c:v/>
                </c:pt>
                <c:pt idx="1680">
                  <c:v/>
                </c:pt>
                <c:pt idx="1681">
                  <c:v/>
                </c:pt>
                <c:pt idx="1682">
                  <c:v/>
                </c:pt>
                <c:pt idx="1683">
                  <c:v/>
                </c:pt>
                <c:pt idx="1684">
                  <c:v/>
                </c:pt>
                <c:pt idx="1685">
                  <c:v/>
                </c:pt>
                <c:pt idx="1686">
                  <c:v/>
                </c:pt>
                <c:pt idx="1687">
                  <c:v/>
                </c:pt>
                <c:pt idx="1688">
                  <c:v/>
                </c:pt>
                <c:pt idx="1689">
                  <c:v/>
                </c:pt>
                <c:pt idx="1690">
                  <c:v/>
                </c:pt>
                <c:pt idx="1691">
                  <c:v/>
                </c:pt>
                <c:pt idx="1692">
                  <c:v/>
                </c:pt>
                <c:pt idx="1693">
                  <c:v/>
                </c:pt>
                <c:pt idx="1694">
                  <c:v/>
                </c:pt>
                <c:pt idx="1695">
                  <c:v/>
                </c:pt>
                <c:pt idx="1696">
                  <c:v/>
                </c:pt>
                <c:pt idx="1697">
                  <c:v/>
                </c:pt>
                <c:pt idx="1698">
                  <c:v/>
                </c:pt>
                <c:pt idx="1699">
                  <c:v/>
                </c:pt>
                <c:pt idx="1700">
                  <c:v/>
                </c:pt>
                <c:pt idx="1701">
                  <c:v/>
                </c:pt>
                <c:pt idx="1702">
                  <c:v/>
                </c:pt>
                <c:pt idx="1703">
                  <c:v/>
                </c:pt>
                <c:pt idx="1704">
                  <c:v/>
                </c:pt>
                <c:pt idx="1705">
                  <c:v/>
                </c:pt>
                <c:pt idx="1706">
                  <c:v/>
                </c:pt>
                <c:pt idx="1707">
                  <c:v/>
                </c:pt>
                <c:pt idx="1708">
                  <c:v/>
                </c:pt>
                <c:pt idx="1709">
                  <c:v/>
                </c:pt>
                <c:pt idx="1710">
                  <c:v/>
                </c:pt>
                <c:pt idx="1711">
                  <c:v/>
                </c:pt>
                <c:pt idx="1712">
                  <c:v/>
                </c:pt>
                <c:pt idx="1713">
                  <c:v/>
                </c:pt>
                <c:pt idx="1714">
                  <c:v/>
                </c:pt>
                <c:pt idx="1715">
                  <c:v/>
                </c:pt>
                <c:pt idx="1716">
                  <c:v/>
                </c:pt>
                <c:pt idx="1717">
                  <c:v/>
                </c:pt>
                <c:pt idx="1718">
                  <c:v/>
                </c:pt>
                <c:pt idx="1719">
                  <c:v/>
                </c:pt>
                <c:pt idx="1720">
                  <c:v/>
                </c:pt>
                <c:pt idx="1721">
                  <c:v/>
                </c:pt>
                <c:pt idx="1722">
                  <c:v/>
                </c:pt>
                <c:pt idx="1723">
                  <c:v/>
                </c:pt>
                <c:pt idx="1724">
                  <c:v/>
                </c:pt>
                <c:pt idx="1725">
                  <c:v/>
                </c:pt>
                <c:pt idx="1726">
                  <c:v/>
                </c:pt>
                <c:pt idx="1727">
                  <c:v/>
                </c:pt>
                <c:pt idx="1728">
                  <c:v/>
                </c:pt>
                <c:pt idx="1729">
                  <c:v/>
                </c:pt>
                <c:pt idx="1730">
                  <c:v/>
                </c:pt>
                <c:pt idx="1731">
                  <c:v/>
                </c:pt>
                <c:pt idx="1732">
                  <c:v/>
                </c:pt>
                <c:pt idx="1733">
                  <c:v/>
                </c:pt>
                <c:pt idx="1734">
                  <c:v/>
                </c:pt>
                <c:pt idx="1735">
                  <c:v/>
                </c:pt>
                <c:pt idx="1736">
                  <c:v/>
                </c:pt>
                <c:pt idx="1737">
                  <c:v/>
                </c:pt>
                <c:pt idx="1738">
                  <c:v/>
                </c:pt>
                <c:pt idx="1739">
                  <c:v/>
                </c:pt>
                <c:pt idx="1740">
                  <c:v/>
                </c:pt>
                <c:pt idx="1741">
                  <c:v/>
                </c:pt>
                <c:pt idx="1742">
                  <c:v/>
                </c:pt>
                <c:pt idx="1743">
                  <c:v/>
                </c:pt>
                <c:pt idx="1744">
                  <c:v/>
                </c:pt>
                <c:pt idx="1745">
                  <c:v/>
                </c:pt>
                <c:pt idx="1746">
                  <c:v/>
                </c:pt>
                <c:pt idx="1747">
                  <c:v/>
                </c:pt>
                <c:pt idx="1748">
                  <c:v/>
                </c:pt>
                <c:pt idx="1749">
                  <c:v/>
                </c:pt>
                <c:pt idx="1750">
                  <c:v/>
                </c:pt>
                <c:pt idx="1751">
                  <c:v/>
                </c:pt>
                <c:pt idx="1752">
                  <c:v/>
                </c:pt>
                <c:pt idx="1753">
                  <c:v/>
                </c:pt>
                <c:pt idx="1754">
                  <c:v/>
                </c:pt>
                <c:pt idx="1755">
                  <c:v/>
                </c:pt>
                <c:pt idx="1756">
                  <c:v/>
                </c:pt>
                <c:pt idx="1757">
                  <c:v/>
                </c:pt>
                <c:pt idx="1758">
                  <c:v/>
                </c:pt>
                <c:pt idx="1759">
                  <c:v/>
                </c:pt>
                <c:pt idx="1760">
                  <c:v/>
                </c:pt>
                <c:pt idx="1761">
                  <c:v/>
                </c:pt>
                <c:pt idx="1762">
                  <c:v/>
                </c:pt>
                <c:pt idx="1763">
                  <c:v/>
                </c:pt>
                <c:pt idx="1764">
                  <c:v/>
                </c:pt>
                <c:pt idx="1765">
                  <c:v/>
                </c:pt>
                <c:pt idx="1766">
                  <c:v/>
                </c:pt>
                <c:pt idx="1767">
                  <c:v/>
                </c:pt>
                <c:pt idx="1768">
                  <c:v/>
                </c:pt>
                <c:pt idx="1769">
                  <c:v/>
                </c:pt>
                <c:pt idx="1770">
                  <c:v/>
                </c:pt>
                <c:pt idx="1771">
                  <c:v/>
                </c:pt>
                <c:pt idx="1772">
                  <c:v/>
                </c:pt>
                <c:pt idx="1773">
                  <c:v/>
                </c:pt>
                <c:pt idx="1774">
                  <c:v/>
                </c:pt>
                <c:pt idx="1775">
                  <c:v/>
                </c:pt>
                <c:pt idx="1776">
                  <c:v/>
                </c:pt>
                <c:pt idx="1777">
                  <c:v/>
                </c:pt>
                <c:pt idx="1778">
                  <c:v/>
                </c:pt>
                <c:pt idx="1779">
                  <c:v/>
                </c:pt>
                <c:pt idx="1780">
                  <c:v/>
                </c:pt>
                <c:pt idx="1781">
                  <c:v/>
                </c:pt>
                <c:pt idx="1782">
                  <c:v/>
                </c:pt>
                <c:pt idx="1783">
                  <c:v/>
                </c:pt>
                <c:pt idx="1784">
                  <c:v/>
                </c:pt>
                <c:pt idx="1785">
                  <c:v/>
                </c:pt>
                <c:pt idx="1786">
                  <c:v/>
                </c:pt>
                <c:pt idx="1787">
                  <c:v/>
                </c:pt>
                <c:pt idx="1788">
                  <c:v/>
                </c:pt>
                <c:pt idx="1789">
                  <c:v/>
                </c:pt>
                <c:pt idx="1790">
                  <c:v/>
                </c:pt>
                <c:pt idx="1791">
                  <c:v/>
                </c:pt>
                <c:pt idx="1792">
                  <c:v/>
                </c:pt>
                <c:pt idx="1793">
                  <c:v/>
                </c:pt>
                <c:pt idx="1794">
                  <c:v/>
                </c:pt>
                <c:pt idx="1795">
                  <c:v/>
                </c:pt>
                <c:pt idx="1796">
                  <c:v/>
                </c:pt>
                <c:pt idx="1797">
                  <c:v/>
                </c:pt>
                <c:pt idx="1798">
                  <c:v/>
                </c:pt>
                <c:pt idx="1799">
                  <c:v/>
                </c:pt>
                <c:pt idx="1800">
                  <c:v/>
                </c:pt>
                <c:pt idx="1801">
                  <c:v/>
                </c:pt>
                <c:pt idx="1802">
                  <c:v/>
                </c:pt>
                <c:pt idx="1803">
                  <c:v/>
                </c:pt>
                <c:pt idx="1804">
                  <c:v/>
                </c:pt>
                <c:pt idx="1805">
                  <c:v/>
                </c:pt>
                <c:pt idx="1806">
                  <c:v/>
                </c:pt>
                <c:pt idx="1807">
                  <c:v/>
                </c:pt>
                <c:pt idx="1808">
                  <c:v/>
                </c:pt>
                <c:pt idx="1809">
                  <c:v/>
                </c:pt>
                <c:pt idx="1810">
                  <c:v/>
                </c:pt>
                <c:pt idx="1811">
                  <c:v/>
                </c:pt>
                <c:pt idx="1812">
                  <c:v/>
                </c:pt>
                <c:pt idx="1813">
                  <c:v/>
                </c:pt>
                <c:pt idx="1814">
                  <c:v/>
                </c:pt>
                <c:pt idx="1815">
                  <c:v/>
                </c:pt>
                <c:pt idx="1816">
                  <c:v/>
                </c:pt>
                <c:pt idx="1817">
                  <c:v/>
                </c:pt>
                <c:pt idx="1818">
                  <c:v/>
                </c:pt>
                <c:pt idx="1819">
                  <c:v/>
                </c:pt>
                <c:pt idx="1820">
                  <c:v/>
                </c:pt>
                <c:pt idx="1821">
                  <c:v/>
                </c:pt>
                <c:pt idx="1822">
                  <c:v/>
                </c:pt>
                <c:pt idx="1823">
                  <c:v/>
                </c:pt>
                <c:pt idx="1824">
                  <c:v/>
                </c:pt>
                <c:pt idx="1825">
                  <c:v/>
                </c:pt>
                <c:pt idx="1826">
                  <c:v/>
                </c:pt>
                <c:pt idx="1827">
                  <c:v/>
                </c:pt>
                <c:pt idx="1828">
                  <c:v/>
                </c:pt>
                <c:pt idx="1829">
                  <c:v/>
                </c:pt>
                <c:pt idx="1830">
                  <c:v/>
                </c:pt>
                <c:pt idx="1831">
                  <c:v/>
                </c:pt>
                <c:pt idx="1832">
                  <c:v/>
                </c:pt>
                <c:pt idx="1833">
                  <c:v/>
                </c:pt>
                <c:pt idx="1834">
                  <c:v/>
                </c:pt>
                <c:pt idx="1835">
                  <c:v/>
                </c:pt>
                <c:pt idx="1836">
                  <c:v/>
                </c:pt>
                <c:pt idx="1837">
                  <c:v/>
                </c:pt>
                <c:pt idx="1838">
                  <c:v/>
                </c:pt>
                <c:pt idx="1839">
                  <c:v/>
                </c:pt>
                <c:pt idx="1840">
                  <c:v/>
                </c:pt>
                <c:pt idx="1841">
                  <c:v/>
                </c:pt>
                <c:pt idx="1842">
                  <c:v/>
                </c:pt>
                <c:pt idx="1843">
                  <c:v/>
                </c:pt>
                <c:pt idx="1844">
                  <c:v/>
                </c:pt>
                <c:pt idx="1845">
                  <c:v/>
                </c:pt>
                <c:pt idx="1846">
                  <c:v/>
                </c:pt>
                <c:pt idx="1847">
                  <c:v/>
                </c:pt>
                <c:pt idx="1848">
                  <c:v/>
                </c:pt>
                <c:pt idx="1849">
                  <c:v/>
                </c:pt>
                <c:pt idx="1850">
                  <c:v/>
                </c:pt>
                <c:pt idx="1851">
                  <c:v/>
                </c:pt>
                <c:pt idx="1852">
                  <c:v/>
                </c:pt>
                <c:pt idx="1853">
                  <c:v/>
                </c:pt>
                <c:pt idx="1854">
                  <c:v/>
                </c:pt>
                <c:pt idx="1855">
                  <c:v/>
                </c:pt>
                <c:pt idx="1856">
                  <c:v/>
                </c:pt>
                <c:pt idx="1857">
                  <c:v/>
                </c:pt>
                <c:pt idx="1858">
                  <c:v/>
                </c:pt>
                <c:pt idx="1859">
                  <c:v/>
                </c:pt>
                <c:pt idx="1860">
                  <c:v/>
                </c:pt>
                <c:pt idx="1861">
                  <c:v/>
                </c:pt>
                <c:pt idx="1862">
                  <c:v/>
                </c:pt>
                <c:pt idx="1863">
                  <c:v/>
                </c:pt>
                <c:pt idx="1864">
                  <c:v/>
                </c:pt>
                <c:pt idx="1865">
                  <c:v/>
                </c:pt>
                <c:pt idx="1866">
                  <c:v/>
                </c:pt>
                <c:pt idx="1867">
                  <c:v/>
                </c:pt>
                <c:pt idx="1868">
                  <c:v/>
                </c:pt>
                <c:pt idx="1869">
                  <c:v/>
                </c:pt>
                <c:pt idx="1870">
                  <c:v/>
                </c:pt>
                <c:pt idx="1871">
                  <c:v/>
                </c:pt>
                <c:pt idx="1872">
                  <c:v/>
                </c:pt>
                <c:pt idx="1873">
                  <c:v/>
                </c:pt>
                <c:pt idx="1874">
                  <c:v/>
                </c:pt>
                <c:pt idx="1875">
                  <c:v/>
                </c:pt>
                <c:pt idx="1876">
                  <c:v/>
                </c:pt>
                <c:pt idx="1877">
                  <c:v/>
                </c:pt>
                <c:pt idx="1878">
                  <c:v/>
                </c:pt>
                <c:pt idx="1879">
                  <c:v/>
                </c:pt>
                <c:pt idx="1880">
                  <c:v/>
                </c:pt>
                <c:pt idx="1881">
                  <c:v/>
                </c:pt>
                <c:pt idx="1882">
                  <c:v/>
                </c:pt>
                <c:pt idx="1883">
                  <c:v/>
                </c:pt>
                <c:pt idx="1884">
                  <c:v/>
                </c:pt>
                <c:pt idx="1885">
                  <c:v/>
                </c:pt>
                <c:pt idx="1886">
                  <c:v/>
                </c:pt>
                <c:pt idx="1887">
                  <c:v/>
                </c:pt>
                <c:pt idx="1888">
                  <c:v/>
                </c:pt>
                <c:pt idx="1889">
                  <c:v/>
                </c:pt>
                <c:pt idx="1890">
                  <c:v/>
                </c:pt>
                <c:pt idx="1891">
                  <c:v/>
                </c:pt>
                <c:pt idx="1892">
                  <c:v/>
                </c:pt>
                <c:pt idx="1893">
                  <c:v/>
                </c:pt>
                <c:pt idx="1894">
                  <c:v/>
                </c:pt>
                <c:pt idx="1895">
                  <c:v/>
                </c:pt>
                <c:pt idx="1896">
                  <c:v/>
                </c:pt>
                <c:pt idx="1897">
                  <c:v/>
                </c:pt>
                <c:pt idx="1898">
                  <c:v/>
                </c:pt>
                <c:pt idx="1899">
                  <c:v/>
                </c:pt>
                <c:pt idx="1900">
                  <c:v/>
                </c:pt>
                <c:pt idx="1901">
                  <c:v/>
                </c:pt>
                <c:pt idx="1902">
                  <c:v/>
                </c:pt>
                <c:pt idx="1903">
                  <c:v/>
                </c:pt>
                <c:pt idx="1904">
                  <c:v/>
                </c:pt>
                <c:pt idx="1905">
                  <c:v/>
                </c:pt>
                <c:pt idx="1906">
                  <c:v/>
                </c:pt>
                <c:pt idx="1907">
                  <c:v/>
                </c:pt>
                <c:pt idx="1908">
                  <c:v/>
                </c:pt>
                <c:pt idx="1909">
                  <c:v/>
                </c:pt>
                <c:pt idx="1910">
                  <c:v/>
                </c:pt>
                <c:pt idx="1911">
                  <c:v/>
                </c:pt>
                <c:pt idx="1912">
                  <c:v/>
                </c:pt>
                <c:pt idx="1913">
                  <c:v/>
                </c:pt>
                <c:pt idx="1914">
                  <c:v/>
                </c:pt>
                <c:pt idx="1915">
                  <c:v/>
                </c:pt>
                <c:pt idx="1916">
                  <c:v/>
                </c:pt>
                <c:pt idx="1917">
                  <c:v/>
                </c:pt>
                <c:pt idx="1918">
                  <c:v/>
                </c:pt>
                <c:pt idx="1919">
                  <c:v/>
                </c:pt>
                <c:pt idx="1920">
                  <c:v/>
                </c:pt>
                <c:pt idx="1921">
                  <c:v/>
                </c:pt>
                <c:pt idx="1922">
                  <c:v/>
                </c:pt>
                <c:pt idx="1923">
                  <c:v/>
                </c:pt>
                <c:pt idx="1924">
                  <c:v/>
                </c:pt>
                <c:pt idx="1925">
                  <c:v/>
                </c:pt>
                <c:pt idx="1926">
                  <c:v/>
                </c:pt>
                <c:pt idx="1927">
                  <c:v/>
                </c:pt>
                <c:pt idx="1928">
                  <c:v/>
                </c:pt>
                <c:pt idx="1929">
                  <c:v/>
                </c:pt>
                <c:pt idx="1930">
                  <c:v/>
                </c:pt>
                <c:pt idx="1931">
                  <c:v/>
                </c:pt>
                <c:pt idx="1932">
                  <c:v/>
                </c:pt>
                <c:pt idx="1933">
                  <c:v/>
                </c:pt>
                <c:pt idx="1934">
                  <c:v/>
                </c:pt>
                <c:pt idx="1935">
                  <c:v/>
                </c:pt>
                <c:pt idx="1936">
                  <c:v/>
                </c:pt>
                <c:pt idx="1937">
                  <c:v/>
                </c:pt>
                <c:pt idx="1938">
                  <c:v/>
                </c:pt>
                <c:pt idx="1939">
                  <c:v/>
                </c:pt>
                <c:pt idx="1940">
                  <c:v/>
                </c:pt>
                <c:pt idx="1941">
                  <c:v/>
                </c:pt>
                <c:pt idx="1942">
                  <c:v/>
                </c:pt>
                <c:pt idx="1943">
                  <c:v/>
                </c:pt>
                <c:pt idx="1944">
                  <c:v/>
                </c:pt>
                <c:pt idx="1945">
                  <c:v/>
                </c:pt>
                <c:pt idx="1946">
                  <c:v/>
                </c:pt>
                <c:pt idx="1947">
                  <c:v/>
                </c:pt>
                <c:pt idx="1948">
                  <c:v/>
                </c:pt>
                <c:pt idx="1949">
                  <c:v/>
                </c:pt>
                <c:pt idx="1950">
                  <c:v/>
                </c:pt>
                <c:pt idx="1951">
                  <c:v/>
                </c:pt>
                <c:pt idx="1952">
                  <c:v/>
                </c:pt>
                <c:pt idx="1953">
                  <c:v/>
                </c:pt>
                <c:pt idx="1954">
                  <c:v/>
                </c:pt>
                <c:pt idx="1955">
                  <c:v/>
                </c:pt>
                <c:pt idx="1956">
                  <c:v/>
                </c:pt>
                <c:pt idx="1957">
                  <c:v/>
                </c:pt>
                <c:pt idx="1958">
                  <c:v/>
                </c:pt>
                <c:pt idx="1959">
                  <c:v/>
                </c:pt>
                <c:pt idx="1960">
                  <c:v/>
                </c:pt>
                <c:pt idx="1961">
                  <c:v/>
                </c:pt>
                <c:pt idx="1962">
                  <c:v/>
                </c:pt>
                <c:pt idx="1963">
                  <c:v/>
                </c:pt>
                <c:pt idx="1964">
                  <c:v/>
                </c:pt>
                <c:pt idx="1965">
                  <c:v/>
                </c:pt>
                <c:pt idx="1966">
                  <c:v/>
                </c:pt>
                <c:pt idx="1967">
                  <c:v/>
                </c:pt>
                <c:pt idx="1968">
                  <c:v/>
                </c:pt>
                <c:pt idx="1969">
                  <c:v/>
                </c:pt>
                <c:pt idx="1970">
                  <c:v/>
                </c:pt>
                <c:pt idx="1971">
                  <c:v/>
                </c:pt>
                <c:pt idx="1972">
                  <c:v/>
                </c:pt>
                <c:pt idx="1973">
                  <c:v/>
                </c:pt>
                <c:pt idx="1974">
                  <c:v/>
                </c:pt>
                <c:pt idx="1975">
                  <c:v/>
                </c:pt>
                <c:pt idx="1976">
                  <c:v/>
                </c:pt>
                <c:pt idx="1977">
                  <c:v/>
                </c:pt>
                <c:pt idx="1978">
                  <c:v/>
                </c:pt>
                <c:pt idx="1979">
                  <c:v/>
                </c:pt>
                <c:pt idx="1980">
                  <c:v/>
                </c:pt>
                <c:pt idx="1981">
                  <c:v/>
                </c:pt>
                <c:pt idx="1982">
                  <c:v/>
                </c:pt>
                <c:pt idx="1983">
                  <c:v/>
                </c:pt>
                <c:pt idx="1984">
                  <c:v/>
                </c:pt>
                <c:pt idx="1985">
                  <c:v/>
                </c:pt>
                <c:pt idx="1986">
                  <c:v/>
                </c:pt>
                <c:pt idx="1987">
                  <c:v/>
                </c:pt>
                <c:pt idx="1988">
                  <c:v/>
                </c:pt>
                <c:pt idx="1989">
                  <c:v/>
                </c:pt>
                <c:pt idx="1990">
                  <c:v/>
                </c:pt>
                <c:pt idx="1991">
                  <c:v/>
                </c:pt>
                <c:pt idx="1992">
                  <c:v/>
                </c:pt>
                <c:pt idx="1993">
                  <c:v/>
                </c:pt>
                <c:pt idx="1994">
                  <c:v/>
                </c:pt>
                <c:pt idx="1995">
                  <c:v/>
                </c:pt>
                <c:pt idx="1996">
                  <c:v/>
                </c:pt>
                <c:pt idx="1997">
                  <c:v/>
                </c:pt>
                <c:pt idx="1998">
                  <c:v/>
                </c:pt>
                <c:pt idx="1999">
                  <c:v>2000</c:v>
                </c:pt>
                <c:pt idx="2000">
                  <c:v/>
                </c:pt>
                <c:pt idx="2001">
                  <c:v/>
                </c:pt>
                <c:pt idx="2002">
                  <c:v/>
                </c:pt>
                <c:pt idx="2003">
                  <c:v/>
                </c:pt>
                <c:pt idx="2004">
                  <c:v/>
                </c:pt>
                <c:pt idx="2005">
                  <c:v/>
                </c:pt>
                <c:pt idx="2006">
                  <c:v/>
                </c:pt>
                <c:pt idx="2007">
                  <c:v/>
                </c:pt>
                <c:pt idx="2008">
                  <c:v/>
                </c:pt>
                <c:pt idx="2009">
                  <c:v/>
                </c:pt>
                <c:pt idx="2010">
                  <c:v/>
                </c:pt>
                <c:pt idx="2011">
                  <c:v/>
                </c:pt>
                <c:pt idx="2012">
                  <c:v/>
                </c:pt>
                <c:pt idx="2013">
                  <c:v/>
                </c:pt>
                <c:pt idx="2014">
                  <c:v/>
                </c:pt>
                <c:pt idx="2015">
                  <c:v/>
                </c:pt>
                <c:pt idx="2016">
                  <c:v/>
                </c:pt>
                <c:pt idx="2017">
                  <c:v/>
                </c:pt>
                <c:pt idx="2018">
                  <c:v/>
                </c:pt>
                <c:pt idx="2019">
                  <c:v/>
                </c:pt>
                <c:pt idx="2020">
                  <c:v/>
                </c:pt>
                <c:pt idx="2021">
                  <c:v/>
                </c:pt>
                <c:pt idx="2022">
                  <c:v/>
                </c:pt>
                <c:pt idx="2023">
                  <c:v/>
                </c:pt>
                <c:pt idx="2024">
                  <c:v/>
                </c:pt>
                <c:pt idx="2025">
                  <c:v/>
                </c:pt>
                <c:pt idx="2026">
                  <c:v/>
                </c:pt>
                <c:pt idx="2027">
                  <c:v/>
                </c:pt>
                <c:pt idx="2028">
                  <c:v/>
                </c:pt>
                <c:pt idx="2029">
                  <c:v/>
                </c:pt>
                <c:pt idx="2030">
                  <c:v/>
                </c:pt>
                <c:pt idx="2031">
                  <c:v/>
                </c:pt>
                <c:pt idx="2032">
                  <c:v/>
                </c:pt>
                <c:pt idx="2033">
                  <c:v/>
                </c:pt>
                <c:pt idx="2034">
                  <c:v/>
                </c:pt>
                <c:pt idx="2035">
                  <c:v/>
                </c:pt>
                <c:pt idx="2036">
                  <c:v/>
                </c:pt>
                <c:pt idx="2037">
                  <c:v/>
                </c:pt>
                <c:pt idx="2038">
                  <c:v/>
                </c:pt>
                <c:pt idx="2039">
                  <c:v/>
                </c:pt>
                <c:pt idx="2040">
                  <c:v/>
                </c:pt>
                <c:pt idx="2041">
                  <c:v/>
                </c:pt>
                <c:pt idx="2042">
                  <c:v/>
                </c:pt>
                <c:pt idx="2043">
                  <c:v/>
                </c:pt>
                <c:pt idx="2044">
                  <c:v/>
                </c:pt>
                <c:pt idx="2045">
                  <c:v/>
                </c:pt>
                <c:pt idx="2046">
                  <c:v/>
                </c:pt>
                <c:pt idx="2047">
                  <c:v/>
                </c:pt>
                <c:pt idx="2048">
                  <c:v/>
                </c:pt>
                <c:pt idx="2049">
                  <c:v/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  <c:pt idx="2206">
                  <c:v/>
                </c:pt>
                <c:pt idx="2207">
                  <c:v/>
                </c:pt>
                <c:pt idx="2208">
                  <c:v/>
                </c:pt>
                <c:pt idx="2209">
                  <c:v/>
                </c:pt>
                <c:pt idx="2210">
                  <c:v/>
                </c:pt>
                <c:pt idx="2211">
                  <c:v/>
                </c:pt>
                <c:pt idx="2212">
                  <c:v/>
                </c:pt>
                <c:pt idx="2213">
                  <c:v/>
                </c:pt>
                <c:pt idx="2214">
                  <c:v/>
                </c:pt>
                <c:pt idx="2215">
                  <c:v/>
                </c:pt>
                <c:pt idx="2216">
                  <c:v/>
                </c:pt>
                <c:pt idx="2217">
                  <c:v/>
                </c:pt>
                <c:pt idx="2218">
                  <c:v/>
                </c:pt>
                <c:pt idx="2219">
                  <c:v/>
                </c:pt>
                <c:pt idx="2220">
                  <c:v/>
                </c:pt>
                <c:pt idx="2221">
                  <c:v/>
                </c:pt>
                <c:pt idx="2222">
                  <c:v/>
                </c:pt>
                <c:pt idx="2223">
                  <c:v/>
                </c:pt>
                <c:pt idx="2224">
                  <c:v/>
                </c:pt>
                <c:pt idx="2225">
                  <c:v/>
                </c:pt>
                <c:pt idx="2226">
                  <c:v/>
                </c:pt>
                <c:pt idx="2227">
                  <c:v/>
                </c:pt>
                <c:pt idx="2228">
                  <c:v/>
                </c:pt>
                <c:pt idx="2229">
                  <c:v/>
                </c:pt>
                <c:pt idx="2230">
                  <c:v/>
                </c:pt>
                <c:pt idx="2231">
                  <c:v/>
                </c:pt>
                <c:pt idx="2232">
                  <c:v/>
                </c:pt>
                <c:pt idx="2233">
                  <c:v/>
                </c:pt>
                <c:pt idx="2234">
                  <c:v/>
                </c:pt>
                <c:pt idx="2235">
                  <c:v/>
                </c:pt>
                <c:pt idx="2236">
                  <c:v/>
                </c:pt>
                <c:pt idx="2237">
                  <c:v/>
                </c:pt>
                <c:pt idx="2238">
                  <c:v/>
                </c:pt>
                <c:pt idx="2239">
                  <c:v/>
                </c:pt>
                <c:pt idx="2240">
                  <c:v/>
                </c:pt>
                <c:pt idx="2241">
                  <c:v/>
                </c:pt>
                <c:pt idx="2242">
                  <c:v/>
                </c:pt>
                <c:pt idx="2243">
                  <c:v/>
                </c:pt>
                <c:pt idx="2244">
                  <c:v/>
                </c:pt>
                <c:pt idx="2245">
                  <c:v/>
                </c:pt>
                <c:pt idx="2246">
                  <c:v/>
                </c:pt>
                <c:pt idx="2247">
                  <c:v/>
                </c:pt>
                <c:pt idx="2248">
                  <c:v/>
                </c:pt>
                <c:pt idx="2249">
                  <c:v/>
                </c:pt>
                <c:pt idx="2250">
                  <c:v/>
                </c:pt>
                <c:pt idx="2251">
                  <c:v/>
                </c:pt>
                <c:pt idx="2252">
                  <c:v/>
                </c:pt>
                <c:pt idx="2253">
                  <c:v/>
                </c:pt>
                <c:pt idx="2254">
                  <c:v/>
                </c:pt>
                <c:pt idx="2255">
                  <c:v/>
                </c:pt>
                <c:pt idx="2256">
                  <c:v/>
                </c:pt>
                <c:pt idx="2257">
                  <c:v/>
                </c:pt>
                <c:pt idx="2258">
                  <c:v/>
                </c:pt>
                <c:pt idx="2259">
                  <c:v/>
                </c:pt>
                <c:pt idx="2260">
                  <c:v/>
                </c:pt>
                <c:pt idx="2261">
                  <c:v/>
                </c:pt>
                <c:pt idx="2262">
                  <c:v/>
                </c:pt>
                <c:pt idx="2263">
                  <c:v/>
                </c:pt>
                <c:pt idx="2264">
                  <c:v/>
                </c:pt>
                <c:pt idx="2265">
                  <c:v/>
                </c:pt>
                <c:pt idx="2266">
                  <c:v/>
                </c:pt>
                <c:pt idx="2267">
                  <c:v/>
                </c:pt>
                <c:pt idx="2268">
                  <c:v/>
                </c:pt>
                <c:pt idx="2269">
                  <c:v/>
                </c:pt>
                <c:pt idx="2270">
                  <c:v/>
                </c:pt>
                <c:pt idx="2271">
                  <c:v/>
                </c:pt>
                <c:pt idx="2272">
                  <c:v/>
                </c:pt>
                <c:pt idx="2273">
                  <c:v/>
                </c:pt>
                <c:pt idx="2274">
                  <c:v/>
                </c:pt>
                <c:pt idx="2275">
                  <c:v/>
                </c:pt>
                <c:pt idx="2276">
                  <c:v/>
                </c:pt>
                <c:pt idx="2277">
                  <c:v/>
                </c:pt>
                <c:pt idx="2278">
                  <c:v/>
                </c:pt>
                <c:pt idx="2279">
                  <c:v/>
                </c:pt>
                <c:pt idx="2280">
                  <c:v/>
                </c:pt>
                <c:pt idx="2281">
                  <c:v/>
                </c:pt>
                <c:pt idx="2282">
                  <c:v/>
                </c:pt>
                <c:pt idx="2283">
                  <c:v/>
                </c:pt>
                <c:pt idx="2284">
                  <c:v/>
                </c:pt>
                <c:pt idx="2285">
                  <c:v/>
                </c:pt>
                <c:pt idx="2286">
                  <c:v/>
                </c:pt>
                <c:pt idx="2287">
                  <c:v/>
                </c:pt>
                <c:pt idx="2288">
                  <c:v/>
                </c:pt>
                <c:pt idx="2289">
                  <c:v/>
                </c:pt>
                <c:pt idx="2290">
                  <c:v/>
                </c:pt>
                <c:pt idx="2291">
                  <c:v/>
                </c:pt>
                <c:pt idx="2292">
                  <c:v/>
                </c:pt>
                <c:pt idx="2293">
                  <c:v/>
                </c:pt>
                <c:pt idx="2294">
                  <c:v/>
                </c:pt>
                <c:pt idx="2295">
                  <c:v/>
                </c:pt>
                <c:pt idx="2296">
                  <c:v/>
                </c:pt>
                <c:pt idx="2297">
                  <c:v/>
                </c:pt>
                <c:pt idx="2298">
                  <c:v/>
                </c:pt>
                <c:pt idx="2299">
                  <c:v/>
                </c:pt>
                <c:pt idx="2300">
                  <c:v/>
                </c:pt>
                <c:pt idx="2301">
                  <c:v/>
                </c:pt>
                <c:pt idx="2302">
                  <c:v/>
                </c:pt>
                <c:pt idx="2303">
                  <c:v/>
                </c:pt>
                <c:pt idx="2304">
                  <c:v/>
                </c:pt>
                <c:pt idx="2305">
                  <c:v/>
                </c:pt>
                <c:pt idx="2306">
                  <c:v/>
                </c:pt>
                <c:pt idx="2307">
                  <c:v/>
                </c:pt>
                <c:pt idx="2308">
                  <c:v/>
                </c:pt>
                <c:pt idx="2309">
                  <c:v/>
                </c:pt>
                <c:pt idx="2310">
                  <c:v/>
                </c:pt>
                <c:pt idx="2311">
                  <c:v/>
                </c:pt>
                <c:pt idx="2312">
                  <c:v/>
                </c:pt>
                <c:pt idx="2313">
                  <c:v/>
                </c:pt>
                <c:pt idx="2314">
                  <c:v/>
                </c:pt>
                <c:pt idx="2315">
                  <c:v/>
                </c:pt>
                <c:pt idx="2316">
                  <c:v/>
                </c:pt>
                <c:pt idx="2317">
                  <c:v/>
                </c:pt>
                <c:pt idx="2318">
                  <c:v/>
                </c:pt>
                <c:pt idx="2319">
                  <c:v/>
                </c:pt>
                <c:pt idx="2320">
                  <c:v/>
                </c:pt>
                <c:pt idx="2321">
                  <c:v/>
                </c:pt>
                <c:pt idx="2322">
                  <c:v/>
                </c:pt>
                <c:pt idx="2323">
                  <c:v/>
                </c:pt>
                <c:pt idx="2324">
                  <c:v/>
                </c:pt>
                <c:pt idx="2325">
                  <c:v/>
                </c:pt>
                <c:pt idx="2326">
                  <c:v/>
                </c:pt>
                <c:pt idx="2327">
                  <c:v/>
                </c:pt>
                <c:pt idx="2328">
                  <c:v/>
                </c:pt>
                <c:pt idx="2329">
                  <c:v/>
                </c:pt>
                <c:pt idx="2330">
                  <c:v/>
                </c:pt>
                <c:pt idx="2331">
                  <c:v/>
                </c:pt>
                <c:pt idx="2332">
                  <c:v/>
                </c:pt>
                <c:pt idx="2333">
                  <c:v/>
                </c:pt>
                <c:pt idx="2334">
                  <c:v/>
                </c:pt>
                <c:pt idx="2335">
                  <c:v/>
                </c:pt>
                <c:pt idx="2336">
                  <c:v/>
                </c:pt>
                <c:pt idx="2337">
                  <c:v/>
                </c:pt>
                <c:pt idx="2338">
                  <c:v/>
                </c:pt>
                <c:pt idx="2339">
                  <c:v/>
                </c:pt>
                <c:pt idx="2340">
                  <c:v/>
                </c:pt>
                <c:pt idx="2341">
                  <c:v/>
                </c:pt>
                <c:pt idx="2342">
                  <c:v/>
                </c:pt>
                <c:pt idx="2343">
                  <c:v/>
                </c:pt>
                <c:pt idx="2344">
                  <c:v/>
                </c:pt>
                <c:pt idx="2345">
                  <c:v/>
                </c:pt>
                <c:pt idx="2346">
                  <c:v/>
                </c:pt>
                <c:pt idx="2347">
                  <c:v/>
                </c:pt>
                <c:pt idx="2348">
                  <c:v/>
                </c:pt>
                <c:pt idx="2349">
                  <c:v/>
                </c:pt>
                <c:pt idx="2350">
                  <c:v/>
                </c:pt>
                <c:pt idx="2351">
                  <c:v/>
                </c:pt>
                <c:pt idx="2352">
                  <c:v/>
                </c:pt>
                <c:pt idx="2353">
                  <c:v/>
                </c:pt>
                <c:pt idx="2354">
                  <c:v/>
                </c:pt>
                <c:pt idx="2355">
                  <c:v/>
                </c:pt>
                <c:pt idx="2356">
                  <c:v/>
                </c:pt>
                <c:pt idx="2357">
                  <c:v/>
                </c:pt>
                <c:pt idx="2358">
                  <c:v/>
                </c:pt>
                <c:pt idx="2359">
                  <c:v/>
                </c:pt>
                <c:pt idx="2360">
                  <c:v/>
                </c:pt>
                <c:pt idx="2361">
                  <c:v/>
                </c:pt>
                <c:pt idx="2362">
                  <c:v/>
                </c:pt>
                <c:pt idx="2363">
                  <c:v/>
                </c:pt>
                <c:pt idx="2364">
                  <c:v/>
                </c:pt>
                <c:pt idx="2365">
                  <c:v/>
                </c:pt>
                <c:pt idx="2366">
                  <c:v/>
                </c:pt>
                <c:pt idx="2367">
                  <c:v/>
                </c:pt>
                <c:pt idx="2368">
                  <c:v/>
                </c:pt>
                <c:pt idx="2369">
                  <c:v/>
                </c:pt>
                <c:pt idx="2370">
                  <c:v/>
                </c:pt>
                <c:pt idx="2371">
                  <c:v/>
                </c:pt>
                <c:pt idx="2372">
                  <c:v/>
                </c:pt>
                <c:pt idx="2373">
                  <c:v/>
                </c:pt>
                <c:pt idx="2374">
                  <c:v/>
                </c:pt>
                <c:pt idx="2375">
                  <c:v/>
                </c:pt>
                <c:pt idx="2376">
                  <c:v/>
                </c:pt>
                <c:pt idx="2377">
                  <c:v/>
                </c:pt>
                <c:pt idx="2378">
                  <c:v/>
                </c:pt>
                <c:pt idx="2379">
                  <c:v/>
                </c:pt>
                <c:pt idx="2380">
                  <c:v/>
                </c:pt>
                <c:pt idx="2381">
                  <c:v/>
                </c:pt>
                <c:pt idx="2382">
                  <c:v/>
                </c:pt>
                <c:pt idx="2383">
                  <c:v/>
                </c:pt>
                <c:pt idx="2384">
                  <c:v/>
                </c:pt>
                <c:pt idx="2385">
                  <c:v/>
                </c:pt>
                <c:pt idx="2386">
                  <c:v/>
                </c:pt>
                <c:pt idx="2387">
                  <c:v/>
                </c:pt>
                <c:pt idx="2388">
                  <c:v/>
                </c:pt>
                <c:pt idx="2389">
                  <c:v/>
                </c:pt>
                <c:pt idx="2390">
                  <c:v/>
                </c:pt>
                <c:pt idx="2391">
                  <c:v/>
                </c:pt>
                <c:pt idx="2392">
                  <c:v/>
                </c:pt>
                <c:pt idx="2393">
                  <c:v/>
                </c:pt>
                <c:pt idx="2394">
                  <c:v/>
                </c:pt>
                <c:pt idx="2395">
                  <c:v/>
                </c:pt>
                <c:pt idx="2396">
                  <c:v/>
                </c:pt>
                <c:pt idx="2397">
                  <c:v/>
                </c:pt>
                <c:pt idx="2398">
                  <c:v/>
                </c:pt>
                <c:pt idx="2399">
                  <c:v/>
                </c:pt>
                <c:pt idx="2400">
                  <c:v/>
                </c:pt>
                <c:pt idx="2401">
                  <c:v/>
                </c:pt>
                <c:pt idx="2402">
                  <c:v/>
                </c:pt>
                <c:pt idx="2403">
                  <c:v/>
                </c:pt>
                <c:pt idx="2404">
                  <c:v/>
                </c:pt>
                <c:pt idx="2405">
                  <c:v/>
                </c:pt>
                <c:pt idx="2406">
                  <c:v/>
                </c:pt>
                <c:pt idx="2407">
                  <c:v/>
                </c:pt>
                <c:pt idx="2408">
                  <c:v/>
                </c:pt>
                <c:pt idx="2409">
                  <c:v/>
                </c:pt>
                <c:pt idx="2410">
                  <c:v/>
                </c:pt>
                <c:pt idx="2411">
                  <c:v/>
                </c:pt>
                <c:pt idx="2412">
                  <c:v/>
                </c:pt>
                <c:pt idx="2413">
                  <c:v/>
                </c:pt>
                <c:pt idx="2414">
                  <c:v/>
                </c:pt>
                <c:pt idx="2415">
                  <c:v/>
                </c:pt>
                <c:pt idx="2416">
                  <c:v/>
                </c:pt>
                <c:pt idx="2417">
                  <c:v/>
                </c:pt>
                <c:pt idx="2418">
                  <c:v/>
                </c:pt>
                <c:pt idx="2419">
                  <c:v/>
                </c:pt>
                <c:pt idx="2420">
                  <c:v/>
                </c:pt>
                <c:pt idx="2421">
                  <c:v/>
                </c:pt>
                <c:pt idx="2422">
                  <c:v/>
                </c:pt>
                <c:pt idx="2423">
                  <c:v/>
                </c:pt>
                <c:pt idx="2424">
                  <c:v/>
                </c:pt>
                <c:pt idx="2425">
                  <c:v/>
                </c:pt>
                <c:pt idx="2426">
                  <c:v/>
                </c:pt>
                <c:pt idx="2427">
                  <c:v/>
                </c:pt>
                <c:pt idx="2428">
                  <c:v/>
                </c:pt>
                <c:pt idx="2429">
                  <c:v/>
                </c:pt>
                <c:pt idx="2430">
                  <c:v/>
                </c:pt>
                <c:pt idx="2431">
                  <c:v/>
                </c:pt>
                <c:pt idx="2432">
                  <c:v/>
                </c:pt>
                <c:pt idx="2433">
                  <c:v/>
                </c:pt>
                <c:pt idx="2434">
                  <c:v/>
                </c:pt>
                <c:pt idx="2435">
                  <c:v/>
                </c:pt>
                <c:pt idx="2436">
                  <c:v/>
                </c:pt>
                <c:pt idx="2437">
                  <c:v/>
                </c:pt>
                <c:pt idx="2438">
                  <c:v/>
                </c:pt>
                <c:pt idx="2439">
                  <c:v/>
                </c:pt>
                <c:pt idx="2440">
                  <c:v/>
                </c:pt>
                <c:pt idx="2441">
                  <c:v/>
                </c:pt>
                <c:pt idx="2442">
                  <c:v/>
                </c:pt>
                <c:pt idx="2443">
                  <c:v/>
                </c:pt>
                <c:pt idx="2444">
                  <c:v/>
                </c:pt>
                <c:pt idx="2445">
                  <c:v/>
                </c:pt>
                <c:pt idx="2446">
                  <c:v/>
                </c:pt>
                <c:pt idx="2447">
                  <c:v/>
                </c:pt>
                <c:pt idx="2448">
                  <c:v/>
                </c:pt>
                <c:pt idx="2449">
                  <c:v/>
                </c:pt>
                <c:pt idx="2450">
                  <c:v/>
                </c:pt>
                <c:pt idx="2451">
                  <c:v/>
                </c:pt>
                <c:pt idx="2452">
                  <c:v/>
                </c:pt>
                <c:pt idx="2453">
                  <c:v/>
                </c:pt>
                <c:pt idx="2454">
                  <c:v/>
                </c:pt>
                <c:pt idx="2455">
                  <c:v/>
                </c:pt>
                <c:pt idx="2456">
                  <c:v/>
                </c:pt>
                <c:pt idx="2457">
                  <c:v/>
                </c:pt>
                <c:pt idx="2458">
                  <c:v/>
                </c:pt>
                <c:pt idx="2459">
                  <c:v/>
                </c:pt>
                <c:pt idx="2460">
                  <c:v/>
                </c:pt>
                <c:pt idx="2461">
                  <c:v/>
                </c:pt>
                <c:pt idx="2462">
                  <c:v/>
                </c:pt>
                <c:pt idx="2463">
                  <c:v/>
                </c:pt>
                <c:pt idx="2464">
                  <c:v/>
                </c:pt>
                <c:pt idx="2465">
                  <c:v/>
                </c:pt>
                <c:pt idx="2466">
                  <c:v/>
                </c:pt>
                <c:pt idx="2467">
                  <c:v/>
                </c:pt>
                <c:pt idx="2468">
                  <c:v/>
                </c:pt>
                <c:pt idx="2469">
                  <c:v/>
                </c:pt>
                <c:pt idx="2470">
                  <c:v/>
                </c:pt>
                <c:pt idx="2471">
                  <c:v/>
                </c:pt>
                <c:pt idx="2472">
                  <c:v/>
                </c:pt>
                <c:pt idx="2473">
                  <c:v/>
                </c:pt>
                <c:pt idx="2474">
                  <c:v/>
                </c:pt>
                <c:pt idx="2475">
                  <c:v/>
                </c:pt>
                <c:pt idx="2476">
                  <c:v/>
                </c:pt>
                <c:pt idx="2477">
                  <c:v/>
                </c:pt>
                <c:pt idx="2478">
                  <c:v/>
                </c:pt>
                <c:pt idx="2479">
                  <c:v/>
                </c:pt>
                <c:pt idx="2480">
                  <c:v/>
                </c:pt>
                <c:pt idx="2481">
                  <c:v/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>3000</c:v>
                </c:pt>
              </c:numCache>
            </c:numRef>
          </c:xVal>
          <c:yVal>
            <c:numRef>
              <c:f>Sheet2!$B$1:$B$3000</c:f>
              <c:numCache>
                <c:formatCode>General</c:formatCode>
                <c:ptCount val="3000"/>
                <c:pt idx="0">
                  <c:v>107.15699825</c:v>
                </c:pt>
                <c:pt idx="1">
                  <c:v>103.35699825</c:v>
                </c:pt>
                <c:pt idx="2">
                  <c:v>99.26265825</c:v>
                </c:pt>
                <c:pt idx="3">
                  <c:v>99.03939825</c:v>
                </c:pt>
                <c:pt idx="4">
                  <c:v>99.03939825</c:v>
                </c:pt>
                <c:pt idx="5">
                  <c:v/>
                </c:pt>
                <c:pt idx="6">
                  <c:v>93.63903825</c:v>
                </c:pt>
                <c:pt idx="7">
                  <c:v/>
                </c:pt>
                <c:pt idx="8">
                  <c:v>92.977429</c:v>
                </c:pt>
                <c:pt idx="9">
                  <c:v>90.2224835</c:v>
                </c:pt>
                <c:pt idx="10">
                  <c:v/>
                </c:pt>
                <c:pt idx="11">
                  <c:v/>
                </c:pt>
                <c:pt idx="12">
                  <c:v>88.4652235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>88.4103495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>83.094412</c:v>
                </c:pt>
                <c:pt idx="25">
                  <c:v/>
                </c:pt>
                <c:pt idx="26">
                  <c:v>83.066672</c:v>
                </c:pt>
                <c:pt idx="27">
                  <c:v/>
                </c:pt>
                <c:pt idx="28">
                  <c:v/>
                </c:pt>
                <c:pt idx="29">
                  <c:v>82.388247</c:v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>81.848247</c:v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>81.480652</c:v>
                </c:pt>
                <c:pt idx="40">
                  <c:v/>
                </c:pt>
                <c:pt idx="41">
                  <c:v/>
                </c:pt>
                <c:pt idx="42">
                  <c:v>81.4216638</c:v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>80.8547868</c:v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>79.3546868</c:v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>78.8193994</c:v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>76.9851024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>76.4114124</c:v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>75.2490679</c:v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>72.902161</c:v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>71.8498005</c:v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>71.8433405</c:v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>71.8187853</c:v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>69.1336113</c:v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  <c:pt idx="1040">
                  <c:v/>
                </c:pt>
                <c:pt idx="1041">
                  <c:v/>
                </c:pt>
                <c:pt idx="1042">
                  <c:v/>
                </c:pt>
                <c:pt idx="1043">
                  <c:v/>
                </c:pt>
                <c:pt idx="1044">
                  <c:v/>
                </c:pt>
                <c:pt idx="1045">
                  <c:v/>
                </c:pt>
                <c:pt idx="1046">
                  <c:v/>
                </c:pt>
                <c:pt idx="1047">
                  <c:v/>
                </c:pt>
                <c:pt idx="1048">
                  <c:v/>
                </c:pt>
                <c:pt idx="1049">
                  <c:v/>
                </c:pt>
                <c:pt idx="1050">
                  <c:v/>
                </c:pt>
                <c:pt idx="1051">
                  <c:v/>
                </c:pt>
                <c:pt idx="1052">
                  <c:v/>
                </c:pt>
                <c:pt idx="1053">
                  <c:v/>
                </c:pt>
                <c:pt idx="1054">
                  <c:v/>
                </c:pt>
                <c:pt idx="1055">
                  <c:v/>
                </c:pt>
                <c:pt idx="1056">
                  <c:v/>
                </c:pt>
                <c:pt idx="1057">
                  <c:v/>
                </c:pt>
                <c:pt idx="1058">
                  <c:v/>
                </c:pt>
                <c:pt idx="1059">
                  <c:v/>
                </c:pt>
                <c:pt idx="1060">
                  <c:v/>
                </c:pt>
                <c:pt idx="1061">
                  <c:v/>
                </c:pt>
                <c:pt idx="1062">
                  <c:v/>
                </c:pt>
                <c:pt idx="1063">
                  <c:v/>
                </c:pt>
                <c:pt idx="1064">
                  <c:v/>
                </c:pt>
                <c:pt idx="1065">
                  <c:v/>
                </c:pt>
                <c:pt idx="1066">
                  <c:v/>
                </c:pt>
                <c:pt idx="1067">
                  <c:v/>
                </c:pt>
                <c:pt idx="1068">
                  <c:v/>
                </c:pt>
                <c:pt idx="1069">
                  <c:v/>
                </c:pt>
                <c:pt idx="1070">
                  <c:v/>
                </c:pt>
                <c:pt idx="1071">
                  <c:v/>
                </c:pt>
                <c:pt idx="1072">
                  <c:v/>
                </c:pt>
                <c:pt idx="1073">
                  <c:v/>
                </c:pt>
                <c:pt idx="1074">
                  <c:v/>
                </c:pt>
                <c:pt idx="1075">
                  <c:v/>
                </c:pt>
                <c:pt idx="1076">
                  <c:v/>
                </c:pt>
                <c:pt idx="1077">
                  <c:v/>
                </c:pt>
                <c:pt idx="1078">
                  <c:v/>
                </c:pt>
                <c:pt idx="1079">
                  <c:v/>
                </c:pt>
                <c:pt idx="1080">
                  <c:v/>
                </c:pt>
                <c:pt idx="1081">
                  <c:v/>
                </c:pt>
                <c:pt idx="1082">
                  <c:v/>
                </c:pt>
                <c:pt idx="1083">
                  <c:v/>
                </c:pt>
                <c:pt idx="1084">
                  <c:v/>
                </c:pt>
                <c:pt idx="1085">
                  <c:v/>
                </c:pt>
                <c:pt idx="1086">
                  <c:v/>
                </c:pt>
                <c:pt idx="1087">
                  <c:v/>
                </c:pt>
                <c:pt idx="1088">
                  <c:v/>
                </c:pt>
                <c:pt idx="1089">
                  <c:v/>
                </c:pt>
                <c:pt idx="1090">
                  <c:v/>
                </c:pt>
                <c:pt idx="1091">
                  <c:v/>
                </c:pt>
                <c:pt idx="1092">
                  <c:v/>
                </c:pt>
                <c:pt idx="1093">
                  <c:v/>
                </c:pt>
                <c:pt idx="1094">
                  <c:v/>
                </c:pt>
                <c:pt idx="1095">
                  <c:v/>
                </c:pt>
                <c:pt idx="1096">
                  <c:v/>
                </c:pt>
                <c:pt idx="1097">
                  <c:v/>
                </c:pt>
                <c:pt idx="1098">
                  <c:v/>
                </c:pt>
                <c:pt idx="1099">
                  <c:v/>
                </c:pt>
                <c:pt idx="1100">
                  <c:v/>
                </c:pt>
                <c:pt idx="1101">
                  <c:v/>
                </c:pt>
                <c:pt idx="1102">
                  <c:v/>
                </c:pt>
                <c:pt idx="1103">
                  <c:v/>
                </c:pt>
                <c:pt idx="1104">
                  <c:v/>
                </c:pt>
                <c:pt idx="1105">
                  <c:v/>
                </c:pt>
                <c:pt idx="1106">
                  <c:v/>
                </c:pt>
                <c:pt idx="1107">
                  <c:v/>
                </c:pt>
                <c:pt idx="1108">
                  <c:v/>
                </c:pt>
                <c:pt idx="1109">
                  <c:v/>
                </c:pt>
                <c:pt idx="1110">
                  <c:v/>
                </c:pt>
                <c:pt idx="1111">
                  <c:v/>
                </c:pt>
                <c:pt idx="1112">
                  <c:v/>
                </c:pt>
                <c:pt idx="1113">
                  <c:v/>
                </c:pt>
                <c:pt idx="1114">
                  <c:v/>
                </c:pt>
                <c:pt idx="1115">
                  <c:v/>
                </c:pt>
                <c:pt idx="1116">
                  <c:v/>
                </c:pt>
                <c:pt idx="1117">
                  <c:v/>
                </c:pt>
                <c:pt idx="1118">
                  <c:v/>
                </c:pt>
                <c:pt idx="1119">
                  <c:v/>
                </c:pt>
                <c:pt idx="1120">
                  <c:v/>
                </c:pt>
                <c:pt idx="1121">
                  <c:v/>
                </c:pt>
                <c:pt idx="1122">
                  <c:v/>
                </c:pt>
                <c:pt idx="1123">
                  <c:v/>
                </c:pt>
                <c:pt idx="1124">
                  <c:v/>
                </c:pt>
                <c:pt idx="1125">
                  <c:v/>
                </c:pt>
                <c:pt idx="1126">
                  <c:v/>
                </c:pt>
                <c:pt idx="1127">
                  <c:v/>
                </c:pt>
                <c:pt idx="1128">
                  <c:v/>
                </c:pt>
                <c:pt idx="1129">
                  <c:v/>
                </c:pt>
                <c:pt idx="1130">
                  <c:v/>
                </c:pt>
                <c:pt idx="1131">
                  <c:v/>
                </c:pt>
                <c:pt idx="1132">
                  <c:v/>
                </c:pt>
                <c:pt idx="1133">
                  <c:v/>
                </c:pt>
                <c:pt idx="1134">
                  <c:v/>
                </c:pt>
                <c:pt idx="1135">
                  <c:v/>
                </c:pt>
                <c:pt idx="1136">
                  <c:v/>
                </c:pt>
                <c:pt idx="1137">
                  <c:v/>
                </c:pt>
                <c:pt idx="1138">
                  <c:v/>
                </c:pt>
                <c:pt idx="1139">
                  <c:v/>
                </c:pt>
                <c:pt idx="1140">
                  <c:v/>
                </c:pt>
                <c:pt idx="1141">
                  <c:v/>
                </c:pt>
                <c:pt idx="1142">
                  <c:v/>
                </c:pt>
                <c:pt idx="1143">
                  <c:v/>
                </c:pt>
                <c:pt idx="1144">
                  <c:v/>
                </c:pt>
                <c:pt idx="1145">
                  <c:v/>
                </c:pt>
                <c:pt idx="1146">
                  <c:v/>
                </c:pt>
                <c:pt idx="1147">
                  <c:v/>
                </c:pt>
                <c:pt idx="1148">
                  <c:v/>
                </c:pt>
                <c:pt idx="1149">
                  <c:v/>
                </c:pt>
                <c:pt idx="1150">
                  <c:v/>
                </c:pt>
                <c:pt idx="1151">
                  <c:v/>
                </c:pt>
                <c:pt idx="1152">
                  <c:v/>
                </c:pt>
                <c:pt idx="1153">
                  <c:v/>
                </c:pt>
                <c:pt idx="1154">
                  <c:v/>
                </c:pt>
                <c:pt idx="1155">
                  <c:v/>
                </c:pt>
                <c:pt idx="1156">
                  <c:v/>
                </c:pt>
                <c:pt idx="1157">
                  <c:v/>
                </c:pt>
                <c:pt idx="1158">
                  <c:v/>
                </c:pt>
                <c:pt idx="1159">
                  <c:v/>
                </c:pt>
                <c:pt idx="1160">
                  <c:v/>
                </c:pt>
                <c:pt idx="1161">
                  <c:v/>
                </c:pt>
                <c:pt idx="1162">
                  <c:v/>
                </c:pt>
                <c:pt idx="1163">
                  <c:v/>
                </c:pt>
                <c:pt idx="1164">
                  <c:v/>
                </c:pt>
                <c:pt idx="1165">
                  <c:v/>
                </c:pt>
                <c:pt idx="1166">
                  <c:v/>
                </c:pt>
                <c:pt idx="1167">
                  <c:v/>
                </c:pt>
                <c:pt idx="1168">
                  <c:v/>
                </c:pt>
                <c:pt idx="1169">
                  <c:v/>
                </c:pt>
                <c:pt idx="1170">
                  <c:v/>
                </c:pt>
                <c:pt idx="1171">
                  <c:v/>
                </c:pt>
                <c:pt idx="1172">
                  <c:v/>
                </c:pt>
                <c:pt idx="1173">
                  <c:v/>
                </c:pt>
                <c:pt idx="1174">
                  <c:v/>
                </c:pt>
                <c:pt idx="1175">
                  <c:v/>
                </c:pt>
                <c:pt idx="1176">
                  <c:v/>
                </c:pt>
                <c:pt idx="1177">
                  <c:v/>
                </c:pt>
                <c:pt idx="1178">
                  <c:v/>
                </c:pt>
                <c:pt idx="1179">
                  <c:v/>
                </c:pt>
                <c:pt idx="1180">
                  <c:v/>
                </c:pt>
                <c:pt idx="1181">
                  <c:v/>
                </c:pt>
                <c:pt idx="1182">
                  <c:v/>
                </c:pt>
                <c:pt idx="1183">
                  <c:v/>
                </c:pt>
                <c:pt idx="1184">
                  <c:v/>
                </c:pt>
                <c:pt idx="1185">
                  <c:v/>
                </c:pt>
                <c:pt idx="1186">
                  <c:v/>
                </c:pt>
                <c:pt idx="1187">
                  <c:v/>
                </c:pt>
                <c:pt idx="1188">
                  <c:v/>
                </c:pt>
                <c:pt idx="1189">
                  <c:v/>
                </c:pt>
                <c:pt idx="1190">
                  <c:v/>
                </c:pt>
                <c:pt idx="1191">
                  <c:v/>
                </c:pt>
                <c:pt idx="1192">
                  <c:v/>
                </c:pt>
                <c:pt idx="1193">
                  <c:v/>
                </c:pt>
                <c:pt idx="1194">
                  <c:v/>
                </c:pt>
                <c:pt idx="1195">
                  <c:v/>
                </c:pt>
                <c:pt idx="1196">
                  <c:v/>
                </c:pt>
                <c:pt idx="1197">
                  <c:v/>
                </c:pt>
                <c:pt idx="1198">
                  <c:v/>
                </c:pt>
                <c:pt idx="1199">
                  <c:v/>
                </c:pt>
                <c:pt idx="1200">
                  <c:v/>
                </c:pt>
                <c:pt idx="1201">
                  <c:v/>
                </c:pt>
                <c:pt idx="1202">
                  <c:v/>
                </c:pt>
                <c:pt idx="1203">
                  <c:v/>
                </c:pt>
                <c:pt idx="1204">
                  <c:v/>
                </c:pt>
                <c:pt idx="1205">
                  <c:v/>
                </c:pt>
                <c:pt idx="1206">
                  <c:v/>
                </c:pt>
                <c:pt idx="1207">
                  <c:v/>
                </c:pt>
                <c:pt idx="1208">
                  <c:v/>
                </c:pt>
                <c:pt idx="1209">
                  <c:v/>
                </c:pt>
                <c:pt idx="1210">
                  <c:v/>
                </c:pt>
                <c:pt idx="1211">
                  <c:v/>
                </c:pt>
                <c:pt idx="1212">
                  <c:v/>
                </c:pt>
                <c:pt idx="1213">
                  <c:v/>
                </c:pt>
                <c:pt idx="1214">
                  <c:v/>
                </c:pt>
                <c:pt idx="1215">
                  <c:v/>
                </c:pt>
                <c:pt idx="1216">
                  <c:v/>
                </c:pt>
                <c:pt idx="1217">
                  <c:v/>
                </c:pt>
                <c:pt idx="1218">
                  <c:v/>
                </c:pt>
                <c:pt idx="1219">
                  <c:v/>
                </c:pt>
                <c:pt idx="1220">
                  <c:v/>
                </c:pt>
                <c:pt idx="1221">
                  <c:v/>
                </c:pt>
                <c:pt idx="1222">
                  <c:v/>
                </c:pt>
                <c:pt idx="1223">
                  <c:v/>
                </c:pt>
                <c:pt idx="1224">
                  <c:v/>
                </c:pt>
                <c:pt idx="1225">
                  <c:v/>
                </c:pt>
                <c:pt idx="1226">
                  <c:v/>
                </c:pt>
                <c:pt idx="1227">
                  <c:v/>
                </c:pt>
                <c:pt idx="1228">
                  <c:v/>
                </c:pt>
                <c:pt idx="1229">
                  <c:v/>
                </c:pt>
                <c:pt idx="1230">
                  <c:v/>
                </c:pt>
                <c:pt idx="1231">
                  <c:v/>
                </c:pt>
                <c:pt idx="1232">
                  <c:v/>
                </c:pt>
                <c:pt idx="1233">
                  <c:v/>
                </c:pt>
                <c:pt idx="1234">
                  <c:v/>
                </c:pt>
                <c:pt idx="1235">
                  <c:v/>
                </c:pt>
                <c:pt idx="1236">
                  <c:v/>
                </c:pt>
                <c:pt idx="1237">
                  <c:v/>
                </c:pt>
                <c:pt idx="1238">
                  <c:v/>
                </c:pt>
                <c:pt idx="1239">
                  <c:v/>
                </c:pt>
                <c:pt idx="1240">
                  <c:v/>
                </c:pt>
                <c:pt idx="1241">
                  <c:v/>
                </c:pt>
                <c:pt idx="1242">
                  <c:v/>
                </c:pt>
                <c:pt idx="1243">
                  <c:v/>
                </c:pt>
                <c:pt idx="1244">
                  <c:v/>
                </c:pt>
                <c:pt idx="1245">
                  <c:v/>
                </c:pt>
                <c:pt idx="1246">
                  <c:v/>
                </c:pt>
                <c:pt idx="1247">
                  <c:v/>
                </c:pt>
                <c:pt idx="1248">
                  <c:v/>
                </c:pt>
                <c:pt idx="1249">
                  <c:v/>
                </c:pt>
                <c:pt idx="1250">
                  <c:v/>
                </c:pt>
                <c:pt idx="1251">
                  <c:v/>
                </c:pt>
                <c:pt idx="1252">
                  <c:v/>
                </c:pt>
                <c:pt idx="1253">
                  <c:v/>
                </c:pt>
                <c:pt idx="1254">
                  <c:v/>
                </c:pt>
                <c:pt idx="1255">
                  <c:v/>
                </c:pt>
                <c:pt idx="1256">
                  <c:v/>
                </c:pt>
                <c:pt idx="1257">
                  <c:v/>
                </c:pt>
                <c:pt idx="1258">
                  <c:v/>
                </c:pt>
                <c:pt idx="1259">
                  <c:v/>
                </c:pt>
                <c:pt idx="1260">
                  <c:v/>
                </c:pt>
                <c:pt idx="1261">
                  <c:v/>
                </c:pt>
                <c:pt idx="1262">
                  <c:v/>
                </c:pt>
                <c:pt idx="1263">
                  <c:v/>
                </c:pt>
                <c:pt idx="1264">
                  <c:v/>
                </c:pt>
                <c:pt idx="1265">
                  <c:v/>
                </c:pt>
                <c:pt idx="1266">
                  <c:v/>
                </c:pt>
                <c:pt idx="1267">
                  <c:v/>
                </c:pt>
                <c:pt idx="1268">
                  <c:v/>
                </c:pt>
                <c:pt idx="1269">
                  <c:v/>
                </c:pt>
                <c:pt idx="1270">
                  <c:v/>
                </c:pt>
                <c:pt idx="1271">
                  <c:v/>
                </c:pt>
                <c:pt idx="1272">
                  <c:v/>
                </c:pt>
                <c:pt idx="1273">
                  <c:v/>
                </c:pt>
                <c:pt idx="1274">
                  <c:v/>
                </c:pt>
                <c:pt idx="1275">
                  <c:v/>
                </c:pt>
                <c:pt idx="1276">
                  <c:v/>
                </c:pt>
                <c:pt idx="1277">
                  <c:v/>
                </c:pt>
                <c:pt idx="1278">
                  <c:v/>
                </c:pt>
                <c:pt idx="1279">
                  <c:v/>
                </c:pt>
                <c:pt idx="1280">
                  <c:v/>
                </c:pt>
                <c:pt idx="1281">
                  <c:v/>
                </c:pt>
                <c:pt idx="1282">
                  <c:v/>
                </c:pt>
                <c:pt idx="1283">
                  <c:v/>
                </c:pt>
                <c:pt idx="1284">
                  <c:v/>
                </c:pt>
                <c:pt idx="1285">
                  <c:v/>
                </c:pt>
                <c:pt idx="1286">
                  <c:v/>
                </c:pt>
                <c:pt idx="1287">
                  <c:v/>
                </c:pt>
                <c:pt idx="1288">
                  <c:v/>
                </c:pt>
                <c:pt idx="1289">
                  <c:v/>
                </c:pt>
                <c:pt idx="1290">
                  <c:v/>
                </c:pt>
                <c:pt idx="1291">
                  <c:v/>
                </c:pt>
                <c:pt idx="1292">
                  <c:v/>
                </c:pt>
                <c:pt idx="1293">
                  <c:v/>
                </c:pt>
                <c:pt idx="1294">
                  <c:v/>
                </c:pt>
                <c:pt idx="1295">
                  <c:v/>
                </c:pt>
                <c:pt idx="1296">
                  <c:v/>
                </c:pt>
                <c:pt idx="1297">
                  <c:v/>
                </c:pt>
                <c:pt idx="1298">
                  <c:v/>
                </c:pt>
                <c:pt idx="1299">
                  <c:v/>
                </c:pt>
                <c:pt idx="1300">
                  <c:v/>
                </c:pt>
                <c:pt idx="1301">
                  <c:v/>
                </c:pt>
                <c:pt idx="1302">
                  <c:v/>
                </c:pt>
                <c:pt idx="1303">
                  <c:v/>
                </c:pt>
                <c:pt idx="1304">
                  <c:v/>
                </c:pt>
                <c:pt idx="1305">
                  <c:v/>
                </c:pt>
                <c:pt idx="1306">
                  <c:v/>
                </c:pt>
                <c:pt idx="1307">
                  <c:v/>
                </c:pt>
                <c:pt idx="1308">
                  <c:v/>
                </c:pt>
                <c:pt idx="1309">
                  <c:v/>
                </c:pt>
                <c:pt idx="1310">
                  <c:v/>
                </c:pt>
                <c:pt idx="1311">
                  <c:v/>
                </c:pt>
                <c:pt idx="1312">
                  <c:v/>
                </c:pt>
                <c:pt idx="1313">
                  <c:v/>
                </c:pt>
                <c:pt idx="1314">
                  <c:v/>
                </c:pt>
                <c:pt idx="1315">
                  <c:v/>
                </c:pt>
                <c:pt idx="1316">
                  <c:v/>
                </c:pt>
                <c:pt idx="1317">
                  <c:v/>
                </c:pt>
                <c:pt idx="1318">
                  <c:v/>
                </c:pt>
                <c:pt idx="1319">
                  <c:v/>
                </c:pt>
                <c:pt idx="1320">
                  <c:v/>
                </c:pt>
                <c:pt idx="1321">
                  <c:v/>
                </c:pt>
                <c:pt idx="1322">
                  <c:v/>
                </c:pt>
                <c:pt idx="1323">
                  <c:v/>
                </c:pt>
                <c:pt idx="1324">
                  <c:v/>
                </c:pt>
                <c:pt idx="1325">
                  <c:v/>
                </c:pt>
                <c:pt idx="1326">
                  <c:v/>
                </c:pt>
                <c:pt idx="1327">
                  <c:v/>
                </c:pt>
                <c:pt idx="1328">
                  <c:v/>
                </c:pt>
                <c:pt idx="1329">
                  <c:v/>
                </c:pt>
                <c:pt idx="1330">
                  <c:v/>
                </c:pt>
                <c:pt idx="1331">
                  <c:v/>
                </c:pt>
                <c:pt idx="1332">
                  <c:v/>
                </c:pt>
                <c:pt idx="1333">
                  <c:v/>
                </c:pt>
                <c:pt idx="1334">
                  <c:v/>
                </c:pt>
                <c:pt idx="1335">
                  <c:v/>
                </c:pt>
                <c:pt idx="1336">
                  <c:v/>
                </c:pt>
                <c:pt idx="1337">
                  <c:v/>
                </c:pt>
                <c:pt idx="1338">
                  <c:v/>
                </c:pt>
                <c:pt idx="1339">
                  <c:v/>
                </c:pt>
                <c:pt idx="1340">
                  <c:v/>
                </c:pt>
                <c:pt idx="1341">
                  <c:v/>
                </c:pt>
                <c:pt idx="1342">
                  <c:v/>
                </c:pt>
                <c:pt idx="1343">
                  <c:v/>
                </c:pt>
                <c:pt idx="1344">
                  <c:v/>
                </c:pt>
                <c:pt idx="1345">
                  <c:v/>
                </c:pt>
                <c:pt idx="1346">
                  <c:v/>
                </c:pt>
                <c:pt idx="1347">
                  <c:v/>
                </c:pt>
                <c:pt idx="1348">
                  <c:v/>
                </c:pt>
                <c:pt idx="1349">
                  <c:v/>
                </c:pt>
                <c:pt idx="1350">
                  <c:v/>
                </c:pt>
                <c:pt idx="1351">
                  <c:v/>
                </c:pt>
                <c:pt idx="1352">
                  <c:v/>
                </c:pt>
                <c:pt idx="1353">
                  <c:v/>
                </c:pt>
                <c:pt idx="1354">
                  <c:v/>
                </c:pt>
                <c:pt idx="1355">
                  <c:v/>
                </c:pt>
                <c:pt idx="1356">
                  <c:v/>
                </c:pt>
                <c:pt idx="1357">
                  <c:v/>
                </c:pt>
                <c:pt idx="1358">
                  <c:v/>
                </c:pt>
                <c:pt idx="1359">
                  <c:v/>
                </c:pt>
                <c:pt idx="1360">
                  <c:v/>
                </c:pt>
                <c:pt idx="1361">
                  <c:v/>
                </c:pt>
                <c:pt idx="1362">
                  <c:v/>
                </c:pt>
                <c:pt idx="1363">
                  <c:v/>
                </c:pt>
                <c:pt idx="1364">
                  <c:v/>
                </c:pt>
                <c:pt idx="1365">
                  <c:v/>
                </c:pt>
                <c:pt idx="1366">
                  <c:v/>
                </c:pt>
                <c:pt idx="1367">
                  <c:v/>
                </c:pt>
                <c:pt idx="1368">
                  <c:v/>
                </c:pt>
                <c:pt idx="1369">
                  <c:v/>
                </c:pt>
                <c:pt idx="1370">
                  <c:v/>
                </c:pt>
                <c:pt idx="1371">
                  <c:v/>
                </c:pt>
                <c:pt idx="1372">
                  <c:v/>
                </c:pt>
                <c:pt idx="1373">
                  <c:v/>
                </c:pt>
                <c:pt idx="1374">
                  <c:v/>
                </c:pt>
                <c:pt idx="1375">
                  <c:v/>
                </c:pt>
                <c:pt idx="1376">
                  <c:v/>
                </c:pt>
                <c:pt idx="1377">
                  <c:v/>
                </c:pt>
                <c:pt idx="1378">
                  <c:v/>
                </c:pt>
                <c:pt idx="1379">
                  <c:v/>
                </c:pt>
                <c:pt idx="1380">
                  <c:v/>
                </c:pt>
                <c:pt idx="1381">
                  <c:v/>
                </c:pt>
                <c:pt idx="1382">
                  <c:v/>
                </c:pt>
                <c:pt idx="1383">
                  <c:v/>
                </c:pt>
                <c:pt idx="1384">
                  <c:v/>
                </c:pt>
                <c:pt idx="1385">
                  <c:v/>
                </c:pt>
                <c:pt idx="1386">
                  <c:v/>
                </c:pt>
                <c:pt idx="1387">
                  <c:v/>
                </c:pt>
                <c:pt idx="1388">
                  <c:v/>
                </c:pt>
                <c:pt idx="1389">
                  <c:v/>
                </c:pt>
                <c:pt idx="1390">
                  <c:v/>
                </c:pt>
                <c:pt idx="1391">
                  <c:v/>
                </c:pt>
                <c:pt idx="1392">
                  <c:v/>
                </c:pt>
                <c:pt idx="1393">
                  <c:v/>
                </c:pt>
                <c:pt idx="1394">
                  <c:v/>
                </c:pt>
                <c:pt idx="1395">
                  <c:v/>
                </c:pt>
                <c:pt idx="1396">
                  <c:v/>
                </c:pt>
                <c:pt idx="1397">
                  <c:v/>
                </c:pt>
                <c:pt idx="1398">
                  <c:v/>
                </c:pt>
                <c:pt idx="1399">
                  <c:v/>
                </c:pt>
                <c:pt idx="1400">
                  <c:v/>
                </c:pt>
                <c:pt idx="1401">
                  <c:v/>
                </c:pt>
                <c:pt idx="1402">
                  <c:v/>
                </c:pt>
                <c:pt idx="1403">
                  <c:v/>
                </c:pt>
                <c:pt idx="1404">
                  <c:v/>
                </c:pt>
                <c:pt idx="1405">
                  <c:v/>
                </c:pt>
                <c:pt idx="1406">
                  <c:v/>
                </c:pt>
                <c:pt idx="1407">
                  <c:v/>
                </c:pt>
                <c:pt idx="1408">
                  <c:v/>
                </c:pt>
                <c:pt idx="1409">
                  <c:v/>
                </c:pt>
                <c:pt idx="1410">
                  <c:v/>
                </c:pt>
                <c:pt idx="1411">
                  <c:v/>
                </c:pt>
                <c:pt idx="1412">
                  <c:v/>
                </c:pt>
                <c:pt idx="1413">
                  <c:v/>
                </c:pt>
                <c:pt idx="1414">
                  <c:v/>
                </c:pt>
                <c:pt idx="1415">
                  <c:v/>
                </c:pt>
                <c:pt idx="1416">
                  <c:v/>
                </c:pt>
                <c:pt idx="1417">
                  <c:v/>
                </c:pt>
                <c:pt idx="1418">
                  <c:v/>
                </c:pt>
                <c:pt idx="1419">
                  <c:v/>
                </c:pt>
                <c:pt idx="1420">
                  <c:v/>
                </c:pt>
                <c:pt idx="1421">
                  <c:v/>
                </c:pt>
                <c:pt idx="1422">
                  <c:v/>
                </c:pt>
                <c:pt idx="1423">
                  <c:v/>
                </c:pt>
                <c:pt idx="1424">
                  <c:v/>
                </c:pt>
                <c:pt idx="1425">
                  <c:v/>
                </c:pt>
                <c:pt idx="1426">
                  <c:v/>
                </c:pt>
                <c:pt idx="1427">
                  <c:v/>
                </c:pt>
                <c:pt idx="1428">
                  <c:v/>
                </c:pt>
                <c:pt idx="1429">
                  <c:v/>
                </c:pt>
                <c:pt idx="1430">
                  <c:v/>
                </c:pt>
                <c:pt idx="1431">
                  <c:v/>
                </c:pt>
                <c:pt idx="1432">
                  <c:v/>
                </c:pt>
                <c:pt idx="1433">
                  <c:v/>
                </c:pt>
                <c:pt idx="1434">
                  <c:v/>
                </c:pt>
                <c:pt idx="1435">
                  <c:v/>
                </c:pt>
                <c:pt idx="1436">
                  <c:v/>
                </c:pt>
                <c:pt idx="1437">
                  <c:v/>
                </c:pt>
                <c:pt idx="1438">
                  <c:v/>
                </c:pt>
                <c:pt idx="1439">
                  <c:v/>
                </c:pt>
                <c:pt idx="1440">
                  <c:v/>
                </c:pt>
                <c:pt idx="1441">
                  <c:v/>
                </c:pt>
                <c:pt idx="1442">
                  <c:v/>
                </c:pt>
                <c:pt idx="1443">
                  <c:v/>
                </c:pt>
                <c:pt idx="1444">
                  <c:v/>
                </c:pt>
                <c:pt idx="1445">
                  <c:v/>
                </c:pt>
                <c:pt idx="1446">
                  <c:v/>
                </c:pt>
                <c:pt idx="1447">
                  <c:v/>
                </c:pt>
                <c:pt idx="1448">
                  <c:v/>
                </c:pt>
                <c:pt idx="1449">
                  <c:v/>
                </c:pt>
                <c:pt idx="1450">
                  <c:v/>
                </c:pt>
                <c:pt idx="1451">
                  <c:v/>
                </c:pt>
                <c:pt idx="1452">
                  <c:v/>
                </c:pt>
                <c:pt idx="1453">
                  <c:v/>
                </c:pt>
                <c:pt idx="1454">
                  <c:v/>
                </c:pt>
                <c:pt idx="1455">
                  <c:v/>
                </c:pt>
                <c:pt idx="1456">
                  <c:v/>
                </c:pt>
                <c:pt idx="1457">
                  <c:v/>
                </c:pt>
                <c:pt idx="1458">
                  <c:v/>
                </c:pt>
                <c:pt idx="1459">
                  <c:v/>
                </c:pt>
                <c:pt idx="1460">
                  <c:v/>
                </c:pt>
                <c:pt idx="1461">
                  <c:v/>
                </c:pt>
                <c:pt idx="1462">
                  <c:v/>
                </c:pt>
                <c:pt idx="1463">
                  <c:v/>
                </c:pt>
                <c:pt idx="1464">
                  <c:v/>
                </c:pt>
                <c:pt idx="1465">
                  <c:v/>
                </c:pt>
                <c:pt idx="1466">
                  <c:v/>
                </c:pt>
                <c:pt idx="1467">
                  <c:v/>
                </c:pt>
                <c:pt idx="1468">
                  <c:v/>
                </c:pt>
                <c:pt idx="1469">
                  <c:v/>
                </c:pt>
                <c:pt idx="1470">
                  <c:v/>
                </c:pt>
                <c:pt idx="1471">
                  <c:v/>
                </c:pt>
                <c:pt idx="1472">
                  <c:v/>
                </c:pt>
                <c:pt idx="1473">
                  <c:v/>
                </c:pt>
                <c:pt idx="1474">
                  <c:v/>
                </c:pt>
                <c:pt idx="1475">
                  <c:v/>
                </c:pt>
                <c:pt idx="1476">
                  <c:v/>
                </c:pt>
                <c:pt idx="1477">
                  <c:v/>
                </c:pt>
                <c:pt idx="1478">
                  <c:v/>
                </c:pt>
                <c:pt idx="1479">
                  <c:v/>
                </c:pt>
                <c:pt idx="1480">
                  <c:v/>
                </c:pt>
                <c:pt idx="1481">
                  <c:v/>
                </c:pt>
                <c:pt idx="1482">
                  <c:v/>
                </c:pt>
                <c:pt idx="1483">
                  <c:v/>
                </c:pt>
                <c:pt idx="1484">
                  <c:v/>
                </c:pt>
                <c:pt idx="1485">
                  <c:v/>
                </c:pt>
                <c:pt idx="1486">
                  <c:v/>
                </c:pt>
                <c:pt idx="1487">
                  <c:v/>
                </c:pt>
                <c:pt idx="1488">
                  <c:v/>
                </c:pt>
                <c:pt idx="1489">
                  <c:v/>
                </c:pt>
                <c:pt idx="1490">
                  <c:v/>
                </c:pt>
                <c:pt idx="1491">
                  <c:v/>
                </c:pt>
                <c:pt idx="1492">
                  <c:v/>
                </c:pt>
                <c:pt idx="1493">
                  <c:v/>
                </c:pt>
                <c:pt idx="1494">
                  <c:v/>
                </c:pt>
                <c:pt idx="1495">
                  <c:v/>
                </c:pt>
                <c:pt idx="1496">
                  <c:v/>
                </c:pt>
                <c:pt idx="1497">
                  <c:v/>
                </c:pt>
                <c:pt idx="1498">
                  <c:v/>
                </c:pt>
                <c:pt idx="1499">
                  <c:v/>
                </c:pt>
                <c:pt idx="1500">
                  <c:v/>
                </c:pt>
                <c:pt idx="1501">
                  <c:v/>
                </c:pt>
                <c:pt idx="1502">
                  <c:v/>
                </c:pt>
                <c:pt idx="1503">
                  <c:v/>
                </c:pt>
                <c:pt idx="1504">
                  <c:v/>
                </c:pt>
                <c:pt idx="1505">
                  <c:v/>
                </c:pt>
                <c:pt idx="1506">
                  <c:v/>
                </c:pt>
                <c:pt idx="1507">
                  <c:v/>
                </c:pt>
                <c:pt idx="1508">
                  <c:v/>
                </c:pt>
                <c:pt idx="1509">
                  <c:v/>
                </c:pt>
                <c:pt idx="1510">
                  <c:v/>
                </c:pt>
                <c:pt idx="1511">
                  <c:v/>
                </c:pt>
                <c:pt idx="1512">
                  <c:v/>
                </c:pt>
                <c:pt idx="1513">
                  <c:v/>
                </c:pt>
                <c:pt idx="1514">
                  <c:v/>
                </c:pt>
                <c:pt idx="1515">
                  <c:v/>
                </c:pt>
                <c:pt idx="1516">
                  <c:v/>
                </c:pt>
                <c:pt idx="1517">
                  <c:v/>
                </c:pt>
                <c:pt idx="1518">
                  <c:v/>
                </c:pt>
                <c:pt idx="1519">
                  <c:v/>
                </c:pt>
                <c:pt idx="1520">
                  <c:v/>
                </c:pt>
                <c:pt idx="1521">
                  <c:v/>
                </c:pt>
                <c:pt idx="1522">
                  <c:v/>
                </c:pt>
                <c:pt idx="1523">
                  <c:v/>
                </c:pt>
                <c:pt idx="1524">
                  <c:v/>
                </c:pt>
                <c:pt idx="1525">
                  <c:v/>
                </c:pt>
                <c:pt idx="1526">
                  <c:v/>
                </c:pt>
                <c:pt idx="1527">
                  <c:v/>
                </c:pt>
                <c:pt idx="1528">
                  <c:v/>
                </c:pt>
                <c:pt idx="1529">
                  <c:v/>
                </c:pt>
                <c:pt idx="1530">
                  <c:v/>
                </c:pt>
                <c:pt idx="1531">
                  <c:v/>
                </c:pt>
                <c:pt idx="1532">
                  <c:v/>
                </c:pt>
                <c:pt idx="1533">
                  <c:v/>
                </c:pt>
                <c:pt idx="1534">
                  <c:v/>
                </c:pt>
                <c:pt idx="1535">
                  <c:v/>
                </c:pt>
                <c:pt idx="1536">
                  <c:v/>
                </c:pt>
                <c:pt idx="1537">
                  <c:v/>
                </c:pt>
                <c:pt idx="1538">
                  <c:v/>
                </c:pt>
                <c:pt idx="1539">
                  <c:v/>
                </c:pt>
                <c:pt idx="1540">
                  <c:v/>
                </c:pt>
                <c:pt idx="1541">
                  <c:v/>
                </c:pt>
                <c:pt idx="1542">
                  <c:v/>
                </c:pt>
                <c:pt idx="1543">
                  <c:v/>
                </c:pt>
                <c:pt idx="1544">
                  <c:v/>
                </c:pt>
                <c:pt idx="1545">
                  <c:v/>
                </c:pt>
                <c:pt idx="1546">
                  <c:v/>
                </c:pt>
                <c:pt idx="1547">
                  <c:v/>
                </c:pt>
                <c:pt idx="1548">
                  <c:v/>
                </c:pt>
                <c:pt idx="1549">
                  <c:v/>
                </c:pt>
                <c:pt idx="1550">
                  <c:v/>
                </c:pt>
                <c:pt idx="1551">
                  <c:v/>
                </c:pt>
                <c:pt idx="1552">
                  <c:v/>
                </c:pt>
                <c:pt idx="1553">
                  <c:v/>
                </c:pt>
                <c:pt idx="1554">
                  <c:v/>
                </c:pt>
                <c:pt idx="1555">
                  <c:v/>
                </c:pt>
                <c:pt idx="1556">
                  <c:v/>
                </c:pt>
                <c:pt idx="1557">
                  <c:v/>
                </c:pt>
                <c:pt idx="1558">
                  <c:v/>
                </c:pt>
                <c:pt idx="1559">
                  <c:v/>
                </c:pt>
                <c:pt idx="1560">
                  <c:v/>
                </c:pt>
                <c:pt idx="1561">
                  <c:v/>
                </c:pt>
                <c:pt idx="1562">
                  <c:v/>
                </c:pt>
                <c:pt idx="1563">
                  <c:v/>
                </c:pt>
                <c:pt idx="1564">
                  <c:v/>
                </c:pt>
                <c:pt idx="1565">
                  <c:v/>
                </c:pt>
                <c:pt idx="1566">
                  <c:v/>
                </c:pt>
                <c:pt idx="1567">
                  <c:v/>
                </c:pt>
                <c:pt idx="1568">
                  <c:v/>
                </c:pt>
                <c:pt idx="1569">
                  <c:v/>
                </c:pt>
                <c:pt idx="1570">
                  <c:v/>
                </c:pt>
                <c:pt idx="1571">
                  <c:v/>
                </c:pt>
                <c:pt idx="1572">
                  <c:v/>
                </c:pt>
                <c:pt idx="1573">
                  <c:v/>
                </c:pt>
                <c:pt idx="1574">
                  <c:v/>
                </c:pt>
                <c:pt idx="1575">
                  <c:v/>
                </c:pt>
                <c:pt idx="1576">
                  <c:v/>
                </c:pt>
                <c:pt idx="1577">
                  <c:v/>
                </c:pt>
                <c:pt idx="1578">
                  <c:v/>
                </c:pt>
                <c:pt idx="1579">
                  <c:v/>
                </c:pt>
                <c:pt idx="1580">
                  <c:v/>
                </c:pt>
                <c:pt idx="1581">
                  <c:v/>
                </c:pt>
                <c:pt idx="1582">
                  <c:v/>
                </c:pt>
                <c:pt idx="1583">
                  <c:v/>
                </c:pt>
                <c:pt idx="1584">
                  <c:v/>
                </c:pt>
                <c:pt idx="1585">
                  <c:v/>
                </c:pt>
                <c:pt idx="1586">
                  <c:v/>
                </c:pt>
                <c:pt idx="1587">
                  <c:v/>
                </c:pt>
                <c:pt idx="1588">
                  <c:v/>
                </c:pt>
                <c:pt idx="1589">
                  <c:v/>
                </c:pt>
                <c:pt idx="1590">
                  <c:v/>
                </c:pt>
                <c:pt idx="1591">
                  <c:v/>
                </c:pt>
                <c:pt idx="1592">
                  <c:v/>
                </c:pt>
                <c:pt idx="1593">
                  <c:v/>
                </c:pt>
                <c:pt idx="1594">
                  <c:v/>
                </c:pt>
                <c:pt idx="1595">
                  <c:v/>
                </c:pt>
                <c:pt idx="1596">
                  <c:v/>
                </c:pt>
                <c:pt idx="1597">
                  <c:v/>
                </c:pt>
                <c:pt idx="1598">
                  <c:v/>
                </c:pt>
                <c:pt idx="1599">
                  <c:v/>
                </c:pt>
                <c:pt idx="1600">
                  <c:v/>
                </c:pt>
                <c:pt idx="1601">
                  <c:v/>
                </c:pt>
                <c:pt idx="1602">
                  <c:v/>
                </c:pt>
                <c:pt idx="1603">
                  <c:v/>
                </c:pt>
                <c:pt idx="1604">
                  <c:v/>
                </c:pt>
                <c:pt idx="1605">
                  <c:v/>
                </c:pt>
                <c:pt idx="1606">
                  <c:v/>
                </c:pt>
                <c:pt idx="1607">
                  <c:v/>
                </c:pt>
                <c:pt idx="1608">
                  <c:v/>
                </c:pt>
                <c:pt idx="1609">
                  <c:v/>
                </c:pt>
                <c:pt idx="1610">
                  <c:v/>
                </c:pt>
                <c:pt idx="1611">
                  <c:v/>
                </c:pt>
                <c:pt idx="1612">
                  <c:v/>
                </c:pt>
                <c:pt idx="1613">
                  <c:v/>
                </c:pt>
                <c:pt idx="1614">
                  <c:v/>
                </c:pt>
                <c:pt idx="1615">
                  <c:v/>
                </c:pt>
                <c:pt idx="1616">
                  <c:v/>
                </c:pt>
                <c:pt idx="1617">
                  <c:v/>
                </c:pt>
                <c:pt idx="1618">
                  <c:v/>
                </c:pt>
                <c:pt idx="1619">
                  <c:v/>
                </c:pt>
                <c:pt idx="1620">
                  <c:v/>
                </c:pt>
                <c:pt idx="1621">
                  <c:v/>
                </c:pt>
                <c:pt idx="1622">
                  <c:v/>
                </c:pt>
                <c:pt idx="1623">
                  <c:v/>
                </c:pt>
                <c:pt idx="1624">
                  <c:v/>
                </c:pt>
                <c:pt idx="1625">
                  <c:v/>
                </c:pt>
                <c:pt idx="1626">
                  <c:v/>
                </c:pt>
                <c:pt idx="1627">
                  <c:v/>
                </c:pt>
                <c:pt idx="1628">
                  <c:v/>
                </c:pt>
                <c:pt idx="1629">
                  <c:v/>
                </c:pt>
                <c:pt idx="1630">
                  <c:v/>
                </c:pt>
                <c:pt idx="1631">
                  <c:v/>
                </c:pt>
                <c:pt idx="1632">
                  <c:v/>
                </c:pt>
                <c:pt idx="1633">
                  <c:v/>
                </c:pt>
                <c:pt idx="1634">
                  <c:v/>
                </c:pt>
                <c:pt idx="1635">
                  <c:v/>
                </c:pt>
                <c:pt idx="1636">
                  <c:v/>
                </c:pt>
                <c:pt idx="1637">
                  <c:v/>
                </c:pt>
                <c:pt idx="1638">
                  <c:v/>
                </c:pt>
                <c:pt idx="1639">
                  <c:v/>
                </c:pt>
                <c:pt idx="1640">
                  <c:v/>
                </c:pt>
                <c:pt idx="1641">
                  <c:v/>
                </c:pt>
                <c:pt idx="1642">
                  <c:v/>
                </c:pt>
                <c:pt idx="1643">
                  <c:v/>
                </c:pt>
                <c:pt idx="1644">
                  <c:v/>
                </c:pt>
                <c:pt idx="1645">
                  <c:v/>
                </c:pt>
                <c:pt idx="1646">
                  <c:v/>
                </c:pt>
                <c:pt idx="1647">
                  <c:v/>
                </c:pt>
                <c:pt idx="1648">
                  <c:v/>
                </c:pt>
                <c:pt idx="1649">
                  <c:v/>
                </c:pt>
                <c:pt idx="1650">
                  <c:v/>
                </c:pt>
                <c:pt idx="1651">
                  <c:v/>
                </c:pt>
                <c:pt idx="1652">
                  <c:v/>
                </c:pt>
                <c:pt idx="1653">
                  <c:v/>
                </c:pt>
                <c:pt idx="1654">
                  <c:v/>
                </c:pt>
                <c:pt idx="1655">
                  <c:v/>
                </c:pt>
                <c:pt idx="1656">
                  <c:v/>
                </c:pt>
                <c:pt idx="1657">
                  <c:v/>
                </c:pt>
                <c:pt idx="1658">
                  <c:v/>
                </c:pt>
                <c:pt idx="1659">
                  <c:v/>
                </c:pt>
                <c:pt idx="1660">
                  <c:v/>
                </c:pt>
                <c:pt idx="1661">
                  <c:v/>
                </c:pt>
                <c:pt idx="1662">
                  <c:v/>
                </c:pt>
                <c:pt idx="1663">
                  <c:v/>
                </c:pt>
                <c:pt idx="1664">
                  <c:v/>
                </c:pt>
                <c:pt idx="1665">
                  <c:v/>
                </c:pt>
                <c:pt idx="1666">
                  <c:v/>
                </c:pt>
                <c:pt idx="1667">
                  <c:v/>
                </c:pt>
                <c:pt idx="1668">
                  <c:v/>
                </c:pt>
                <c:pt idx="1669">
                  <c:v/>
                </c:pt>
                <c:pt idx="1670">
                  <c:v/>
                </c:pt>
                <c:pt idx="1671">
                  <c:v/>
                </c:pt>
                <c:pt idx="1672">
                  <c:v/>
                </c:pt>
                <c:pt idx="1673">
                  <c:v/>
                </c:pt>
                <c:pt idx="1674">
                  <c:v/>
                </c:pt>
                <c:pt idx="1675">
                  <c:v/>
                </c:pt>
                <c:pt idx="1676">
                  <c:v/>
                </c:pt>
                <c:pt idx="1677">
                  <c:v/>
                </c:pt>
                <c:pt idx="1678">
                  <c:v/>
                </c:pt>
                <c:pt idx="1679">
                  <c:v/>
                </c:pt>
                <c:pt idx="1680">
                  <c:v/>
                </c:pt>
                <c:pt idx="1681">
                  <c:v/>
                </c:pt>
                <c:pt idx="1682">
                  <c:v/>
                </c:pt>
                <c:pt idx="1683">
                  <c:v/>
                </c:pt>
                <c:pt idx="1684">
                  <c:v/>
                </c:pt>
                <c:pt idx="1685">
                  <c:v/>
                </c:pt>
                <c:pt idx="1686">
                  <c:v/>
                </c:pt>
                <c:pt idx="1687">
                  <c:v/>
                </c:pt>
                <c:pt idx="1688">
                  <c:v/>
                </c:pt>
                <c:pt idx="1689">
                  <c:v/>
                </c:pt>
                <c:pt idx="1690">
                  <c:v/>
                </c:pt>
                <c:pt idx="1691">
                  <c:v/>
                </c:pt>
                <c:pt idx="1692">
                  <c:v/>
                </c:pt>
                <c:pt idx="1693">
                  <c:v/>
                </c:pt>
                <c:pt idx="1694">
                  <c:v/>
                </c:pt>
                <c:pt idx="1695">
                  <c:v/>
                </c:pt>
                <c:pt idx="1696">
                  <c:v/>
                </c:pt>
                <c:pt idx="1697">
                  <c:v/>
                </c:pt>
                <c:pt idx="1698">
                  <c:v/>
                </c:pt>
                <c:pt idx="1699">
                  <c:v/>
                </c:pt>
                <c:pt idx="1700">
                  <c:v/>
                </c:pt>
                <c:pt idx="1701">
                  <c:v/>
                </c:pt>
                <c:pt idx="1702">
                  <c:v/>
                </c:pt>
                <c:pt idx="1703">
                  <c:v/>
                </c:pt>
                <c:pt idx="1704">
                  <c:v/>
                </c:pt>
                <c:pt idx="1705">
                  <c:v/>
                </c:pt>
                <c:pt idx="1706">
                  <c:v/>
                </c:pt>
                <c:pt idx="1707">
                  <c:v/>
                </c:pt>
                <c:pt idx="1708">
                  <c:v/>
                </c:pt>
                <c:pt idx="1709">
                  <c:v/>
                </c:pt>
                <c:pt idx="1710">
                  <c:v/>
                </c:pt>
                <c:pt idx="1711">
                  <c:v/>
                </c:pt>
                <c:pt idx="1712">
                  <c:v/>
                </c:pt>
                <c:pt idx="1713">
                  <c:v/>
                </c:pt>
                <c:pt idx="1714">
                  <c:v/>
                </c:pt>
                <c:pt idx="1715">
                  <c:v/>
                </c:pt>
                <c:pt idx="1716">
                  <c:v/>
                </c:pt>
                <c:pt idx="1717">
                  <c:v/>
                </c:pt>
                <c:pt idx="1718">
                  <c:v/>
                </c:pt>
                <c:pt idx="1719">
                  <c:v/>
                </c:pt>
                <c:pt idx="1720">
                  <c:v/>
                </c:pt>
                <c:pt idx="1721">
                  <c:v/>
                </c:pt>
                <c:pt idx="1722">
                  <c:v/>
                </c:pt>
                <c:pt idx="1723">
                  <c:v/>
                </c:pt>
                <c:pt idx="1724">
                  <c:v/>
                </c:pt>
                <c:pt idx="1725">
                  <c:v/>
                </c:pt>
                <c:pt idx="1726">
                  <c:v/>
                </c:pt>
                <c:pt idx="1727">
                  <c:v/>
                </c:pt>
                <c:pt idx="1728">
                  <c:v/>
                </c:pt>
                <c:pt idx="1729">
                  <c:v/>
                </c:pt>
                <c:pt idx="1730">
                  <c:v/>
                </c:pt>
                <c:pt idx="1731">
                  <c:v/>
                </c:pt>
                <c:pt idx="1732">
                  <c:v/>
                </c:pt>
                <c:pt idx="1733">
                  <c:v/>
                </c:pt>
                <c:pt idx="1734">
                  <c:v/>
                </c:pt>
                <c:pt idx="1735">
                  <c:v/>
                </c:pt>
                <c:pt idx="1736">
                  <c:v/>
                </c:pt>
                <c:pt idx="1737">
                  <c:v/>
                </c:pt>
                <c:pt idx="1738">
                  <c:v/>
                </c:pt>
                <c:pt idx="1739">
                  <c:v/>
                </c:pt>
                <c:pt idx="1740">
                  <c:v/>
                </c:pt>
                <c:pt idx="1741">
                  <c:v/>
                </c:pt>
                <c:pt idx="1742">
                  <c:v/>
                </c:pt>
                <c:pt idx="1743">
                  <c:v/>
                </c:pt>
                <c:pt idx="1744">
                  <c:v/>
                </c:pt>
                <c:pt idx="1745">
                  <c:v/>
                </c:pt>
                <c:pt idx="1746">
                  <c:v/>
                </c:pt>
                <c:pt idx="1747">
                  <c:v/>
                </c:pt>
                <c:pt idx="1748">
                  <c:v/>
                </c:pt>
                <c:pt idx="1749">
                  <c:v/>
                </c:pt>
                <c:pt idx="1750">
                  <c:v/>
                </c:pt>
                <c:pt idx="1751">
                  <c:v/>
                </c:pt>
                <c:pt idx="1752">
                  <c:v/>
                </c:pt>
                <c:pt idx="1753">
                  <c:v/>
                </c:pt>
                <c:pt idx="1754">
                  <c:v/>
                </c:pt>
                <c:pt idx="1755">
                  <c:v/>
                </c:pt>
                <c:pt idx="1756">
                  <c:v/>
                </c:pt>
                <c:pt idx="1757">
                  <c:v/>
                </c:pt>
                <c:pt idx="1758">
                  <c:v/>
                </c:pt>
                <c:pt idx="1759">
                  <c:v/>
                </c:pt>
                <c:pt idx="1760">
                  <c:v/>
                </c:pt>
                <c:pt idx="1761">
                  <c:v/>
                </c:pt>
                <c:pt idx="1762">
                  <c:v/>
                </c:pt>
                <c:pt idx="1763">
                  <c:v/>
                </c:pt>
                <c:pt idx="1764">
                  <c:v/>
                </c:pt>
                <c:pt idx="1765">
                  <c:v/>
                </c:pt>
                <c:pt idx="1766">
                  <c:v/>
                </c:pt>
                <c:pt idx="1767">
                  <c:v/>
                </c:pt>
                <c:pt idx="1768">
                  <c:v/>
                </c:pt>
                <c:pt idx="1769">
                  <c:v/>
                </c:pt>
                <c:pt idx="1770">
                  <c:v/>
                </c:pt>
                <c:pt idx="1771">
                  <c:v/>
                </c:pt>
                <c:pt idx="1772">
                  <c:v/>
                </c:pt>
                <c:pt idx="1773">
                  <c:v/>
                </c:pt>
                <c:pt idx="1774">
                  <c:v/>
                </c:pt>
                <c:pt idx="1775">
                  <c:v/>
                </c:pt>
                <c:pt idx="1776">
                  <c:v/>
                </c:pt>
                <c:pt idx="1777">
                  <c:v/>
                </c:pt>
                <c:pt idx="1778">
                  <c:v/>
                </c:pt>
                <c:pt idx="1779">
                  <c:v/>
                </c:pt>
                <c:pt idx="1780">
                  <c:v/>
                </c:pt>
                <c:pt idx="1781">
                  <c:v/>
                </c:pt>
                <c:pt idx="1782">
                  <c:v/>
                </c:pt>
                <c:pt idx="1783">
                  <c:v/>
                </c:pt>
                <c:pt idx="1784">
                  <c:v/>
                </c:pt>
                <c:pt idx="1785">
                  <c:v/>
                </c:pt>
                <c:pt idx="1786">
                  <c:v/>
                </c:pt>
                <c:pt idx="1787">
                  <c:v/>
                </c:pt>
                <c:pt idx="1788">
                  <c:v/>
                </c:pt>
                <c:pt idx="1789">
                  <c:v/>
                </c:pt>
                <c:pt idx="1790">
                  <c:v/>
                </c:pt>
                <c:pt idx="1791">
                  <c:v/>
                </c:pt>
                <c:pt idx="1792">
                  <c:v/>
                </c:pt>
                <c:pt idx="1793">
                  <c:v/>
                </c:pt>
                <c:pt idx="1794">
                  <c:v/>
                </c:pt>
                <c:pt idx="1795">
                  <c:v/>
                </c:pt>
                <c:pt idx="1796">
                  <c:v/>
                </c:pt>
                <c:pt idx="1797">
                  <c:v/>
                </c:pt>
                <c:pt idx="1798">
                  <c:v/>
                </c:pt>
                <c:pt idx="1799">
                  <c:v/>
                </c:pt>
                <c:pt idx="1800">
                  <c:v/>
                </c:pt>
                <c:pt idx="1801">
                  <c:v/>
                </c:pt>
                <c:pt idx="1802">
                  <c:v/>
                </c:pt>
                <c:pt idx="1803">
                  <c:v/>
                </c:pt>
                <c:pt idx="1804">
                  <c:v/>
                </c:pt>
                <c:pt idx="1805">
                  <c:v/>
                </c:pt>
                <c:pt idx="1806">
                  <c:v/>
                </c:pt>
                <c:pt idx="1807">
                  <c:v/>
                </c:pt>
                <c:pt idx="1808">
                  <c:v/>
                </c:pt>
                <c:pt idx="1809">
                  <c:v/>
                </c:pt>
                <c:pt idx="1810">
                  <c:v/>
                </c:pt>
                <c:pt idx="1811">
                  <c:v/>
                </c:pt>
                <c:pt idx="1812">
                  <c:v/>
                </c:pt>
                <c:pt idx="1813">
                  <c:v/>
                </c:pt>
                <c:pt idx="1814">
                  <c:v/>
                </c:pt>
                <c:pt idx="1815">
                  <c:v/>
                </c:pt>
                <c:pt idx="1816">
                  <c:v/>
                </c:pt>
                <c:pt idx="1817">
                  <c:v/>
                </c:pt>
                <c:pt idx="1818">
                  <c:v/>
                </c:pt>
                <c:pt idx="1819">
                  <c:v/>
                </c:pt>
                <c:pt idx="1820">
                  <c:v/>
                </c:pt>
                <c:pt idx="1821">
                  <c:v/>
                </c:pt>
                <c:pt idx="1822">
                  <c:v/>
                </c:pt>
                <c:pt idx="1823">
                  <c:v/>
                </c:pt>
                <c:pt idx="1824">
                  <c:v/>
                </c:pt>
                <c:pt idx="1825">
                  <c:v/>
                </c:pt>
                <c:pt idx="1826">
                  <c:v/>
                </c:pt>
                <c:pt idx="1827">
                  <c:v/>
                </c:pt>
                <c:pt idx="1828">
                  <c:v/>
                </c:pt>
                <c:pt idx="1829">
                  <c:v/>
                </c:pt>
                <c:pt idx="1830">
                  <c:v/>
                </c:pt>
                <c:pt idx="1831">
                  <c:v/>
                </c:pt>
                <c:pt idx="1832">
                  <c:v/>
                </c:pt>
                <c:pt idx="1833">
                  <c:v/>
                </c:pt>
                <c:pt idx="1834">
                  <c:v/>
                </c:pt>
                <c:pt idx="1835">
                  <c:v/>
                </c:pt>
                <c:pt idx="1836">
                  <c:v/>
                </c:pt>
                <c:pt idx="1837">
                  <c:v/>
                </c:pt>
                <c:pt idx="1838">
                  <c:v/>
                </c:pt>
                <c:pt idx="1839">
                  <c:v/>
                </c:pt>
                <c:pt idx="1840">
                  <c:v/>
                </c:pt>
                <c:pt idx="1841">
                  <c:v/>
                </c:pt>
                <c:pt idx="1842">
                  <c:v/>
                </c:pt>
                <c:pt idx="1843">
                  <c:v/>
                </c:pt>
                <c:pt idx="1844">
                  <c:v/>
                </c:pt>
                <c:pt idx="1845">
                  <c:v/>
                </c:pt>
                <c:pt idx="1846">
                  <c:v/>
                </c:pt>
                <c:pt idx="1847">
                  <c:v/>
                </c:pt>
                <c:pt idx="1848">
                  <c:v/>
                </c:pt>
                <c:pt idx="1849">
                  <c:v/>
                </c:pt>
                <c:pt idx="1850">
                  <c:v/>
                </c:pt>
                <c:pt idx="1851">
                  <c:v/>
                </c:pt>
                <c:pt idx="1852">
                  <c:v/>
                </c:pt>
                <c:pt idx="1853">
                  <c:v/>
                </c:pt>
                <c:pt idx="1854">
                  <c:v/>
                </c:pt>
                <c:pt idx="1855">
                  <c:v/>
                </c:pt>
                <c:pt idx="1856">
                  <c:v/>
                </c:pt>
                <c:pt idx="1857">
                  <c:v/>
                </c:pt>
                <c:pt idx="1858">
                  <c:v/>
                </c:pt>
                <c:pt idx="1859">
                  <c:v/>
                </c:pt>
                <c:pt idx="1860">
                  <c:v/>
                </c:pt>
                <c:pt idx="1861">
                  <c:v/>
                </c:pt>
                <c:pt idx="1862">
                  <c:v/>
                </c:pt>
                <c:pt idx="1863">
                  <c:v/>
                </c:pt>
                <c:pt idx="1864">
                  <c:v/>
                </c:pt>
                <c:pt idx="1865">
                  <c:v/>
                </c:pt>
                <c:pt idx="1866">
                  <c:v/>
                </c:pt>
                <c:pt idx="1867">
                  <c:v/>
                </c:pt>
                <c:pt idx="1868">
                  <c:v/>
                </c:pt>
                <c:pt idx="1869">
                  <c:v/>
                </c:pt>
                <c:pt idx="1870">
                  <c:v/>
                </c:pt>
                <c:pt idx="1871">
                  <c:v/>
                </c:pt>
                <c:pt idx="1872">
                  <c:v/>
                </c:pt>
                <c:pt idx="1873">
                  <c:v/>
                </c:pt>
                <c:pt idx="1874">
                  <c:v/>
                </c:pt>
                <c:pt idx="1875">
                  <c:v/>
                </c:pt>
                <c:pt idx="1876">
                  <c:v/>
                </c:pt>
                <c:pt idx="1877">
                  <c:v/>
                </c:pt>
                <c:pt idx="1878">
                  <c:v/>
                </c:pt>
                <c:pt idx="1879">
                  <c:v/>
                </c:pt>
                <c:pt idx="1880">
                  <c:v/>
                </c:pt>
                <c:pt idx="1881">
                  <c:v/>
                </c:pt>
                <c:pt idx="1882">
                  <c:v/>
                </c:pt>
                <c:pt idx="1883">
                  <c:v/>
                </c:pt>
                <c:pt idx="1884">
                  <c:v/>
                </c:pt>
                <c:pt idx="1885">
                  <c:v/>
                </c:pt>
                <c:pt idx="1886">
                  <c:v/>
                </c:pt>
                <c:pt idx="1887">
                  <c:v/>
                </c:pt>
                <c:pt idx="1888">
                  <c:v/>
                </c:pt>
                <c:pt idx="1889">
                  <c:v/>
                </c:pt>
                <c:pt idx="1890">
                  <c:v/>
                </c:pt>
                <c:pt idx="1891">
                  <c:v/>
                </c:pt>
                <c:pt idx="1892">
                  <c:v/>
                </c:pt>
                <c:pt idx="1893">
                  <c:v/>
                </c:pt>
                <c:pt idx="1894">
                  <c:v/>
                </c:pt>
                <c:pt idx="1895">
                  <c:v/>
                </c:pt>
                <c:pt idx="1896">
                  <c:v/>
                </c:pt>
                <c:pt idx="1897">
                  <c:v/>
                </c:pt>
                <c:pt idx="1898">
                  <c:v/>
                </c:pt>
                <c:pt idx="1899">
                  <c:v/>
                </c:pt>
                <c:pt idx="1900">
                  <c:v/>
                </c:pt>
                <c:pt idx="1901">
                  <c:v/>
                </c:pt>
                <c:pt idx="1902">
                  <c:v/>
                </c:pt>
                <c:pt idx="1903">
                  <c:v/>
                </c:pt>
                <c:pt idx="1904">
                  <c:v/>
                </c:pt>
                <c:pt idx="1905">
                  <c:v/>
                </c:pt>
                <c:pt idx="1906">
                  <c:v/>
                </c:pt>
                <c:pt idx="1907">
                  <c:v/>
                </c:pt>
                <c:pt idx="1908">
                  <c:v/>
                </c:pt>
                <c:pt idx="1909">
                  <c:v/>
                </c:pt>
                <c:pt idx="1910">
                  <c:v/>
                </c:pt>
                <c:pt idx="1911">
                  <c:v/>
                </c:pt>
                <c:pt idx="1912">
                  <c:v/>
                </c:pt>
                <c:pt idx="1913">
                  <c:v/>
                </c:pt>
                <c:pt idx="1914">
                  <c:v/>
                </c:pt>
                <c:pt idx="1915">
                  <c:v/>
                </c:pt>
                <c:pt idx="1916">
                  <c:v/>
                </c:pt>
                <c:pt idx="1917">
                  <c:v/>
                </c:pt>
                <c:pt idx="1918">
                  <c:v/>
                </c:pt>
                <c:pt idx="1919">
                  <c:v/>
                </c:pt>
                <c:pt idx="1920">
                  <c:v/>
                </c:pt>
                <c:pt idx="1921">
                  <c:v/>
                </c:pt>
                <c:pt idx="1922">
                  <c:v/>
                </c:pt>
                <c:pt idx="1923">
                  <c:v/>
                </c:pt>
                <c:pt idx="1924">
                  <c:v/>
                </c:pt>
                <c:pt idx="1925">
                  <c:v/>
                </c:pt>
                <c:pt idx="1926">
                  <c:v/>
                </c:pt>
                <c:pt idx="1927">
                  <c:v/>
                </c:pt>
                <c:pt idx="1928">
                  <c:v/>
                </c:pt>
                <c:pt idx="1929">
                  <c:v/>
                </c:pt>
                <c:pt idx="1930">
                  <c:v/>
                </c:pt>
                <c:pt idx="1931">
                  <c:v/>
                </c:pt>
                <c:pt idx="1932">
                  <c:v/>
                </c:pt>
                <c:pt idx="1933">
                  <c:v/>
                </c:pt>
                <c:pt idx="1934">
                  <c:v/>
                </c:pt>
                <c:pt idx="1935">
                  <c:v/>
                </c:pt>
                <c:pt idx="1936">
                  <c:v/>
                </c:pt>
                <c:pt idx="1937">
                  <c:v/>
                </c:pt>
                <c:pt idx="1938">
                  <c:v/>
                </c:pt>
                <c:pt idx="1939">
                  <c:v/>
                </c:pt>
                <c:pt idx="1940">
                  <c:v/>
                </c:pt>
                <c:pt idx="1941">
                  <c:v/>
                </c:pt>
                <c:pt idx="1942">
                  <c:v/>
                </c:pt>
                <c:pt idx="1943">
                  <c:v/>
                </c:pt>
                <c:pt idx="1944">
                  <c:v/>
                </c:pt>
                <c:pt idx="1945">
                  <c:v/>
                </c:pt>
                <c:pt idx="1946">
                  <c:v/>
                </c:pt>
                <c:pt idx="1947">
                  <c:v/>
                </c:pt>
                <c:pt idx="1948">
                  <c:v/>
                </c:pt>
                <c:pt idx="1949">
                  <c:v/>
                </c:pt>
                <c:pt idx="1950">
                  <c:v/>
                </c:pt>
                <c:pt idx="1951">
                  <c:v/>
                </c:pt>
                <c:pt idx="1952">
                  <c:v/>
                </c:pt>
                <c:pt idx="1953">
                  <c:v/>
                </c:pt>
                <c:pt idx="1954">
                  <c:v/>
                </c:pt>
                <c:pt idx="1955">
                  <c:v/>
                </c:pt>
                <c:pt idx="1956">
                  <c:v/>
                </c:pt>
                <c:pt idx="1957">
                  <c:v/>
                </c:pt>
                <c:pt idx="1958">
                  <c:v/>
                </c:pt>
                <c:pt idx="1959">
                  <c:v/>
                </c:pt>
                <c:pt idx="1960">
                  <c:v/>
                </c:pt>
                <c:pt idx="1961">
                  <c:v/>
                </c:pt>
                <c:pt idx="1962">
                  <c:v/>
                </c:pt>
                <c:pt idx="1963">
                  <c:v/>
                </c:pt>
                <c:pt idx="1964">
                  <c:v/>
                </c:pt>
                <c:pt idx="1965">
                  <c:v/>
                </c:pt>
                <c:pt idx="1966">
                  <c:v/>
                </c:pt>
                <c:pt idx="1967">
                  <c:v/>
                </c:pt>
                <c:pt idx="1968">
                  <c:v/>
                </c:pt>
                <c:pt idx="1969">
                  <c:v/>
                </c:pt>
                <c:pt idx="1970">
                  <c:v/>
                </c:pt>
                <c:pt idx="1971">
                  <c:v/>
                </c:pt>
                <c:pt idx="1972">
                  <c:v/>
                </c:pt>
                <c:pt idx="1973">
                  <c:v/>
                </c:pt>
                <c:pt idx="1974">
                  <c:v/>
                </c:pt>
                <c:pt idx="1975">
                  <c:v/>
                </c:pt>
                <c:pt idx="1976">
                  <c:v/>
                </c:pt>
                <c:pt idx="1977">
                  <c:v/>
                </c:pt>
                <c:pt idx="1978">
                  <c:v/>
                </c:pt>
                <c:pt idx="1979">
                  <c:v/>
                </c:pt>
                <c:pt idx="1980">
                  <c:v/>
                </c:pt>
                <c:pt idx="1981">
                  <c:v/>
                </c:pt>
                <c:pt idx="1982">
                  <c:v/>
                </c:pt>
                <c:pt idx="1983">
                  <c:v/>
                </c:pt>
                <c:pt idx="1984">
                  <c:v/>
                </c:pt>
                <c:pt idx="1985">
                  <c:v/>
                </c:pt>
                <c:pt idx="1986">
                  <c:v/>
                </c:pt>
                <c:pt idx="1987">
                  <c:v/>
                </c:pt>
                <c:pt idx="1988">
                  <c:v/>
                </c:pt>
                <c:pt idx="1989">
                  <c:v/>
                </c:pt>
                <c:pt idx="1990">
                  <c:v/>
                </c:pt>
                <c:pt idx="1991">
                  <c:v/>
                </c:pt>
                <c:pt idx="1992">
                  <c:v/>
                </c:pt>
                <c:pt idx="1993">
                  <c:v/>
                </c:pt>
                <c:pt idx="1994">
                  <c:v/>
                </c:pt>
                <c:pt idx="1995">
                  <c:v/>
                </c:pt>
                <c:pt idx="1996">
                  <c:v/>
                </c:pt>
                <c:pt idx="1997">
                  <c:v/>
                </c:pt>
                <c:pt idx="1998">
                  <c:v/>
                </c:pt>
                <c:pt idx="1999">
                  <c:v>67.8839824</c:v>
                </c:pt>
                <c:pt idx="2000">
                  <c:v/>
                </c:pt>
                <c:pt idx="2001">
                  <c:v/>
                </c:pt>
                <c:pt idx="2002">
                  <c:v/>
                </c:pt>
                <c:pt idx="2003">
                  <c:v/>
                </c:pt>
                <c:pt idx="2004">
                  <c:v/>
                </c:pt>
                <c:pt idx="2005">
                  <c:v/>
                </c:pt>
                <c:pt idx="2006">
                  <c:v/>
                </c:pt>
                <c:pt idx="2007">
                  <c:v/>
                </c:pt>
                <c:pt idx="2008">
                  <c:v/>
                </c:pt>
                <c:pt idx="2009">
                  <c:v/>
                </c:pt>
                <c:pt idx="2010">
                  <c:v/>
                </c:pt>
                <c:pt idx="2011">
                  <c:v/>
                </c:pt>
                <c:pt idx="2012">
                  <c:v/>
                </c:pt>
                <c:pt idx="2013">
                  <c:v/>
                </c:pt>
                <c:pt idx="2014">
                  <c:v/>
                </c:pt>
                <c:pt idx="2015">
                  <c:v/>
                </c:pt>
                <c:pt idx="2016">
                  <c:v/>
                </c:pt>
                <c:pt idx="2017">
                  <c:v/>
                </c:pt>
                <c:pt idx="2018">
                  <c:v/>
                </c:pt>
                <c:pt idx="2019">
                  <c:v/>
                </c:pt>
                <c:pt idx="2020">
                  <c:v/>
                </c:pt>
                <c:pt idx="2021">
                  <c:v/>
                </c:pt>
                <c:pt idx="2022">
                  <c:v/>
                </c:pt>
                <c:pt idx="2023">
                  <c:v/>
                </c:pt>
                <c:pt idx="2024">
                  <c:v/>
                </c:pt>
                <c:pt idx="2025">
                  <c:v/>
                </c:pt>
                <c:pt idx="2026">
                  <c:v/>
                </c:pt>
                <c:pt idx="2027">
                  <c:v/>
                </c:pt>
                <c:pt idx="2028">
                  <c:v/>
                </c:pt>
                <c:pt idx="2029">
                  <c:v/>
                </c:pt>
                <c:pt idx="2030">
                  <c:v/>
                </c:pt>
                <c:pt idx="2031">
                  <c:v/>
                </c:pt>
                <c:pt idx="2032">
                  <c:v/>
                </c:pt>
                <c:pt idx="2033">
                  <c:v/>
                </c:pt>
                <c:pt idx="2034">
                  <c:v/>
                </c:pt>
                <c:pt idx="2035">
                  <c:v/>
                </c:pt>
                <c:pt idx="2036">
                  <c:v/>
                </c:pt>
                <c:pt idx="2037">
                  <c:v/>
                </c:pt>
                <c:pt idx="2038">
                  <c:v/>
                </c:pt>
                <c:pt idx="2039">
                  <c:v/>
                </c:pt>
                <c:pt idx="2040">
                  <c:v/>
                </c:pt>
                <c:pt idx="2041">
                  <c:v/>
                </c:pt>
                <c:pt idx="2042">
                  <c:v/>
                </c:pt>
                <c:pt idx="2043">
                  <c:v/>
                </c:pt>
                <c:pt idx="2044">
                  <c:v/>
                </c:pt>
                <c:pt idx="2045">
                  <c:v/>
                </c:pt>
                <c:pt idx="2046">
                  <c:v/>
                </c:pt>
                <c:pt idx="2047">
                  <c:v/>
                </c:pt>
                <c:pt idx="2048">
                  <c:v/>
                </c:pt>
                <c:pt idx="2049">
                  <c:v/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  <c:pt idx="2206">
                  <c:v/>
                </c:pt>
                <c:pt idx="2207">
                  <c:v/>
                </c:pt>
                <c:pt idx="2208">
                  <c:v/>
                </c:pt>
                <c:pt idx="2209">
                  <c:v/>
                </c:pt>
                <c:pt idx="2210">
                  <c:v/>
                </c:pt>
                <c:pt idx="2211">
                  <c:v/>
                </c:pt>
                <c:pt idx="2212">
                  <c:v/>
                </c:pt>
                <c:pt idx="2213">
                  <c:v/>
                </c:pt>
                <c:pt idx="2214">
                  <c:v/>
                </c:pt>
                <c:pt idx="2215">
                  <c:v/>
                </c:pt>
                <c:pt idx="2216">
                  <c:v/>
                </c:pt>
                <c:pt idx="2217">
                  <c:v/>
                </c:pt>
                <c:pt idx="2218">
                  <c:v/>
                </c:pt>
                <c:pt idx="2219">
                  <c:v/>
                </c:pt>
                <c:pt idx="2220">
                  <c:v/>
                </c:pt>
                <c:pt idx="2221">
                  <c:v/>
                </c:pt>
                <c:pt idx="2222">
                  <c:v/>
                </c:pt>
                <c:pt idx="2223">
                  <c:v/>
                </c:pt>
                <c:pt idx="2224">
                  <c:v/>
                </c:pt>
                <c:pt idx="2225">
                  <c:v/>
                </c:pt>
                <c:pt idx="2226">
                  <c:v/>
                </c:pt>
                <c:pt idx="2227">
                  <c:v/>
                </c:pt>
                <c:pt idx="2228">
                  <c:v/>
                </c:pt>
                <c:pt idx="2229">
                  <c:v/>
                </c:pt>
                <c:pt idx="2230">
                  <c:v/>
                </c:pt>
                <c:pt idx="2231">
                  <c:v/>
                </c:pt>
                <c:pt idx="2232">
                  <c:v/>
                </c:pt>
                <c:pt idx="2233">
                  <c:v/>
                </c:pt>
                <c:pt idx="2234">
                  <c:v/>
                </c:pt>
                <c:pt idx="2235">
                  <c:v/>
                </c:pt>
                <c:pt idx="2236">
                  <c:v/>
                </c:pt>
                <c:pt idx="2237">
                  <c:v/>
                </c:pt>
                <c:pt idx="2238">
                  <c:v/>
                </c:pt>
                <c:pt idx="2239">
                  <c:v/>
                </c:pt>
                <c:pt idx="2240">
                  <c:v/>
                </c:pt>
                <c:pt idx="2241">
                  <c:v/>
                </c:pt>
                <c:pt idx="2242">
                  <c:v/>
                </c:pt>
                <c:pt idx="2243">
                  <c:v/>
                </c:pt>
                <c:pt idx="2244">
                  <c:v/>
                </c:pt>
                <c:pt idx="2245">
                  <c:v/>
                </c:pt>
                <c:pt idx="2246">
                  <c:v/>
                </c:pt>
                <c:pt idx="2247">
                  <c:v/>
                </c:pt>
                <c:pt idx="2248">
                  <c:v/>
                </c:pt>
                <c:pt idx="2249">
                  <c:v/>
                </c:pt>
                <c:pt idx="2250">
                  <c:v/>
                </c:pt>
                <c:pt idx="2251">
                  <c:v/>
                </c:pt>
                <c:pt idx="2252">
                  <c:v/>
                </c:pt>
                <c:pt idx="2253">
                  <c:v/>
                </c:pt>
                <c:pt idx="2254">
                  <c:v/>
                </c:pt>
                <c:pt idx="2255">
                  <c:v/>
                </c:pt>
                <c:pt idx="2256">
                  <c:v/>
                </c:pt>
                <c:pt idx="2257">
                  <c:v/>
                </c:pt>
                <c:pt idx="2258">
                  <c:v/>
                </c:pt>
                <c:pt idx="2259">
                  <c:v/>
                </c:pt>
                <c:pt idx="2260">
                  <c:v/>
                </c:pt>
                <c:pt idx="2261">
                  <c:v/>
                </c:pt>
                <c:pt idx="2262">
                  <c:v/>
                </c:pt>
                <c:pt idx="2263">
                  <c:v/>
                </c:pt>
                <c:pt idx="2264">
                  <c:v/>
                </c:pt>
                <c:pt idx="2265">
                  <c:v/>
                </c:pt>
                <c:pt idx="2266">
                  <c:v/>
                </c:pt>
                <c:pt idx="2267">
                  <c:v/>
                </c:pt>
                <c:pt idx="2268">
                  <c:v/>
                </c:pt>
                <c:pt idx="2269">
                  <c:v/>
                </c:pt>
                <c:pt idx="2270">
                  <c:v/>
                </c:pt>
                <c:pt idx="2271">
                  <c:v/>
                </c:pt>
                <c:pt idx="2272">
                  <c:v/>
                </c:pt>
                <c:pt idx="2273">
                  <c:v/>
                </c:pt>
                <c:pt idx="2274">
                  <c:v/>
                </c:pt>
                <c:pt idx="2275">
                  <c:v/>
                </c:pt>
                <c:pt idx="2276">
                  <c:v/>
                </c:pt>
                <c:pt idx="2277">
                  <c:v/>
                </c:pt>
                <c:pt idx="2278">
                  <c:v/>
                </c:pt>
                <c:pt idx="2279">
                  <c:v/>
                </c:pt>
                <c:pt idx="2280">
                  <c:v/>
                </c:pt>
                <c:pt idx="2281">
                  <c:v/>
                </c:pt>
                <c:pt idx="2282">
                  <c:v/>
                </c:pt>
                <c:pt idx="2283">
                  <c:v/>
                </c:pt>
                <c:pt idx="2284">
                  <c:v/>
                </c:pt>
                <c:pt idx="2285">
                  <c:v/>
                </c:pt>
                <c:pt idx="2286">
                  <c:v/>
                </c:pt>
                <c:pt idx="2287">
                  <c:v/>
                </c:pt>
                <c:pt idx="2288">
                  <c:v/>
                </c:pt>
                <c:pt idx="2289">
                  <c:v/>
                </c:pt>
                <c:pt idx="2290">
                  <c:v/>
                </c:pt>
                <c:pt idx="2291">
                  <c:v/>
                </c:pt>
                <c:pt idx="2292">
                  <c:v/>
                </c:pt>
                <c:pt idx="2293">
                  <c:v/>
                </c:pt>
                <c:pt idx="2294">
                  <c:v/>
                </c:pt>
                <c:pt idx="2295">
                  <c:v/>
                </c:pt>
                <c:pt idx="2296">
                  <c:v/>
                </c:pt>
                <c:pt idx="2297">
                  <c:v/>
                </c:pt>
                <c:pt idx="2298">
                  <c:v/>
                </c:pt>
                <c:pt idx="2299">
                  <c:v/>
                </c:pt>
                <c:pt idx="2300">
                  <c:v/>
                </c:pt>
                <c:pt idx="2301">
                  <c:v/>
                </c:pt>
                <c:pt idx="2302">
                  <c:v/>
                </c:pt>
                <c:pt idx="2303">
                  <c:v/>
                </c:pt>
                <c:pt idx="2304">
                  <c:v/>
                </c:pt>
                <c:pt idx="2305">
                  <c:v/>
                </c:pt>
                <c:pt idx="2306">
                  <c:v/>
                </c:pt>
                <c:pt idx="2307">
                  <c:v/>
                </c:pt>
                <c:pt idx="2308">
                  <c:v/>
                </c:pt>
                <c:pt idx="2309">
                  <c:v/>
                </c:pt>
                <c:pt idx="2310">
                  <c:v/>
                </c:pt>
                <c:pt idx="2311">
                  <c:v/>
                </c:pt>
                <c:pt idx="2312">
                  <c:v/>
                </c:pt>
                <c:pt idx="2313">
                  <c:v/>
                </c:pt>
                <c:pt idx="2314">
                  <c:v/>
                </c:pt>
                <c:pt idx="2315">
                  <c:v/>
                </c:pt>
                <c:pt idx="2316">
                  <c:v/>
                </c:pt>
                <c:pt idx="2317">
                  <c:v/>
                </c:pt>
                <c:pt idx="2318">
                  <c:v/>
                </c:pt>
                <c:pt idx="2319">
                  <c:v/>
                </c:pt>
                <c:pt idx="2320">
                  <c:v/>
                </c:pt>
                <c:pt idx="2321">
                  <c:v/>
                </c:pt>
                <c:pt idx="2322">
                  <c:v/>
                </c:pt>
                <c:pt idx="2323">
                  <c:v/>
                </c:pt>
                <c:pt idx="2324">
                  <c:v/>
                </c:pt>
                <c:pt idx="2325">
                  <c:v/>
                </c:pt>
                <c:pt idx="2326">
                  <c:v/>
                </c:pt>
                <c:pt idx="2327">
                  <c:v/>
                </c:pt>
                <c:pt idx="2328">
                  <c:v/>
                </c:pt>
                <c:pt idx="2329">
                  <c:v/>
                </c:pt>
                <c:pt idx="2330">
                  <c:v/>
                </c:pt>
                <c:pt idx="2331">
                  <c:v/>
                </c:pt>
                <c:pt idx="2332">
                  <c:v/>
                </c:pt>
                <c:pt idx="2333">
                  <c:v/>
                </c:pt>
                <c:pt idx="2334">
                  <c:v/>
                </c:pt>
                <c:pt idx="2335">
                  <c:v/>
                </c:pt>
                <c:pt idx="2336">
                  <c:v/>
                </c:pt>
                <c:pt idx="2337">
                  <c:v/>
                </c:pt>
                <c:pt idx="2338">
                  <c:v/>
                </c:pt>
                <c:pt idx="2339">
                  <c:v/>
                </c:pt>
                <c:pt idx="2340">
                  <c:v/>
                </c:pt>
                <c:pt idx="2341">
                  <c:v/>
                </c:pt>
                <c:pt idx="2342">
                  <c:v/>
                </c:pt>
                <c:pt idx="2343">
                  <c:v/>
                </c:pt>
                <c:pt idx="2344">
                  <c:v/>
                </c:pt>
                <c:pt idx="2345">
                  <c:v/>
                </c:pt>
                <c:pt idx="2346">
                  <c:v/>
                </c:pt>
                <c:pt idx="2347">
                  <c:v/>
                </c:pt>
                <c:pt idx="2348">
                  <c:v/>
                </c:pt>
                <c:pt idx="2349">
                  <c:v/>
                </c:pt>
                <c:pt idx="2350">
                  <c:v/>
                </c:pt>
                <c:pt idx="2351">
                  <c:v/>
                </c:pt>
                <c:pt idx="2352">
                  <c:v/>
                </c:pt>
                <c:pt idx="2353">
                  <c:v/>
                </c:pt>
                <c:pt idx="2354">
                  <c:v/>
                </c:pt>
                <c:pt idx="2355">
                  <c:v/>
                </c:pt>
                <c:pt idx="2356">
                  <c:v/>
                </c:pt>
                <c:pt idx="2357">
                  <c:v/>
                </c:pt>
                <c:pt idx="2358">
                  <c:v/>
                </c:pt>
                <c:pt idx="2359">
                  <c:v/>
                </c:pt>
                <c:pt idx="2360">
                  <c:v/>
                </c:pt>
                <c:pt idx="2361">
                  <c:v/>
                </c:pt>
                <c:pt idx="2362">
                  <c:v/>
                </c:pt>
                <c:pt idx="2363">
                  <c:v/>
                </c:pt>
                <c:pt idx="2364">
                  <c:v/>
                </c:pt>
                <c:pt idx="2365">
                  <c:v/>
                </c:pt>
                <c:pt idx="2366">
                  <c:v/>
                </c:pt>
                <c:pt idx="2367">
                  <c:v/>
                </c:pt>
                <c:pt idx="2368">
                  <c:v/>
                </c:pt>
                <c:pt idx="2369">
                  <c:v/>
                </c:pt>
                <c:pt idx="2370">
                  <c:v/>
                </c:pt>
                <c:pt idx="2371">
                  <c:v/>
                </c:pt>
                <c:pt idx="2372">
                  <c:v/>
                </c:pt>
                <c:pt idx="2373">
                  <c:v/>
                </c:pt>
                <c:pt idx="2374">
                  <c:v/>
                </c:pt>
                <c:pt idx="2375">
                  <c:v/>
                </c:pt>
                <c:pt idx="2376">
                  <c:v/>
                </c:pt>
                <c:pt idx="2377">
                  <c:v/>
                </c:pt>
                <c:pt idx="2378">
                  <c:v/>
                </c:pt>
                <c:pt idx="2379">
                  <c:v/>
                </c:pt>
                <c:pt idx="2380">
                  <c:v/>
                </c:pt>
                <c:pt idx="2381">
                  <c:v/>
                </c:pt>
                <c:pt idx="2382">
                  <c:v/>
                </c:pt>
                <c:pt idx="2383">
                  <c:v/>
                </c:pt>
                <c:pt idx="2384">
                  <c:v/>
                </c:pt>
                <c:pt idx="2385">
                  <c:v/>
                </c:pt>
                <c:pt idx="2386">
                  <c:v/>
                </c:pt>
                <c:pt idx="2387">
                  <c:v/>
                </c:pt>
                <c:pt idx="2388">
                  <c:v/>
                </c:pt>
                <c:pt idx="2389">
                  <c:v/>
                </c:pt>
                <c:pt idx="2390">
                  <c:v/>
                </c:pt>
                <c:pt idx="2391">
                  <c:v/>
                </c:pt>
                <c:pt idx="2392">
                  <c:v/>
                </c:pt>
                <c:pt idx="2393">
                  <c:v/>
                </c:pt>
                <c:pt idx="2394">
                  <c:v/>
                </c:pt>
                <c:pt idx="2395">
                  <c:v/>
                </c:pt>
                <c:pt idx="2396">
                  <c:v/>
                </c:pt>
                <c:pt idx="2397">
                  <c:v/>
                </c:pt>
                <c:pt idx="2398">
                  <c:v/>
                </c:pt>
                <c:pt idx="2399">
                  <c:v/>
                </c:pt>
                <c:pt idx="2400">
                  <c:v/>
                </c:pt>
                <c:pt idx="2401">
                  <c:v/>
                </c:pt>
                <c:pt idx="2402">
                  <c:v/>
                </c:pt>
                <c:pt idx="2403">
                  <c:v/>
                </c:pt>
                <c:pt idx="2404">
                  <c:v/>
                </c:pt>
                <c:pt idx="2405">
                  <c:v/>
                </c:pt>
                <c:pt idx="2406">
                  <c:v/>
                </c:pt>
                <c:pt idx="2407">
                  <c:v/>
                </c:pt>
                <c:pt idx="2408">
                  <c:v/>
                </c:pt>
                <c:pt idx="2409">
                  <c:v/>
                </c:pt>
                <c:pt idx="2410">
                  <c:v/>
                </c:pt>
                <c:pt idx="2411">
                  <c:v/>
                </c:pt>
                <c:pt idx="2412">
                  <c:v/>
                </c:pt>
                <c:pt idx="2413">
                  <c:v/>
                </c:pt>
                <c:pt idx="2414">
                  <c:v/>
                </c:pt>
                <c:pt idx="2415">
                  <c:v/>
                </c:pt>
                <c:pt idx="2416">
                  <c:v/>
                </c:pt>
                <c:pt idx="2417">
                  <c:v/>
                </c:pt>
                <c:pt idx="2418">
                  <c:v/>
                </c:pt>
                <c:pt idx="2419">
                  <c:v/>
                </c:pt>
                <c:pt idx="2420">
                  <c:v/>
                </c:pt>
                <c:pt idx="2421">
                  <c:v/>
                </c:pt>
                <c:pt idx="2422">
                  <c:v/>
                </c:pt>
                <c:pt idx="2423">
                  <c:v/>
                </c:pt>
                <c:pt idx="2424">
                  <c:v/>
                </c:pt>
                <c:pt idx="2425">
                  <c:v/>
                </c:pt>
                <c:pt idx="2426">
                  <c:v/>
                </c:pt>
                <c:pt idx="2427">
                  <c:v/>
                </c:pt>
                <c:pt idx="2428">
                  <c:v/>
                </c:pt>
                <c:pt idx="2429">
                  <c:v/>
                </c:pt>
                <c:pt idx="2430">
                  <c:v/>
                </c:pt>
                <c:pt idx="2431">
                  <c:v/>
                </c:pt>
                <c:pt idx="2432">
                  <c:v/>
                </c:pt>
                <c:pt idx="2433">
                  <c:v/>
                </c:pt>
                <c:pt idx="2434">
                  <c:v/>
                </c:pt>
                <c:pt idx="2435">
                  <c:v/>
                </c:pt>
                <c:pt idx="2436">
                  <c:v/>
                </c:pt>
                <c:pt idx="2437">
                  <c:v/>
                </c:pt>
                <c:pt idx="2438">
                  <c:v/>
                </c:pt>
                <c:pt idx="2439">
                  <c:v/>
                </c:pt>
                <c:pt idx="2440">
                  <c:v/>
                </c:pt>
                <c:pt idx="2441">
                  <c:v/>
                </c:pt>
                <c:pt idx="2442">
                  <c:v/>
                </c:pt>
                <c:pt idx="2443">
                  <c:v/>
                </c:pt>
                <c:pt idx="2444">
                  <c:v/>
                </c:pt>
                <c:pt idx="2445">
                  <c:v/>
                </c:pt>
                <c:pt idx="2446">
                  <c:v/>
                </c:pt>
                <c:pt idx="2447">
                  <c:v/>
                </c:pt>
                <c:pt idx="2448">
                  <c:v/>
                </c:pt>
                <c:pt idx="2449">
                  <c:v/>
                </c:pt>
                <c:pt idx="2450">
                  <c:v/>
                </c:pt>
                <c:pt idx="2451">
                  <c:v/>
                </c:pt>
                <c:pt idx="2452">
                  <c:v/>
                </c:pt>
                <c:pt idx="2453">
                  <c:v/>
                </c:pt>
                <c:pt idx="2454">
                  <c:v/>
                </c:pt>
                <c:pt idx="2455">
                  <c:v/>
                </c:pt>
                <c:pt idx="2456">
                  <c:v/>
                </c:pt>
                <c:pt idx="2457">
                  <c:v/>
                </c:pt>
                <c:pt idx="2458">
                  <c:v/>
                </c:pt>
                <c:pt idx="2459">
                  <c:v/>
                </c:pt>
                <c:pt idx="2460">
                  <c:v/>
                </c:pt>
                <c:pt idx="2461">
                  <c:v/>
                </c:pt>
                <c:pt idx="2462">
                  <c:v/>
                </c:pt>
                <c:pt idx="2463">
                  <c:v/>
                </c:pt>
                <c:pt idx="2464">
                  <c:v/>
                </c:pt>
                <c:pt idx="2465">
                  <c:v/>
                </c:pt>
                <c:pt idx="2466">
                  <c:v/>
                </c:pt>
                <c:pt idx="2467">
                  <c:v/>
                </c:pt>
                <c:pt idx="2468">
                  <c:v/>
                </c:pt>
                <c:pt idx="2469">
                  <c:v/>
                </c:pt>
                <c:pt idx="2470">
                  <c:v/>
                </c:pt>
                <c:pt idx="2471">
                  <c:v/>
                </c:pt>
                <c:pt idx="2472">
                  <c:v/>
                </c:pt>
                <c:pt idx="2473">
                  <c:v/>
                </c:pt>
                <c:pt idx="2474">
                  <c:v/>
                </c:pt>
                <c:pt idx="2475">
                  <c:v/>
                </c:pt>
                <c:pt idx="2476">
                  <c:v/>
                </c:pt>
                <c:pt idx="2477">
                  <c:v/>
                </c:pt>
                <c:pt idx="2478">
                  <c:v/>
                </c:pt>
                <c:pt idx="2479">
                  <c:v/>
                </c:pt>
                <c:pt idx="2480">
                  <c:v/>
                </c:pt>
                <c:pt idx="2481">
                  <c:v/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>67.5269744</c:v>
                </c:pt>
              </c:numCache>
            </c:numRef>
          </c:yVal>
        </c:ser>
        <c:axId val="9658984"/>
        <c:axId val="373169"/>
      </c:scatterChart>
      <c:valAx>
        <c:axId val="9658984"/>
        <c:scaling>
          <c:orientation val="minMax"/>
          <c:max val="100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73169"/>
        <c:crosses val="autoZero"/>
      </c:valAx>
      <c:valAx>
        <c:axId val="3731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65898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0</xdr:row>
      <xdr:rowOff>36000</xdr:rowOff>
    </xdr:from>
    <xdr:to>
      <xdr:col>9</xdr:col>
      <xdr:colOff>106200</xdr:colOff>
      <xdr:row>18</xdr:row>
      <xdr:rowOff>120960</xdr:rowOff>
    </xdr:to>
    <xdr:graphicFrame>
      <xdr:nvGraphicFramePr>
        <xdr:cNvPr id="0" name=""/>
        <xdr:cNvGraphicFramePr/>
      </xdr:nvGraphicFramePr>
      <xdr:xfrm>
        <a:off x="166176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texas-instruments/SN6505BDBVT/296-43154-1-ND/5724138" TargetMode="External"/><Relationship Id="rId3" Type="http://schemas.openxmlformats.org/officeDocument/2006/relationships/hyperlink" Target="http://it.farnell.com/texas-instruments/sn6505bdbvt/driver-trasformat-424khz-5v-sot/dp/2507108" TargetMode="External"/><Relationship Id="rId4" Type="http://schemas.openxmlformats.org/officeDocument/2006/relationships/hyperlink" Target="http://www.mouser.com/Search/../ProductDetail/Texas-Instruments/SN6505BDBVT/?qs=sGAEpiMZZMuzIDJVHEkzubXRhAui2AREvZMdJFJ%252bi04%3D" TargetMode="External"/><Relationship Id="rId5" Type="http://schemas.openxmlformats.org/officeDocument/2006/relationships/hyperlink" Target="http://www.newark.com/webapp/wcs/stores/servlet/Search?catalogId=15003&amp;langId=-1&amp;storeId=10194&amp;gs=true&amp;st=SN6505BDBVT%20" TargetMode="External"/><Relationship Id="rId6" Type="http://schemas.openxmlformats.org/officeDocument/2006/relationships/hyperlink" Target="http://it.rs-online.com/web/c/?searchTerm=SN6505BDBVT%20" TargetMode="External"/><Relationship Id="rId7" Type="http://schemas.openxmlformats.org/officeDocument/2006/relationships/hyperlink" Target="http://www.digikey.com/product-detail/en/texas-instruments/ISO7342CDW/296-38515-5-ND/5031882" TargetMode="External"/><Relationship Id="rId8" Type="http://schemas.openxmlformats.org/officeDocument/2006/relationships/hyperlink" Target="http://it.farnell.com/webapp/wcs/stores/servlet/Search?catalogId=15001&amp;langId=-4&amp;storeId=10165&amp;gs=true&amp;st=ISO7342CDW%20" TargetMode="External"/><Relationship Id="rId9" Type="http://schemas.openxmlformats.org/officeDocument/2006/relationships/hyperlink" Target="http://www.mouser.com/Search/../ProductDetail/Texas-Instruments/ISO7342CDW/?qs=sGAEpiMZZMssyD0wnx%2FymGwBWbGrwQzUCjbBJ4vlDWGKvlXRMluQAw%3D%3D" TargetMode="External"/><Relationship Id="rId10" Type="http://schemas.openxmlformats.org/officeDocument/2006/relationships/hyperlink" Target="http://www.newark.com/texas-instruments/iso7342cdw/digital-isolator-quad-31ns-wsoic/dp/93X6704" TargetMode="External"/><Relationship Id="rId11" Type="http://schemas.openxmlformats.org/officeDocument/2006/relationships/hyperlink" Target="http://it.rs-online.com/web/c/?searchTerm=ISO7342CDW%20" TargetMode="External"/><Relationship Id="rId12" Type="http://schemas.openxmlformats.org/officeDocument/2006/relationships/hyperlink" Target="http://www.digikey.com/product-detail/en/on-semiconductor/MBR0520LT1G/MBR0520LT1GOSCT-ND/917965" TargetMode="External"/><Relationship Id="rId13" Type="http://schemas.openxmlformats.org/officeDocument/2006/relationships/hyperlink" Target="http://it.farnell.com/on-semiconductor/mbr0520lt1g/diodo-schottky-0-5a-20v-smc/dp/9556915" TargetMode="External"/><Relationship Id="rId14" Type="http://schemas.openxmlformats.org/officeDocument/2006/relationships/hyperlink" Target="http://www.mouser.com/Search/../ProductDetail/ON-Semiconductor/MBR0520LT1G/?qs=sGAEpiMZZMtQ8nqTKtFS%2FCKUxMvjsmGzA9NL%252bHfdx4I%3D" TargetMode="External"/><Relationship Id="rId15" Type="http://schemas.openxmlformats.org/officeDocument/2006/relationships/hyperlink" Target="http://www.newark.com/on-semiconductor/mbr0520lt1g/schottky-rectifier-500ma-20v-sod/dp/48K7498" TargetMode="External"/><Relationship Id="rId16" Type="http://schemas.openxmlformats.org/officeDocument/2006/relationships/hyperlink" Target="http://it.rs-online.com/web/p/diodi-rettificatori-e-schottky/0463432/" TargetMode="External"/><Relationship Id="rId17" Type="http://schemas.openxmlformats.org/officeDocument/2006/relationships/hyperlink" Target="http://it.farnell.com/multicomp/mc0402b104k160ct/condensatore-mlcc-x7r-100nf-16v/dp/1758896" TargetMode="External"/><Relationship Id="rId18" Type="http://schemas.openxmlformats.org/officeDocument/2006/relationships/hyperlink" Target="http://www.newark.com/multicomp/mc0402b104k160ct/multilayer-ceramic-capacitor-mc/dp/33R0276" TargetMode="External"/><Relationship Id="rId19" Type="http://schemas.openxmlformats.org/officeDocument/2006/relationships/hyperlink" Target="http://www.digikey.com/product-detail/en/analog-devices-inc/ADP7118AUJZ-R7/ADP7118AUJZ-R7CT-ND/6568645" TargetMode="External"/><Relationship Id="rId20" Type="http://schemas.openxmlformats.org/officeDocument/2006/relationships/hyperlink" Target="http://www.mouser.com/Search/../ProductDetail/Analog-Devices/ADP7118AUJZ-R7/?qs=sGAEpiMZZMsGz1a6aV8DcC5eZL%252bqXMyl%252blob83FT3CE%3D" TargetMode="External"/><Relationship Id="rId21" Type="http://schemas.openxmlformats.org/officeDocument/2006/relationships/hyperlink" Target="http://www.newark.com/analog-devices/adp7118aujz-r7/20v-200ma-ldo-adjvo/dp/93X6226" TargetMode="External"/><Relationship Id="rId22" Type="http://schemas.openxmlformats.org/officeDocument/2006/relationships/hyperlink" Target="http://it.rs-online.com/web/c/?searchTerm=ADP7118AUJZ%20" TargetMode="External"/><Relationship Id="rId23" Type="http://schemas.openxmlformats.org/officeDocument/2006/relationships/hyperlink" Target="http://www.digikey.com/product-detail/en/texas-instruments/ISO7341CDW/296-38680-5-ND/5125383" TargetMode="External"/><Relationship Id="rId24" Type="http://schemas.openxmlformats.org/officeDocument/2006/relationships/hyperlink" Target="http://it.farnell.com/webapp/wcs/stores/servlet/Search?catalogId=15001&amp;langId=-4&amp;storeId=10165&amp;gs=true&amp;st=ISO7341CDW%20" TargetMode="External"/><Relationship Id="rId25" Type="http://schemas.openxmlformats.org/officeDocument/2006/relationships/hyperlink" Target="http://www.mouser.com/Search/../ProductDetail/Texas-Instruments/ISO7341CDW/?qs=sGAEpiMZZMssyD0wnx%2FymGwBWbGrwQzUnJpiZznUbzI%252bqVDS8AIh8g%3D%3D" TargetMode="External"/><Relationship Id="rId26" Type="http://schemas.openxmlformats.org/officeDocument/2006/relationships/hyperlink" Target="http://www.newark.com/webapp/wcs/stores/servlet/Search?catalogId=15003&amp;langId=-1&amp;storeId=10194&amp;gs=true&amp;st=ISO7341CDW%20" TargetMode="External"/><Relationship Id="rId27" Type="http://schemas.openxmlformats.org/officeDocument/2006/relationships/hyperlink" Target="http://it.rs-online.com/web/c/?searchTerm=ISO7341CDW%20" TargetMode="External"/><Relationship Id="rId28" Type="http://schemas.openxmlformats.org/officeDocument/2006/relationships/hyperlink" Target="http://www.digikey.com/scripts/DkSearch/dksus.dll?WT.z_header=search_go&amp;lang=en&amp;keywords=7W-8.192MBC-T%20" TargetMode="External"/><Relationship Id="rId29" Type="http://schemas.openxmlformats.org/officeDocument/2006/relationships/hyperlink" Target="http://it.farnell.com/webapp/wcs/stores/servlet/Search?catalogId=15001&amp;langId=-4&amp;storeId=10165&amp;gs=true&amp;st=7W-8.192MBC-T%20" TargetMode="External"/><Relationship Id="rId30" Type="http://schemas.openxmlformats.org/officeDocument/2006/relationships/hyperlink" Target="http://www.mouser.com/Search/Refine.aspx?Keyword=7W-8.192MBC-T%20" TargetMode="External"/><Relationship Id="rId31" Type="http://schemas.openxmlformats.org/officeDocument/2006/relationships/hyperlink" Target="http://www.newark.com/txc/7w-8-192mbc-t/oscillator-8-192mhz-7-x-5mm-cmos/dp/29X6514" TargetMode="External"/><Relationship Id="rId32" Type="http://schemas.openxmlformats.org/officeDocument/2006/relationships/hyperlink" Target="http://www.digikey.com/product-detail/en/murata-electronics-north-america/GRM155R60J105KE19D/490-1320-1-ND/587919" TargetMode="External"/><Relationship Id="rId33" Type="http://schemas.openxmlformats.org/officeDocument/2006/relationships/hyperlink" Target="http://it.farnell.com/murata/grm155r60j105ke19d/condensatore-mlcc-x5r-1uf-6-3v/dp/1845729" TargetMode="External"/><Relationship Id="rId34" Type="http://schemas.openxmlformats.org/officeDocument/2006/relationships/hyperlink" Target="http://www.mouser.com/Search/Refine.aspx?Keyword=GRM155R60J105KE19D%20" TargetMode="External"/><Relationship Id="rId35" Type="http://schemas.openxmlformats.org/officeDocument/2006/relationships/hyperlink" Target="http://www.newark.com/murata/grm155r60j105ke19d/multilayer-ceramic-capacitor-grm/dp/13T1188" TargetMode="External"/><Relationship Id="rId36" Type="http://schemas.openxmlformats.org/officeDocument/2006/relationships/hyperlink" Target="http://it.rs-online.com/web/c/?searchTerm=GRM155R60J105KE19D%20" TargetMode="External"/><Relationship Id="rId37" Type="http://schemas.openxmlformats.org/officeDocument/2006/relationships/hyperlink" Target="http://www.digikey.com/product-detail/en/texas-instruments/TPD4E1B06DCKR/296-39346-1-ND/5143298" TargetMode="External"/><Relationship Id="rId38" Type="http://schemas.openxmlformats.org/officeDocument/2006/relationships/hyperlink" Target="http://it.farnell.com/webapp/wcs/stores/servlet/Search?catalogId=15001&amp;langId=-4&amp;storeId=10165&amp;gs=true&amp;st=TPD4E1B06DCKR%20" TargetMode="External"/><Relationship Id="rId39" Type="http://schemas.openxmlformats.org/officeDocument/2006/relationships/hyperlink" Target="http://www.mouser.com/Search/Refine.aspx?Keyword=TPD4E1B06DCKR%20" TargetMode="External"/><Relationship Id="rId40" Type="http://schemas.openxmlformats.org/officeDocument/2006/relationships/hyperlink" Target="http://www.newark.com/webapp/wcs/stores/servlet/Search?catalogId=15003&amp;langId=-1&amp;storeId=10194&amp;gs=true&amp;st=TPD4E1B06DCKR%20" TargetMode="External"/><Relationship Id="rId41" Type="http://schemas.openxmlformats.org/officeDocument/2006/relationships/hyperlink" Target="http://it.rs-online.com/web/c/?searchTerm=TPD4E1B06DCKR%20" TargetMode="External"/><Relationship Id="rId42" Type="http://schemas.openxmlformats.org/officeDocument/2006/relationships/hyperlink" Target="http://www.digikey.com/scripts/DkSearch/dksus.dll?WT.z_header=search_go&amp;lang=en&amp;keywords=STM32F427ZIT6%20" TargetMode="External"/><Relationship Id="rId43" Type="http://schemas.openxmlformats.org/officeDocument/2006/relationships/hyperlink" Target="http://it.farnell.com/stmicroelectronics/stm32f427zit6/mcu-32bit-cortex-m4-168mhz-lqfp/dp/2333371" TargetMode="External"/><Relationship Id="rId44" Type="http://schemas.openxmlformats.org/officeDocument/2006/relationships/hyperlink" Target="http://www.mouser.com/Search/Refine.aspx?Keyword=STM32F427ZIT6%20" TargetMode="External"/><Relationship Id="rId45" Type="http://schemas.openxmlformats.org/officeDocument/2006/relationships/hyperlink" Target="http://www.newark.com/stmicroelectronics/stm32f427zit6/microcontroller-mcu-32-bit-cortex/dp/99W9929" TargetMode="External"/><Relationship Id="rId46" Type="http://schemas.openxmlformats.org/officeDocument/2006/relationships/hyperlink" Target="http://it.rs-online.com/web/c/?searchTerm=STM32F427ZIT6%20" TargetMode="External"/><Relationship Id="rId47" Type="http://schemas.openxmlformats.org/officeDocument/2006/relationships/hyperlink" Target="http://www.mouser.com/Search/Refine.aspx?Keyword=ESP-12E%20" TargetMode="External"/><Relationship Id="rId48" Type="http://schemas.openxmlformats.org/officeDocument/2006/relationships/hyperlink" Target="http://www.newark.com/webapp/wcs/stores/servlet/Search?catalogId=15003&amp;langId=-1&amp;storeId=10194&amp;gs=true&amp;st=ESP-12E%20" TargetMode="External"/><Relationship Id="rId49" Type="http://schemas.openxmlformats.org/officeDocument/2006/relationships/hyperlink" Target="http://it.rs-online.com/web/c/?searchTerm=ESP-12E%20" TargetMode="External"/><Relationship Id="rId50" Type="http://schemas.openxmlformats.org/officeDocument/2006/relationships/hyperlink" Target="http://www.digikey.com/product-detail/en/analog-devices-inc/AD7770ACPZ/AD7770ACPZ-ND/6072262" TargetMode="External"/><Relationship Id="rId51" Type="http://schemas.openxmlformats.org/officeDocument/2006/relationships/hyperlink" Target="http://it.farnell.com/webapp/wcs/stores/servlet/Search?catalogId=15001&amp;langId=-4&amp;storeId=10165&amp;gs=true&amp;st=AD7770ACPZ%20" TargetMode="External"/><Relationship Id="rId52" Type="http://schemas.openxmlformats.org/officeDocument/2006/relationships/hyperlink" Target="http://www.mouser.com/Search/../ProductDetail/Analog-Devices/AD7770ACPZ/?qs=sGAEpiMZZMvTvDTV69d2Qi%2FLvSr2sd1YD5UCctgE8hA%3D" TargetMode="External"/><Relationship Id="rId53" Type="http://schemas.openxmlformats.org/officeDocument/2006/relationships/hyperlink" Target="http://www.newark.com/webapp/wcs/stores/servlet/Search?catalogId=15003&amp;langId=-1&amp;storeId=10194&amp;gs=true&amp;st=AD7770ACPZ%20" TargetMode="External"/><Relationship Id="rId54" Type="http://schemas.openxmlformats.org/officeDocument/2006/relationships/hyperlink" Target="http://www.digikey.com/product-detail/en/texas-instruments/LP5907MFX-3.3-NOPB/296-38557-1-ND/5034443" TargetMode="External"/><Relationship Id="rId55" Type="http://schemas.openxmlformats.org/officeDocument/2006/relationships/hyperlink" Target="http://it.farnell.com/webapp/wcs/stores/servlet/Search?catalogId=15001&amp;langId=-4&amp;storeId=10165&amp;gs=true&amp;st=LP5907MFX-3.3%2FNOPB%20" TargetMode="External"/><Relationship Id="rId56" Type="http://schemas.openxmlformats.org/officeDocument/2006/relationships/hyperlink" Target="http://www.mouser.com/Search/Refine.aspx?Keyword=LP5907MFX-3.3%2FNOPB%20" TargetMode="External"/><Relationship Id="rId57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J7" activePane="bottomLeft" state="frozen"/>
      <selection pane="topLeft" activeCell="A1" activeCellId="0" sqref="A1"/>
      <selection pane="bottomLeft" activeCell="A5" activeCellId="0" sqref="A5"/>
    </sheetView>
  </sheetViews>
  <sheetFormatPr defaultRowHeight="12.8"/>
  <cols>
    <col collapsed="false" hidden="false" max="8" min="1" style="0" width="9.1417004048583"/>
    <col collapsed="false" hidden="false" max="9" min="9" style="0" width="15.7125506072875"/>
    <col collapsed="false" hidden="false" max="10" min="10" style="0" width="9.1417004048583"/>
    <col collapsed="false" hidden="false" max="12" min="11" style="0" width="9.1417004048583"/>
    <col collapsed="false" hidden="false" max="13" min="13" style="0" width="15.7125506072875"/>
    <col collapsed="false" hidden="false" max="15" min="14" style="0" width="9.1417004048583"/>
    <col collapsed="false" hidden="false" max="16" min="16" style="0" width="9.1417004048583"/>
    <col collapsed="false" hidden="false" max="18" min="17" style="0" width="9.1417004048583"/>
    <col collapsed="false" hidden="false" max="19" min="19" style="0" width="15.7125506072875"/>
    <col collapsed="false" hidden="false" max="21" min="20" style="0" width="9.1417004048583"/>
    <col collapsed="false" hidden="false" max="22" min="22" style="0" width="9.1417004048583"/>
    <col collapsed="false" hidden="false" max="24" min="23" style="0" width="9.1417004048583"/>
    <col collapsed="false" hidden="false" max="25" min="25" style="0" width="15.7125506072875"/>
    <col collapsed="false" hidden="false" max="27" min="26" style="0" width="9.1417004048583"/>
    <col collapsed="false" hidden="false" max="28" min="28" style="0" width="9.1417004048583"/>
    <col collapsed="false" hidden="false" max="30" min="29" style="0" width="9.1417004048583"/>
    <col collapsed="false" hidden="false" max="31" min="31" style="0" width="15.7125506072875"/>
    <col collapsed="false" hidden="false" max="33" min="32" style="0" width="9.1417004048583"/>
    <col collapsed="false" hidden="false" max="34" min="34" style="0" width="9.1417004048583"/>
    <col collapsed="false" hidden="false" max="36" min="35" style="0" width="9.1417004048583"/>
    <col collapsed="false" hidden="false" max="37" min="37" style="0" width="15.7125506072875"/>
    <col collapsed="false" hidden="false" max="39" min="38" style="0" width="9.1417004048583"/>
    <col collapsed="false" hidden="false" max="1025" min="40" style="0" width="8.5748987854251"/>
  </cols>
  <sheetData>
    <row r="1" customFormat="false" ht="15" hidden="false" customHeight="false" outlineLevel="0" collapsed="false">
      <c r="H1" s="1" t="s">
        <v>0</v>
      </c>
      <c r="I1" s="1" t="n">
        <v>1</v>
      </c>
    </row>
    <row r="2" customFormat="false" ht="16.15" hidden="false" customHeight="false" outlineLevel="0" collapsed="false">
      <c r="H2" s="2" t="s">
        <v>1</v>
      </c>
      <c r="I2" s="3" t="n">
        <f aca="false">SUM(I7:I34)</f>
        <v>107.15699825</v>
      </c>
      <c r="M2" s="3" t="n">
        <f aca="false">SUM(M7:M34)</f>
        <v>113.0838</v>
      </c>
      <c r="S2" s="3" t="n">
        <f aca="false">SUM(S7:S34)</f>
        <v>97.39645695</v>
      </c>
      <c r="Y2" s="3" t="n">
        <f aca="false">SUM(Y7:Y34)</f>
        <v>113.628</v>
      </c>
      <c r="AE2" s="3" t="n">
        <f aca="false">SUM(AE7:AE34)</f>
        <v>100.316</v>
      </c>
      <c r="AK2" s="3" t="n">
        <f aca="false">SUM(AK7:AK34)</f>
        <v>140.780099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107.15699825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  <c r="AB5" s="9" t="s">
        <v>7</v>
      </c>
      <c r="AC5" s="9"/>
      <c r="AD5" s="9"/>
      <c r="AE5" s="9"/>
      <c r="AF5" s="9"/>
      <c r="AG5" s="9"/>
      <c r="AH5" s="10" t="s">
        <v>8</v>
      </c>
      <c r="AI5" s="10"/>
      <c r="AJ5" s="10"/>
      <c r="AK5" s="10"/>
      <c r="AL5" s="10"/>
      <c r="AM5" s="10"/>
    </row>
    <row r="6" customFormat="false" ht="15" hidden="false" customHeight="false" outlineLevel="0" collapsed="false">
      <c r="A6" s="11" t="s">
        <v>9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16</v>
      </c>
      <c r="M6" s="11" t="s">
        <v>17</v>
      </c>
      <c r="N6" s="11" t="s">
        <v>20</v>
      </c>
      <c r="O6" s="11" t="s">
        <v>21</v>
      </c>
      <c r="P6" s="11" t="s">
        <v>18</v>
      </c>
      <c r="Q6" s="11" t="s">
        <v>19</v>
      </c>
      <c r="R6" s="11" t="s">
        <v>16</v>
      </c>
      <c r="S6" s="11" t="s">
        <v>17</v>
      </c>
      <c r="T6" s="11" t="s">
        <v>20</v>
      </c>
      <c r="U6" s="11" t="s">
        <v>21</v>
      </c>
      <c r="V6" s="11" t="s">
        <v>18</v>
      </c>
      <c r="W6" s="11" t="s">
        <v>19</v>
      </c>
      <c r="X6" s="11" t="s">
        <v>16</v>
      </c>
      <c r="Y6" s="11" t="s">
        <v>17</v>
      </c>
      <c r="Z6" s="11" t="s">
        <v>20</v>
      </c>
      <c r="AA6" s="11" t="s">
        <v>21</v>
      </c>
      <c r="AB6" s="11" t="s">
        <v>18</v>
      </c>
      <c r="AC6" s="11" t="s">
        <v>19</v>
      </c>
      <c r="AD6" s="11" t="s">
        <v>16</v>
      </c>
      <c r="AE6" s="11" t="s">
        <v>17</v>
      </c>
      <c r="AF6" s="11" t="s">
        <v>20</v>
      </c>
      <c r="AG6" s="11" t="s">
        <v>21</v>
      </c>
      <c r="AH6" s="11" t="s">
        <v>18</v>
      </c>
      <c r="AI6" s="11" t="s">
        <v>19</v>
      </c>
      <c r="AJ6" s="11" t="s">
        <v>16</v>
      </c>
      <c r="AK6" s="11" t="s">
        <v>17</v>
      </c>
      <c r="AL6" s="11" t="s">
        <v>20</v>
      </c>
      <c r="AM6" s="11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D7" s="0" t="s">
        <v>24</v>
      </c>
      <c r="G7" s="0" t="n">
        <f aca="false">BoardQty*1</f>
        <v>1</v>
      </c>
      <c r="H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" s="12" t="n">
        <f aca="false">IFERROR(G7*H7,"")</f>
        <v>0</v>
      </c>
    </row>
    <row r="8" customFormat="false" ht="15" hidden="false" customHeight="false" outlineLevel="0" collapsed="false">
      <c r="A8" s="0" t="s">
        <v>25</v>
      </c>
      <c r="B8" s="0" t="s">
        <v>26</v>
      </c>
      <c r="D8" s="0" t="s">
        <v>27</v>
      </c>
      <c r="F8" s="0" t="s">
        <v>28</v>
      </c>
      <c r="G8" s="0" t="n">
        <f aca="false">BoardQty*1</f>
        <v>1</v>
      </c>
      <c r="H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5.34</v>
      </c>
      <c r="I8" s="12" t="n">
        <f aca="false">IFERROR(G8*H8,"")</f>
        <v>5.34</v>
      </c>
      <c r="J8" s="0" t="n">
        <v>560</v>
      </c>
      <c r="L8" s="12" t="n">
        <f aca="false">IFERROR(LOOKUP(IF(K8="",G8,K8),{0,1,10,100,250,500,1250,3000},{0,5.51,4.949,4.0552,3.73516,3.35154,2.52375,2.19377}),"")</f>
        <v>5.51</v>
      </c>
      <c r="M8" s="12" t="n">
        <f aca="false">IFERROR(IF(K8="",G8,K8)*L8,"")</f>
        <v>5.51</v>
      </c>
      <c r="N8" s="0" t="s">
        <v>29</v>
      </c>
      <c r="O8" s="13" t="s">
        <v>30</v>
      </c>
      <c r="U8" s="13" t="s">
        <v>30</v>
      </c>
      <c r="V8" s="0" t="n">
        <v>1092</v>
      </c>
      <c r="X8" s="12" t="n">
        <f aca="false">IFERROR(LOOKUP(IF(W8="",G8,W8),{0,1,10,25,50,100,250,500,1000},{0,5.34,4.8,4.47,4.23,3.93,3.73,3.35,2.62}),"")</f>
        <v>5.34</v>
      </c>
      <c r="Y8" s="12" t="n">
        <f aca="false">IFERROR(IF(W8="",G8,W8)*X8,"")</f>
        <v>5.34</v>
      </c>
      <c r="Z8" s="0" t="s">
        <v>31</v>
      </c>
      <c r="AA8" s="13" t="s">
        <v>30</v>
      </c>
      <c r="AG8" s="13" t="s">
        <v>30</v>
      </c>
      <c r="AH8" s="0" t="n">
        <v>238</v>
      </c>
      <c r="AJ8" s="12" t="n">
        <f aca="false">IFERROR(LOOKUP(IF(AI8="",G8,AI8),{0,1,10},{0,6.25756,5.625375}),"")</f>
        <v>6.25756</v>
      </c>
      <c r="AK8" s="12" t="n">
        <f aca="false">IFERROR(IF(AI8="",G8,AI8)*AJ8,"")</f>
        <v>6.25756</v>
      </c>
      <c r="AL8" s="0" t="s">
        <v>32</v>
      </c>
      <c r="AM8" s="13" t="s">
        <v>30</v>
      </c>
    </row>
    <row r="9" customFormat="false" ht="15" hidden="false" customHeight="false" outlineLevel="0" collapsed="false">
      <c r="A9" s="0" t="s">
        <v>33</v>
      </c>
      <c r="B9" s="0" t="s">
        <v>34</v>
      </c>
      <c r="D9" s="0" t="s">
        <v>35</v>
      </c>
      <c r="G9" s="0" t="n">
        <f aca="false">BoardQty*1</f>
        <v>1</v>
      </c>
      <c r="H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9" s="12" t="n">
        <f aca="false">IFERROR(G9*H9,"")</f>
        <v>0</v>
      </c>
    </row>
    <row r="10" customFormat="false" ht="15" hidden="false" customHeight="false" outlineLevel="0" collapsed="false">
      <c r="A10" s="0" t="s">
        <v>36</v>
      </c>
      <c r="B10" s="0" t="s">
        <v>37</v>
      </c>
      <c r="D10" s="0" t="s">
        <v>38</v>
      </c>
      <c r="F10" s="0" t="s">
        <v>39</v>
      </c>
      <c r="G10" s="0" t="n">
        <f aca="false">BoardQty*1</f>
        <v>1</v>
      </c>
      <c r="H1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4.56459</v>
      </c>
      <c r="I10" s="12" t="n">
        <f aca="false">IFERROR(G10*H10,"")</f>
        <v>4.56459</v>
      </c>
      <c r="J10" s="0" t="n">
        <v>1372</v>
      </c>
      <c r="L10" s="12" t="n">
        <f aca="false">IFERROR(LOOKUP(IF(K10="",G10,K10),{0,1,10,100,500,1000,2000},{0,5.15,4.627,3.7908,3.22704,2.7216,2.025}),"")</f>
        <v>5.15</v>
      </c>
      <c r="M10" s="12" t="n">
        <f aca="false">IFERROR(IF(K10="",G10,K10)*L10,"")</f>
        <v>5.15</v>
      </c>
      <c r="N10" s="0" t="s">
        <v>40</v>
      </c>
      <c r="O10" s="13" t="s">
        <v>30</v>
      </c>
      <c r="P10" s="0" t="n">
        <v>51</v>
      </c>
      <c r="R10" s="12" t="n">
        <f aca="false">IFERROR(LOOKUP(IF(Q10="",G10,Q10),{0,1,5,10,40,100,400,1250},{0,5.796815,5.20749,4.361005,4.125275,3.632385,3.075205,2.50731}),"")</f>
        <v>5.796815</v>
      </c>
      <c r="S10" s="12" t="n">
        <f aca="false">IFERROR(IF(Q10="",G10,Q10)*R10,"")</f>
        <v>5.796815</v>
      </c>
      <c r="T10" s="0" t="s">
        <v>41</v>
      </c>
      <c r="U10" s="13" t="s">
        <v>30</v>
      </c>
      <c r="V10" s="0" t="n">
        <v>311</v>
      </c>
      <c r="X10" s="12" t="n">
        <f aca="false">IFERROR(LOOKUP(IF(W10="",G10,W10),{0,1,10,25,50,100,250,500,1000},{0,5.15,4.62,4.3,4.08,3.78,3.59,3.22,2.52}),"")</f>
        <v>5.15</v>
      </c>
      <c r="Y10" s="12" t="n">
        <f aca="false">IFERROR(IF(W10="",G10,W10)*X10,"")</f>
        <v>5.15</v>
      </c>
      <c r="Z10" s="0" t="s">
        <v>42</v>
      </c>
      <c r="AA10" s="13" t="s">
        <v>30</v>
      </c>
      <c r="AB10" s="0" t="n">
        <v>18</v>
      </c>
      <c r="AD10" s="12" t="n">
        <f aca="false">IFERROR(LOOKUP(IF(AC10="",G10,AC10),{0,1,10,25,50,100,250,500},{0,5.81,5.14,4.8,4.54,4.22,4,3.59}),"")</f>
        <v>5.81</v>
      </c>
      <c r="AE10" s="12" t="n">
        <f aca="false">IFERROR(IF(AC10="",G10,AC10)*AD10,"")</f>
        <v>5.81</v>
      </c>
      <c r="AF10" s="0" t="s">
        <v>43</v>
      </c>
      <c r="AG10" s="13" t="s">
        <v>30</v>
      </c>
      <c r="AH10" s="0" t="n">
        <v>40</v>
      </c>
      <c r="AJ10" s="12" t="n">
        <f aca="false">IFERROR(LOOKUP(IF(AI10="",G10,AI10),{0,1,2,10},{0,4.56459,4.56459,4.3342175}),"")</f>
        <v>4.56459</v>
      </c>
      <c r="AK10" s="12" t="n">
        <f aca="false">IFERROR(IF(AI10="",G10,AI10)*AJ10,"")</f>
        <v>4.56459</v>
      </c>
      <c r="AL10" s="0" t="s">
        <v>44</v>
      </c>
      <c r="AM10" s="13" t="s">
        <v>30</v>
      </c>
    </row>
    <row r="11" customFormat="false" ht="15" hidden="false" customHeight="false" outlineLevel="0" collapsed="false">
      <c r="A11" s="0" t="s">
        <v>45</v>
      </c>
      <c r="B11" s="0" t="s">
        <v>46</v>
      </c>
      <c r="D11" s="0" t="s">
        <v>47</v>
      </c>
      <c r="G11" s="0" t="n">
        <f aca="false">BoardQty*1</f>
        <v>1</v>
      </c>
      <c r="H1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1" s="12" t="n">
        <f aca="false">IFERROR(G11*H11,"")</f>
        <v>0</v>
      </c>
    </row>
    <row r="12" customFormat="false" ht="15" hidden="false" customHeight="false" outlineLevel="0" collapsed="false">
      <c r="A12" s="0" t="s">
        <v>48</v>
      </c>
      <c r="B12" s="0" t="s">
        <v>49</v>
      </c>
      <c r="D12" s="0" t="s">
        <v>50</v>
      </c>
      <c r="F12" s="0" t="s">
        <v>51</v>
      </c>
      <c r="G12" s="0" t="n">
        <f aca="false">BoardQty*1</f>
        <v>1</v>
      </c>
      <c r="H1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2" s="12" t="n">
        <f aca="false">IFERROR(G12*H12,"")</f>
        <v>0</v>
      </c>
    </row>
    <row r="13" customFormat="false" ht="15" hidden="false" customHeight="false" outlineLevel="0" collapsed="false">
      <c r="A13" s="0" t="s">
        <v>52</v>
      </c>
      <c r="B13" s="0" t="s">
        <v>53</v>
      </c>
      <c r="D13" s="0" t="s">
        <v>54</v>
      </c>
      <c r="G13" s="0" t="n">
        <f aca="false">BoardQty*1</f>
        <v>1</v>
      </c>
      <c r="H1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3" s="12" t="n">
        <f aca="false">IFERROR(G13*H13,"")</f>
        <v>0</v>
      </c>
    </row>
    <row r="14" customFormat="false" ht="15" hidden="false" customHeight="false" outlineLevel="0" collapsed="false">
      <c r="A14" s="0" t="s">
        <v>55</v>
      </c>
      <c r="B14" s="0" t="s">
        <v>56</v>
      </c>
      <c r="D14" s="0" t="s">
        <v>57</v>
      </c>
      <c r="F14" s="0" t="s">
        <v>58</v>
      </c>
      <c r="G14" s="0" t="n">
        <f aca="false">BoardQty*1</f>
        <v>1</v>
      </c>
      <c r="H1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4" s="12" t="n">
        <f aca="false">IFERROR(G14*H14,"")</f>
        <v>0</v>
      </c>
    </row>
    <row r="15" customFormat="false" ht="15" hidden="false" customHeight="false" outlineLevel="0" collapsed="false">
      <c r="A15" s="0" t="s">
        <v>59</v>
      </c>
      <c r="B15" s="0" t="s">
        <v>60</v>
      </c>
      <c r="D15" s="0" t="s">
        <v>61</v>
      </c>
      <c r="F15" s="0" t="s">
        <v>62</v>
      </c>
      <c r="G15" s="0" t="n">
        <f aca="false">BoardQty*2</f>
        <v>2</v>
      </c>
      <c r="H1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0.08572</v>
      </c>
      <c r="I15" s="12" t="n">
        <f aca="false">IFERROR(G15*H15,"")</f>
        <v>0.17144</v>
      </c>
      <c r="J15" s="0" t="n">
        <v>75969</v>
      </c>
      <c r="L15" s="12" t="n">
        <f aca="false">IFERROR(LOOKUP(IF(K15="",G15,K15),{0,1,10,100,500,1000,3000,6000,15000,30000,75000},{0,0.35,0.286,0.1517,0.09978,0.06785,0.05941,0.05166,0.04391,0.04133,0.03875}),"")</f>
        <v>0.35</v>
      </c>
      <c r="M15" s="12" t="n">
        <f aca="false">IFERROR(IF(K15="",G15,K15)*L15,"")</f>
        <v>0.7</v>
      </c>
      <c r="N15" s="0" t="s">
        <v>63</v>
      </c>
      <c r="O15" s="13" t="s">
        <v>30</v>
      </c>
      <c r="P15" s="0" t="n">
        <v>20301</v>
      </c>
      <c r="R15" s="12" t="n">
        <f aca="false">IFERROR(LOOKUP(IF(Q15="",G15,Q15),{0,1,80,250,750,1500},{0,0.09997095,0.09997095,0.0912918,0.06289705,0.05603945}),"")</f>
        <v>0.09997095</v>
      </c>
      <c r="S15" s="12" t="n">
        <f aca="false">IFERROR(IF(Q15="",G15,Q15)*R15,"")</f>
        <v>0.1999419</v>
      </c>
      <c r="T15" s="0" t="s">
        <v>64</v>
      </c>
      <c r="U15" s="13" t="s">
        <v>30</v>
      </c>
      <c r="V15" s="0" t="n">
        <v>50491</v>
      </c>
      <c r="X15" s="12" t="n">
        <f aca="false">IFERROR(LOOKUP(IF(W15="",G15,W15),{0,1,10,100,1000,3000,9000,24000,45000,99000},{0,0.32,0.22,0.092,0.063,0.049,0.042,0.039,0.037,0.032}),"")</f>
        <v>0.32</v>
      </c>
      <c r="Y15" s="12" t="n">
        <f aca="false">IFERROR(IF(W15="",G15,W15)*X15,"")</f>
        <v>0.64</v>
      </c>
      <c r="Z15" s="0" t="s">
        <v>65</v>
      </c>
      <c r="AA15" s="13" t="s">
        <v>30</v>
      </c>
      <c r="AB15" s="0" t="n">
        <v>1038</v>
      </c>
      <c r="AD15" s="12" t="n">
        <f aca="false">IFERROR(LOOKUP(IF(AC15="",G15,AC15),{0,1,10,25,50,100,500,1000},{0,0.32,0.221,0.178,0.135,0.092,0.078,0.063}),"")</f>
        <v>0.32</v>
      </c>
      <c r="AE15" s="12" t="n">
        <f aca="false">IFERROR(IF(AC15="",G15,AC15)*AD15,"")</f>
        <v>0.64</v>
      </c>
      <c r="AF15" s="0" t="s">
        <v>66</v>
      </c>
      <c r="AG15" s="13" t="s">
        <v>30</v>
      </c>
      <c r="AH15" s="0" t="n">
        <v>400</v>
      </c>
      <c r="AJ15" s="12" t="n">
        <f aca="false">IFERROR(LOOKUP(IF(AI15="",G15,AI15),{0,1,100,200},{0,0.08572,0.08572,0.077148}),"")</f>
        <v>0.08572</v>
      </c>
      <c r="AK15" s="12" t="n">
        <f aca="false">IFERROR(IF(AI15="",G15,AI15)*AJ15,"")</f>
        <v>0.17144</v>
      </c>
      <c r="AL15" s="0" t="s">
        <v>67</v>
      </c>
      <c r="AM15" s="13" t="s">
        <v>30</v>
      </c>
    </row>
    <row r="16" customFormat="false" ht="15" hidden="false" customHeight="false" outlineLevel="0" collapsed="false">
      <c r="A16" s="0" t="s">
        <v>68</v>
      </c>
      <c r="B16" s="0" t="s">
        <v>69</v>
      </c>
      <c r="D16" s="0" t="s">
        <v>70</v>
      </c>
      <c r="G16" s="0" t="n">
        <f aca="false">BoardQty*1</f>
        <v>1</v>
      </c>
      <c r="H1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6" s="12" t="n">
        <f aca="false">IFERROR(G16*H16,"")</f>
        <v>0</v>
      </c>
    </row>
    <row r="17" customFormat="false" ht="15" hidden="false" customHeight="false" outlineLevel="0" collapsed="false">
      <c r="A17" s="0" t="s">
        <v>71</v>
      </c>
      <c r="B17" s="0" t="s">
        <v>72</v>
      </c>
      <c r="D17" s="0" t="s">
        <v>54</v>
      </c>
      <c r="G17" s="0" t="n">
        <f aca="false">BoardQty*1</f>
        <v>1</v>
      </c>
      <c r="H1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7" s="12" t="n">
        <f aca="false">IFERROR(G17*H17,"")</f>
        <v>0</v>
      </c>
    </row>
    <row r="18" customFormat="false" ht="15" hidden="false" customHeight="false" outlineLevel="0" collapsed="false">
      <c r="A18" s="0" t="s">
        <v>73</v>
      </c>
      <c r="B18" s="0" t="s">
        <v>74</v>
      </c>
      <c r="D18" s="0" t="s">
        <v>54</v>
      </c>
      <c r="F18" s="0" t="s">
        <v>75</v>
      </c>
      <c r="G18" s="0" t="n">
        <f aca="false">BoardQty*59</f>
        <v>59</v>
      </c>
      <c r="H1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0.00482175</v>
      </c>
      <c r="I18" s="12" t="n">
        <f aca="false">IFERROR(G18*H18,"")</f>
        <v>0.28448325</v>
      </c>
      <c r="P18" s="0" t="n">
        <v>387490</v>
      </c>
      <c r="R18" s="12" t="n">
        <f aca="false">IFERROR(LOOKUP(IF(Q18="",G18,Q18),{0,1,100,500,2500,5000},{0,0.00482175,0.00482175,0.004286,0.0030002,0.0025716}),"")</f>
        <v>0.00482175</v>
      </c>
      <c r="S18" s="12" t="n">
        <f aca="false">IFERROR(IF(Q18="",G18,Q18)*R18,"")</f>
        <v>0.28448325</v>
      </c>
      <c r="T18" s="0" t="s">
        <v>76</v>
      </c>
      <c r="U18" s="13" t="s">
        <v>30</v>
      </c>
      <c r="AB18" s="0" t="n">
        <v>348455</v>
      </c>
      <c r="AD18" s="12" t="n">
        <f aca="false">IFERROR(LOOKUP(IF(AC18="",G18,AC18),{0,1,10,25,100,250,500,1000},{0,0.014,0.014,0.01,0.007,0.006,0.005,0.004}),"")</f>
        <v>0.01</v>
      </c>
      <c r="AE18" s="12" t="n">
        <f aca="false">IFERROR(IF(AC18="",G18,AC18)*AD18,"")</f>
        <v>0.59</v>
      </c>
      <c r="AF18" s="0" t="s">
        <v>77</v>
      </c>
      <c r="AG18" s="13" t="s">
        <v>30</v>
      </c>
    </row>
    <row r="19" customFormat="false" ht="15" hidden="false" customHeight="false" outlineLevel="0" collapsed="false">
      <c r="A19" s="0" t="s">
        <v>78</v>
      </c>
      <c r="B19" s="0" t="s">
        <v>79</v>
      </c>
      <c r="D19" s="0" t="s">
        <v>80</v>
      </c>
      <c r="F19" s="0" t="s">
        <v>81</v>
      </c>
      <c r="G19" s="0" t="n">
        <f aca="false">BoardQty*3</f>
        <v>3</v>
      </c>
      <c r="H1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2.01442</v>
      </c>
      <c r="I19" s="12" t="n">
        <f aca="false">IFERROR(G19*H19,"")</f>
        <v>6.04326</v>
      </c>
      <c r="J19" s="0" t="n">
        <v>2786</v>
      </c>
      <c r="L19" s="12" t="n">
        <f aca="false">IFERROR(LOOKUP(IF(K19="",G19,K19),{0,1,10,100,500,1000,3000,6000},{0,2.34,2.102,1.6893,1.38792,1.15,1.0395,1.001}),"")</f>
        <v>2.34</v>
      </c>
      <c r="M19" s="12" t="n">
        <f aca="false">IFERROR(IF(K19="",G19,K19)*L19,"")</f>
        <v>7.02</v>
      </c>
      <c r="N19" s="0" t="s">
        <v>82</v>
      </c>
      <c r="O19" s="13" t="s">
        <v>30</v>
      </c>
      <c r="V19" s="0" t="n">
        <v>3238</v>
      </c>
      <c r="X19" s="12" t="n">
        <f aca="false">IFERROR(LOOKUP(IF(W19="",G19,W19),{0,1,10,25,100,250,500,1000,3000},{0,2.14,1.94,1.73,1.55,1.38,1.21,1,1}),"")</f>
        <v>2.14</v>
      </c>
      <c r="Y19" s="12" t="n">
        <f aca="false">IFERROR(IF(W19="",G19,W19)*X19,"")</f>
        <v>6.42</v>
      </c>
      <c r="Z19" s="0" t="s">
        <v>83</v>
      </c>
      <c r="AA19" s="13" t="s">
        <v>30</v>
      </c>
      <c r="AG19" s="13" t="s">
        <v>30</v>
      </c>
      <c r="AH19" s="0" t="n">
        <v>12</v>
      </c>
      <c r="AJ19" s="12" t="n">
        <f aca="false">IFERROR(LOOKUP(IF(AI19="",G19,AI19),{0,1,2,10},{0,2.01442,2.01442,1.97156}),"")</f>
        <v>2.01442</v>
      </c>
      <c r="AK19" s="12" t="n">
        <f aca="false">IFERROR(IF(AI19="",G19,AI19)*AJ19,"")</f>
        <v>6.04326</v>
      </c>
      <c r="AL19" s="0" t="s">
        <v>84</v>
      </c>
      <c r="AM19" s="13" t="s">
        <v>30</v>
      </c>
    </row>
    <row r="20" customFormat="false" ht="15" hidden="false" customHeight="false" outlineLevel="0" collapsed="false">
      <c r="A20" s="0" t="s">
        <v>85</v>
      </c>
      <c r="B20" s="0" t="s">
        <v>86</v>
      </c>
      <c r="D20" s="0" t="s">
        <v>38</v>
      </c>
      <c r="F20" s="0" t="s">
        <v>87</v>
      </c>
      <c r="G20" s="0" t="n">
        <f aca="false">BoardQty*1</f>
        <v>1</v>
      </c>
      <c r="H2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4.56459</v>
      </c>
      <c r="I20" s="12" t="n">
        <f aca="false">IFERROR(G20*H20,"")</f>
        <v>4.56459</v>
      </c>
      <c r="J20" s="0" t="n">
        <v>98</v>
      </c>
      <c r="L20" s="12" t="n">
        <f aca="false">IFERROR(LOOKUP(IF(K20="",G20,K20),{0,1,10,100,500,1000,2000},{0,5.15,4.627,3.7908,3.22704,2.7216,2.025}),"")</f>
        <v>5.15</v>
      </c>
      <c r="M20" s="12" t="n">
        <f aca="false">IFERROR(IF(K20="",G20,K20)*L20,"")</f>
        <v>5.15</v>
      </c>
      <c r="N20" s="0" t="s">
        <v>88</v>
      </c>
      <c r="O20" s="13" t="s">
        <v>30</v>
      </c>
      <c r="P20" s="0" t="n">
        <v>44</v>
      </c>
      <c r="R20" s="12" t="n">
        <f aca="false">IFERROR(LOOKUP(IF(Q20="",G20,Q20),{0,1,10,100,250,500,1000},{0,5.711095,4.082415,3.803825,3.60024,3.23593,2.539455}),"")</f>
        <v>5.711095</v>
      </c>
      <c r="S20" s="12" t="n">
        <f aca="false">IFERROR(IF(Q20="",G20,Q20)*R20,"")</f>
        <v>5.711095</v>
      </c>
      <c r="T20" s="0" t="s">
        <v>89</v>
      </c>
      <c r="U20" s="13" t="s">
        <v>30</v>
      </c>
      <c r="V20" s="0" t="n">
        <v>641</v>
      </c>
      <c r="X20" s="12" t="n">
        <f aca="false">IFERROR(LOOKUP(IF(W20="",G20,W20),{0,1,10,25,50,100,250,500,1000},{0,5.15,4.62,4.3,4.08,3.78,3.59,3.22,2.52}),"")</f>
        <v>5.15</v>
      </c>
      <c r="Y20" s="12" t="n">
        <f aca="false">IFERROR(IF(W20="",G20,W20)*X20,"")</f>
        <v>5.15</v>
      </c>
      <c r="Z20" s="0" t="s">
        <v>90</v>
      </c>
      <c r="AA20" s="13" t="s">
        <v>30</v>
      </c>
      <c r="AB20" s="0" t="n">
        <v>44</v>
      </c>
      <c r="AD20" s="12" t="n">
        <f aca="false">IFERROR(LOOKUP(IF(AC20="",G20,AC20),{0,1,10,25,50,100,250,500,1000},{0,5.92,5.24,4.88,4.62,4.29,4.07,3.65,2.75}),"")</f>
        <v>5.92</v>
      </c>
      <c r="AE20" s="12" t="n">
        <f aca="false">IFERROR(IF(AC20="",G20,AC20)*AD20,"")</f>
        <v>5.92</v>
      </c>
      <c r="AF20" s="0" t="s">
        <v>91</v>
      </c>
      <c r="AG20" s="13" t="s">
        <v>30</v>
      </c>
      <c r="AH20" s="0" t="n">
        <v>140</v>
      </c>
      <c r="AJ20" s="12" t="n">
        <f aca="false">IFERROR(LOOKUP(IF(AI20="",G20,AI20),{0,1,2,10},{0,4.56459,4.56459,4.3342175}),"")</f>
        <v>4.56459</v>
      </c>
      <c r="AK20" s="12" t="n">
        <f aca="false">IFERROR(IF(AI20="",G20,AI20)*AJ20,"")</f>
        <v>4.56459</v>
      </c>
      <c r="AL20" s="0" t="s">
        <v>92</v>
      </c>
      <c r="AM20" s="13" t="s">
        <v>30</v>
      </c>
    </row>
    <row r="21" customFormat="false" ht="15" hidden="false" customHeight="false" outlineLevel="0" collapsed="false">
      <c r="A21" s="0" t="s">
        <v>93</v>
      </c>
      <c r="B21" s="0" t="s">
        <v>94</v>
      </c>
      <c r="D21" s="0" t="s">
        <v>95</v>
      </c>
      <c r="G21" s="0" t="n">
        <f aca="false">BoardQty*1</f>
        <v>1</v>
      </c>
      <c r="H2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1" s="12" t="n">
        <f aca="false">IFERROR(G21*H21,"")</f>
        <v>0</v>
      </c>
    </row>
    <row r="22" customFormat="false" ht="15" hidden="false" customHeight="false" outlineLevel="0" collapsed="false">
      <c r="A22" s="0" t="s">
        <v>96</v>
      </c>
      <c r="B22" s="0" t="s">
        <v>97</v>
      </c>
      <c r="D22" s="0" t="s">
        <v>98</v>
      </c>
      <c r="F22" s="0" t="s">
        <v>99</v>
      </c>
      <c r="G22" s="0" t="n">
        <f aca="false">BoardQty*1</f>
        <v>1</v>
      </c>
      <c r="H2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0.9558</v>
      </c>
      <c r="I22" s="12" t="n">
        <f aca="false">IFERROR(G22*H22,"")</f>
        <v>0.9558</v>
      </c>
      <c r="J22" s="0" t="n">
        <v>0</v>
      </c>
      <c r="L22" s="12" t="n">
        <f aca="false">IFERROR(LOOKUP(IF(K22="",G22,K22),{0,1,1000},{0,0.9558,0.9558}),"")</f>
        <v>0.9558</v>
      </c>
      <c r="M22" s="12" t="n">
        <f aca="false">IFERROR(IF(K22="",G22,K22)*L22,"")</f>
        <v>0.9558</v>
      </c>
      <c r="N22" s="0" t="s">
        <v>100</v>
      </c>
      <c r="O22" s="13" t="s">
        <v>30</v>
      </c>
      <c r="P22" s="0" t="n">
        <v>790</v>
      </c>
      <c r="R22" s="12" t="n">
        <f aca="false">IFERROR(LOOKUP(IF(Q22="",G22,Q22),{0,1,10,50,100,500},{0,1.60725,1.510815,1.489385,1.275085,1.24294}),"")</f>
        <v>1.60725</v>
      </c>
      <c r="S22" s="12" t="n">
        <f aca="false">IFERROR(IF(Q22="",G22,Q22)*R22,"")</f>
        <v>1.60725</v>
      </c>
      <c r="T22" s="0" t="s">
        <v>101</v>
      </c>
      <c r="U22" s="13" t="s">
        <v>30</v>
      </c>
      <c r="AA22" s="13" t="s">
        <v>30</v>
      </c>
      <c r="AB22" s="0" t="n">
        <v>790</v>
      </c>
      <c r="AD22" s="12" t="n">
        <f aca="false">IFERROR(LOOKUP(IF(AC22="",G22,AC22),{0,1,10,50,100,500},{0,1.47,1.4,1.37,1.17,1.14}),"")</f>
        <v>1.47</v>
      </c>
      <c r="AE22" s="12" t="n">
        <f aca="false">IFERROR(IF(AC22="",G22,AC22)*AD22,"")</f>
        <v>1.47</v>
      </c>
      <c r="AF22" s="0" t="s">
        <v>102</v>
      </c>
      <c r="AG22" s="13" t="s">
        <v>30</v>
      </c>
    </row>
    <row r="23" customFormat="false" ht="15" hidden="false" customHeight="false" outlineLevel="0" collapsed="false">
      <c r="A23" s="0" t="s">
        <v>103</v>
      </c>
      <c r="B23" s="0" t="s">
        <v>104</v>
      </c>
      <c r="D23" s="0" t="s">
        <v>54</v>
      </c>
      <c r="G23" s="0" t="n">
        <f aca="false">BoardQty*2</f>
        <v>2</v>
      </c>
      <c r="H2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3" s="12" t="n">
        <f aca="false">IFERROR(G23*H23,"")</f>
        <v>0</v>
      </c>
    </row>
    <row r="24" customFormat="false" ht="15" hidden="false" customHeight="false" outlineLevel="0" collapsed="false">
      <c r="A24" s="0" t="s">
        <v>105</v>
      </c>
      <c r="B24" s="0" t="s">
        <v>106</v>
      </c>
      <c r="D24" s="0" t="s">
        <v>54</v>
      </c>
      <c r="G24" s="0" t="n">
        <f aca="false">BoardQty*1</f>
        <v>1</v>
      </c>
      <c r="H2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4" s="12" t="n">
        <f aca="false">IFERROR(G24*H24,"")</f>
        <v>0</v>
      </c>
    </row>
    <row r="25" customFormat="false" ht="15" hidden="false" customHeight="false" outlineLevel="0" collapsed="false">
      <c r="A25" s="0" t="s">
        <v>107</v>
      </c>
      <c r="B25" s="0" t="s">
        <v>108</v>
      </c>
      <c r="D25" s="0" t="s">
        <v>54</v>
      </c>
      <c r="F25" s="0" t="s">
        <v>109</v>
      </c>
      <c r="G25" s="0" t="n">
        <f aca="false">BoardQty*38</f>
        <v>38</v>
      </c>
      <c r="H2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25" s="12" t="n">
        <f aca="false">IFERROR(G25*H25,"")</f>
        <v>0.418</v>
      </c>
      <c r="J25" s="0" t="n">
        <v>5028275</v>
      </c>
      <c r="L25" s="12" t="n">
        <f aca="false">IFERROR(LOOKUP(IF(K25="",G25,K25),{0,1,10,50,100,250,500,1000,5000,10000,20000,30000,50000,100000},{0,0.1,0.021,0.0114,0.0097,0.00792,0.00676,0.00527,0.00439,0.00369,0.00352,0.00334,0.00299,0.00242}),"")</f>
        <v>0.021</v>
      </c>
      <c r="M25" s="12" t="n">
        <f aca="false">IFERROR(IF(K25="",G25,K25)*L25,"")</f>
        <v>0.798</v>
      </c>
      <c r="N25" s="0" t="s">
        <v>110</v>
      </c>
      <c r="O25" s="13" t="s">
        <v>30</v>
      </c>
      <c r="P25" s="0" t="n">
        <v>97017</v>
      </c>
      <c r="R25" s="12" t="n">
        <f aca="false">IFERROR(LOOKUP(IF(Q25="",G25,Q25),{0,1,100,500,2500,5000},{0,0.0218586,0.0218586,0.01703685,0.0139295,0.01275085}),"")</f>
        <v>0.0218586</v>
      </c>
      <c r="S25" s="12" t="n">
        <f aca="false">IFERROR(IF(Q25="",G25,Q25)*R25,"")</f>
        <v>0.8306268</v>
      </c>
      <c r="T25" s="0" t="s">
        <v>111</v>
      </c>
      <c r="U25" s="13" t="s">
        <v>30</v>
      </c>
      <c r="V25" s="0" t="n">
        <v>229635</v>
      </c>
      <c r="X25" s="12" t="n">
        <f aca="false">IFERROR(LOOKUP(IF(W25="",G25,W25),{0,1,10,100,500,10000},{0,0.1,0.011,0.007,0.006,0.006}),"")</f>
        <v>0.011</v>
      </c>
      <c r="Y25" s="12" t="n">
        <f aca="false">IFERROR(IF(W25="",G25,W25)*X25,"")</f>
        <v>0.418</v>
      </c>
      <c r="Z25" s="0" t="s">
        <v>112</v>
      </c>
      <c r="AA25" s="13" t="s">
        <v>30</v>
      </c>
      <c r="AB25" s="0" t="n">
        <v>43124</v>
      </c>
      <c r="AD25" s="12" t="n">
        <f aca="false">IFERROR(LOOKUP(IF(AC25="",G25,AC25),{0,1,250,500,1000,5000},{0,0.037,0.028,0.025,0.023,0.021}),"")</f>
        <v>0.037</v>
      </c>
      <c r="AE25" s="12" t="n">
        <f aca="false">IFERROR(IF(AC25="",G25,AC25)*AD25,"")</f>
        <v>1.406</v>
      </c>
      <c r="AF25" s="0" t="s">
        <v>113</v>
      </c>
      <c r="AG25" s="13" t="s">
        <v>30</v>
      </c>
      <c r="AH25" s="0" t="n">
        <v>500</v>
      </c>
      <c r="AJ25" s="12" t="n">
        <f aca="false">IFERROR(LOOKUP(IF(AI25="",G25,AI25),{0,1,100,500},{0,0.023573,0.023573,0.0182155}),"")</f>
        <v>0.023573</v>
      </c>
      <c r="AK25" s="12" t="n">
        <f aca="false">IFERROR(IF(AI25="",G25,AI25)*AJ25,"")</f>
        <v>0.895774</v>
      </c>
      <c r="AL25" s="0" t="s">
        <v>114</v>
      </c>
      <c r="AM25" s="13" t="s">
        <v>30</v>
      </c>
    </row>
    <row r="26" customFormat="false" ht="15" hidden="false" customHeight="false" outlineLevel="0" collapsed="false">
      <c r="A26" s="0" t="s">
        <v>115</v>
      </c>
      <c r="B26" s="0" t="s">
        <v>116</v>
      </c>
      <c r="D26" s="0" t="s">
        <v>117</v>
      </c>
      <c r="F26" s="0" t="s">
        <v>118</v>
      </c>
      <c r="G26" s="0" t="n">
        <f aca="false">BoardQty*20</f>
        <v>20</v>
      </c>
      <c r="H2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0.2153715</v>
      </c>
      <c r="I26" s="12" t="n">
        <f aca="false">IFERROR(G26*H26,"")</f>
        <v>4.30743</v>
      </c>
      <c r="J26" s="0" t="n">
        <v>2000</v>
      </c>
      <c r="L26" s="12" t="n">
        <f aca="false">IFERROR(LOOKUP(IF(K26="",G26,K26),{0,1,10,100,500,1000,3000,6000,15000},{0,0.58,0.494,0.3692,0.29004,0.22413,0.1984,0.1856,0.1728}),"")</f>
        <v>0.494</v>
      </c>
      <c r="M26" s="12" t="n">
        <f aca="false">IFERROR(IF(K26="",G26,K26)*L26,"")</f>
        <v>9.88</v>
      </c>
      <c r="N26" s="0" t="s">
        <v>119</v>
      </c>
      <c r="O26" s="13" t="s">
        <v>30</v>
      </c>
      <c r="P26" s="0" t="n">
        <v>2768</v>
      </c>
      <c r="R26" s="12" t="n">
        <f aca="false">IFERROR(LOOKUP(IF(Q26="",G26,Q26),{0,1,10,100,250,500,1000},{0,0.6375425,0.330022,0.285019,0.252874,0.2196575,0.1875125}),"")</f>
        <v>0.330022</v>
      </c>
      <c r="S26" s="12" t="n">
        <f aca="false">IFERROR(IF(Q26="",G26,Q26)*R26,"")</f>
        <v>6.60044</v>
      </c>
      <c r="T26" s="0" t="s">
        <v>120</v>
      </c>
      <c r="U26" s="13" t="s">
        <v>30</v>
      </c>
      <c r="V26" s="0" t="n">
        <v>287</v>
      </c>
      <c r="X26" s="12" t="n">
        <f aca="false">IFERROR(LOOKUP(IF(W26="",G26,W26),{0,1,10,100,1000,3000,9000,24000},{0,0.55,0.462,0.282,0.218,0.186,0.173,0.166}),"")</f>
        <v>0.462</v>
      </c>
      <c r="Y26" s="12" t="n">
        <f aca="false">IFERROR(IF(W26="",G26,W26)*X26,"")</f>
        <v>9.24</v>
      </c>
      <c r="Z26" s="0" t="s">
        <v>121</v>
      </c>
      <c r="AA26" s="13" t="s">
        <v>30</v>
      </c>
      <c r="AB26" s="0" t="n">
        <v>2930</v>
      </c>
      <c r="AD26" s="12" t="n">
        <f aca="false">IFERROR(LOOKUP(IF(AC26="",G26,AC26),{0,1,10,100,1000,2500,10000,25000,50000},{0,0.635,0.533,0.324,0.251,0.214,0.199,0.188,0.181}),"")</f>
        <v>0.533</v>
      </c>
      <c r="AE26" s="12" t="n">
        <f aca="false">IFERROR(IF(AC26="",G26,AC26)*AD26,"")</f>
        <v>10.66</v>
      </c>
      <c r="AF26" s="0" t="s">
        <v>122</v>
      </c>
      <c r="AG26" s="13" t="s">
        <v>30</v>
      </c>
      <c r="AH26" s="0" t="n">
        <v>80</v>
      </c>
      <c r="AJ26" s="12" t="n">
        <f aca="false">IFERROR(LOOKUP(IF(AI26="",G26,AI26),{0,1,20,200},{0,0.2153715,0.2153715,0.199299}),"")</f>
        <v>0.2153715</v>
      </c>
      <c r="AK26" s="12" t="n">
        <f aca="false">IFERROR(IF(AI26="",G26,AI26)*AJ26,"")</f>
        <v>4.30743</v>
      </c>
      <c r="AL26" s="0" t="s">
        <v>123</v>
      </c>
      <c r="AM26" s="13" t="s">
        <v>30</v>
      </c>
    </row>
    <row r="27" customFormat="false" ht="15" hidden="false" customHeight="false" outlineLevel="0" collapsed="false">
      <c r="A27" s="0" t="s">
        <v>124</v>
      </c>
      <c r="B27" s="0" t="s">
        <v>125</v>
      </c>
      <c r="D27" s="0" t="s">
        <v>126</v>
      </c>
      <c r="F27" s="0" t="s">
        <v>127</v>
      </c>
      <c r="G27" s="0" t="n">
        <f aca="false">BoardQty*1</f>
        <v>1</v>
      </c>
      <c r="H2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14.647405</v>
      </c>
      <c r="I27" s="12" t="n">
        <f aca="false">IFERROR(G27*H27,"")</f>
        <v>14.647405</v>
      </c>
      <c r="J27" s="0" t="n">
        <v>620</v>
      </c>
      <c r="L27" s="12" t="n">
        <f aca="false">IFERROR(LOOKUP(IF(K27="",G27,K27),{0,1,10,100,500,1000},{0,15.43,14.184,11.9789,10.65606,9.77417}),"")</f>
        <v>15.43</v>
      </c>
      <c r="M27" s="12" t="n">
        <f aca="false">IFERROR(IF(K27="",G27,K27)*L27,"")</f>
        <v>15.43</v>
      </c>
      <c r="N27" s="0" t="s">
        <v>128</v>
      </c>
      <c r="O27" s="13" t="s">
        <v>30</v>
      </c>
      <c r="P27" s="0" t="n">
        <v>160</v>
      </c>
      <c r="R27" s="12" t="n">
        <f aca="false">IFERROR(LOOKUP(IF(Q27="",G27,Q27),{0,1,5,10,40,150,400},{0,17.10114,16.383235,14.561685,12.718705,12.12938,10.13639}),"")</f>
        <v>17.10114</v>
      </c>
      <c r="S27" s="12" t="n">
        <f aca="false">IFERROR(IF(Q27="",G27,Q27)*R27,"")</f>
        <v>17.10114</v>
      </c>
      <c r="T27" s="0" t="s">
        <v>129</v>
      </c>
      <c r="U27" s="13" t="s">
        <v>30</v>
      </c>
      <c r="V27" s="0" t="n">
        <v>775</v>
      </c>
      <c r="X27" s="12" t="n">
        <f aca="false">IFERROR(LOOKUP(IF(W27="",G27,W27),{0,1,10,25,50,100,250,500,1000},{0,15.41,14.17,13.59,12.86,11.97,11.31,10.6,9.55}),"")</f>
        <v>15.41</v>
      </c>
      <c r="Y27" s="12" t="n">
        <f aca="false">IFERROR(IF(W27="",G27,W27)*X27,"")</f>
        <v>15.41</v>
      </c>
      <c r="Z27" s="0" t="s">
        <v>130</v>
      </c>
      <c r="AA27" s="13" t="s">
        <v>30</v>
      </c>
      <c r="AB27" s="0" t="n">
        <v>186</v>
      </c>
      <c r="AD27" s="12" t="n">
        <f aca="false">IFERROR(LOOKUP(IF(AC27="",G27,AC27),{0,1,10,25,50,100,250,500},{0,15.42,14.18,13.59,12.86,11.97,11.32,10.6}),"")</f>
        <v>15.42</v>
      </c>
      <c r="AE27" s="12" t="n">
        <f aca="false">IFERROR(IF(AC27="",G27,AC27)*AD27,"")</f>
        <v>15.42</v>
      </c>
      <c r="AF27" s="0" t="s">
        <v>131</v>
      </c>
      <c r="AG27" s="13" t="s">
        <v>30</v>
      </c>
      <c r="AH27" s="0" t="n">
        <v>29</v>
      </c>
      <c r="AJ27" s="12" t="n">
        <f aca="false">IFERROR(LOOKUP(IF(AI27="",G27,AI27),{0,1,30},{0,14.647405,12.911575}),"")</f>
        <v>14.647405</v>
      </c>
      <c r="AK27" s="12" t="n">
        <f aca="false">IFERROR(IF(AI27="",G27,AI27)*AJ27,"")</f>
        <v>14.647405</v>
      </c>
      <c r="AL27" s="0" t="s">
        <v>132</v>
      </c>
      <c r="AM27" s="13" t="s">
        <v>30</v>
      </c>
    </row>
    <row r="28" customFormat="false" ht="15" hidden="false" customHeight="false" outlineLevel="0" collapsed="false">
      <c r="A28" s="0" t="s">
        <v>133</v>
      </c>
      <c r="B28" s="0" t="s">
        <v>134</v>
      </c>
      <c r="D28" s="0" t="s">
        <v>135</v>
      </c>
      <c r="G28" s="0" t="n">
        <f aca="false">BoardQty*2</f>
        <v>2</v>
      </c>
      <c r="H2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8" s="12" t="n">
        <f aca="false">IFERROR(G28*H28,"")</f>
        <v>0</v>
      </c>
    </row>
    <row r="29" customFormat="false" ht="15" hidden="false" customHeight="false" outlineLevel="0" collapsed="false">
      <c r="A29" s="0" t="s">
        <v>136</v>
      </c>
      <c r="B29" s="0" t="s">
        <v>137</v>
      </c>
      <c r="D29" s="0" t="s">
        <v>138</v>
      </c>
      <c r="G29" s="0" t="n">
        <f aca="false">BoardQty*4</f>
        <v>4</v>
      </c>
      <c r="H2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9" s="12" t="n">
        <f aca="false">IFERROR(G29*H29,"")</f>
        <v>0</v>
      </c>
    </row>
    <row r="30" customFormat="false" ht="15" hidden="false" customHeight="false" outlineLevel="0" collapsed="false">
      <c r="A30" s="0" t="s">
        <v>139</v>
      </c>
      <c r="B30" s="0" t="s">
        <v>140</v>
      </c>
      <c r="D30" s="0" t="s">
        <v>141</v>
      </c>
      <c r="F30" s="0" t="s">
        <v>140</v>
      </c>
      <c r="G30" s="0" t="n">
        <f aca="false">BoardQty*1</f>
        <v>1</v>
      </c>
      <c r="H3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6.94</v>
      </c>
      <c r="I30" s="12" t="n">
        <f aca="false">IFERROR(G30*H30,"")</f>
        <v>6.94</v>
      </c>
      <c r="V30" s="0" t="n">
        <v>0</v>
      </c>
      <c r="X30" s="12" t="n">
        <f aca="false">IFERROR(LOOKUP(IF(W30="",G30,W30),{0,1,10},{0,6.94,6.37}),"")</f>
        <v>6.94</v>
      </c>
      <c r="Y30" s="12" t="n">
        <f aca="false">IFERROR(IF(W30="",G30,W30)*X30,"")</f>
        <v>6.94</v>
      </c>
      <c r="Z30" s="0" t="s">
        <v>142</v>
      </c>
      <c r="AA30" s="13" t="s">
        <v>30</v>
      </c>
      <c r="AG30" s="13" t="s">
        <v>30</v>
      </c>
      <c r="AH30" s="0" t="n">
        <v>16</v>
      </c>
      <c r="AJ30" s="12" t="n">
        <f aca="false">IFERROR(LOOKUP(IF(AI30="",G30,AI30),{0,1,10},{0,99.32805,95.3635}),"")</f>
        <v>99.32805</v>
      </c>
      <c r="AK30" s="12" t="n">
        <f aca="false">IFERROR(IF(AI30="",G30,AI30)*AJ30,"")</f>
        <v>99.32805</v>
      </c>
      <c r="AL30" s="0" t="s">
        <v>143</v>
      </c>
      <c r="AM30" s="13" t="s">
        <v>30</v>
      </c>
    </row>
    <row r="31" customFormat="false" ht="15" hidden="false" customHeight="false" outlineLevel="0" collapsed="false">
      <c r="A31" s="0" t="s">
        <v>144</v>
      </c>
      <c r="B31" s="0" t="s">
        <v>145</v>
      </c>
      <c r="D31" s="0" t="s">
        <v>146</v>
      </c>
      <c r="F31" s="0" t="s">
        <v>147</v>
      </c>
      <c r="G31" s="0" t="n">
        <f aca="false">BoardQty*4</f>
        <v>4</v>
      </c>
      <c r="H3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14.59</v>
      </c>
      <c r="I31" s="12" t="n">
        <f aca="false">IFERROR(G31*H31,"")</f>
        <v>58.36</v>
      </c>
      <c r="J31" s="0" t="n">
        <v>34</v>
      </c>
      <c r="L31" s="12" t="n">
        <f aca="false">IFERROR(LOOKUP(IF(K31="",G31,K31),{0,1,10,100,500,1000,2500},{0,15.48,14.224,12.0131,10.6865,9.8021,9.4336}),"")</f>
        <v>15.48</v>
      </c>
      <c r="M31" s="12" t="n">
        <f aca="false">IFERROR(IF(K31="",G31,K31)*L31,"")</f>
        <v>61.92</v>
      </c>
      <c r="N31" s="0" t="s">
        <v>148</v>
      </c>
      <c r="O31" s="13" t="s">
        <v>30</v>
      </c>
      <c r="P31" s="0" t="n">
        <v>43</v>
      </c>
      <c r="R31" s="12" t="n">
        <f aca="false">IFERROR(LOOKUP(IF(Q31="",G31,Q31),{0,1,10,25,50,100,250},{0,14.65812,12.654415,11.304325,10.86501,9.77208,9.397055}),"")</f>
        <v>14.65812</v>
      </c>
      <c r="S31" s="12" t="n">
        <f aca="false">IFERROR(IF(Q31="",G31,Q31)*R31,"")</f>
        <v>58.63248</v>
      </c>
      <c r="T31" s="0" t="s">
        <v>149</v>
      </c>
      <c r="U31" s="13" t="s">
        <v>30</v>
      </c>
      <c r="V31" s="0" t="n">
        <v>173</v>
      </c>
      <c r="X31" s="12" t="n">
        <f aca="false">IFERROR(LOOKUP(IF(W31="",G31,W31),{0,1,5,10,25,50,100,250,500},{0,14.59,13.65,13.25,12.26,11.6,11.27,10.24,9.58}),"")</f>
        <v>14.59</v>
      </c>
      <c r="Y31" s="12" t="n">
        <f aca="false">IFERROR(IF(W31="",G31,W31)*X31,"")</f>
        <v>58.36</v>
      </c>
      <c r="Z31" s="0" t="s">
        <v>150</v>
      </c>
      <c r="AA31" s="13" t="s">
        <v>30</v>
      </c>
      <c r="AB31" s="0" t="n">
        <v>10</v>
      </c>
      <c r="AD31" s="12" t="n">
        <f aca="false">IFERROR(LOOKUP(IF(AC31="",G31,AC31),{0,1,5,10,25,50,100,250,500},{0,14.6,13.64,13.27,12.24,11.57,11.28,10.25,9.59}),"")</f>
        <v>14.6</v>
      </c>
      <c r="AE31" s="12" t="n">
        <f aca="false">IFERROR(IF(AC31="",G31,AC31)*AD31,"")</f>
        <v>58.4</v>
      </c>
      <c r="AF31" s="0" t="s">
        <v>151</v>
      </c>
      <c r="AG31" s="13" t="s">
        <v>30</v>
      </c>
    </row>
    <row r="32" customFormat="false" ht="15" hidden="false" customHeight="false" outlineLevel="0" collapsed="false">
      <c r="A32" s="0" t="s">
        <v>152</v>
      </c>
      <c r="B32" s="0" t="s">
        <v>153</v>
      </c>
      <c r="D32" s="0" t="s">
        <v>154</v>
      </c>
      <c r="G32" s="0" t="n">
        <f aca="false">BoardQty*4</f>
        <v>4</v>
      </c>
      <c r="H3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2" s="12" t="n">
        <f aca="false">IFERROR(G32*H32,"")</f>
        <v>0</v>
      </c>
    </row>
    <row r="33" customFormat="false" ht="15" hidden="false" customHeight="false" outlineLevel="0" collapsed="false">
      <c r="A33" s="0" t="s">
        <v>155</v>
      </c>
      <c r="B33" s="0" t="s">
        <v>156</v>
      </c>
      <c r="D33" s="0" t="s">
        <v>80</v>
      </c>
      <c r="F33" s="0" t="s">
        <v>157</v>
      </c>
      <c r="G33" s="0" t="n">
        <f aca="false">BoardQty*1</f>
        <v>1</v>
      </c>
      <c r="H3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0.56</v>
      </c>
      <c r="I33" s="12" t="n">
        <f aca="false">IFERROR(G33*H33,"")</f>
        <v>0.56</v>
      </c>
      <c r="J33" s="0" t="n">
        <v>59121</v>
      </c>
      <c r="L33" s="12" t="n">
        <f aca="false">IFERROR(LOOKUP(IF(K33="",G33,K33),{0,1,10,100,500,1000,3000},{0,0.57,0.487,0.3634,0.28552,0.22063,0.1575}),"")</f>
        <v>0.57</v>
      </c>
      <c r="M33" s="12" t="n">
        <f aca="false">IFERROR(IF(K33="",G33,K33)*L33,"")</f>
        <v>0.57</v>
      </c>
      <c r="N33" s="0" t="s">
        <v>158</v>
      </c>
      <c r="O33" s="13" t="s">
        <v>30</v>
      </c>
      <c r="P33" s="0" t="n">
        <v>388</v>
      </c>
      <c r="R33" s="12" t="n">
        <f aca="false">IFERROR(LOOKUP(IF(Q33="",G33,Q33),{0,1,10,100,250,500,1000},{0,0.632185,0.426457,0.362167,0.3268075,0.276447,0.162868}),"")</f>
        <v>0.632185</v>
      </c>
      <c r="S33" s="12" t="n">
        <f aca="false">IFERROR(IF(Q33="",G33,Q33)*R33,"")</f>
        <v>0.632185</v>
      </c>
      <c r="T33" s="0" t="s">
        <v>159</v>
      </c>
      <c r="U33" s="13" t="s">
        <v>30</v>
      </c>
      <c r="V33" s="0" t="n">
        <v>117</v>
      </c>
      <c r="X33" s="12" t="n">
        <f aca="false">IFERROR(LOOKUP(IF(W33="",G33,W33),{0,1,10,25,50,100,250,500,1000,3000},{0,0.56,0.487,0.428,0.383,0.364,0.328,0.277,0.164,0.164}),"")</f>
        <v>0.56</v>
      </c>
      <c r="Y33" s="12" t="n">
        <f aca="false">IFERROR(IF(W33="",G33,W33)*X33,"")</f>
        <v>0.56</v>
      </c>
      <c r="Z33" s="0" t="s">
        <v>160</v>
      </c>
      <c r="AA33" s="13" t="s">
        <v>30</v>
      </c>
    </row>
    <row r="34" customFormat="false" ht="15" hidden="false" customHeight="false" outlineLevel="0" collapsed="false">
      <c r="A34" s="0" t="s">
        <v>161</v>
      </c>
      <c r="B34" s="0" t="s">
        <v>162</v>
      </c>
      <c r="D34" s="0" t="s">
        <v>54</v>
      </c>
      <c r="G34" s="0" t="n">
        <f aca="false">BoardQty*2</f>
        <v>2</v>
      </c>
      <c r="H3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4" s="12" t="n">
        <f aca="false">IFERROR(G34*H34,"")</f>
        <v>0</v>
      </c>
    </row>
    <row r="36" customFormat="false" ht="15" hidden="false" customHeight="false" outlineLevel="0" collapsed="false">
      <c r="K36" s="0" t="str">
        <f aca="false">IFERROR(CONCATENATE(TEXT(INDEX($K$7:$K$34,SMALL(IF($N$7:$N$34&lt;&gt;"",IF($K$7:$K$34&lt;&gt;"",ROW($K$7:$K$34)-MIN(ROW($K$7:$K$34))+1,""),""),ROW()-ROW(A$36)+1)),"##0"),","),"")</f>
        <v/>
      </c>
      <c r="L36" s="0" t="str">
        <f aca="false">IFERROR(CONCATENATE((INDEX($N$7:$N$34,SMALL(IF($N$7:$N$34&lt;&gt;"",IF($K$7:$K$34&lt;&gt;"",ROW($K$7:$K$34)-MIN(ROW($K$7:$K$34))+1,""),""),ROW()-ROW(A$36)+1))),","),"")</f>
        <v/>
      </c>
      <c r="M36" s="0" t="str">
        <f aca="false">IFERROR(CONCATENATE((INDEX($A$7:$A$34,SMALL(IF($N$7:$N$34&lt;&gt;"",IF($K$7:$K$34&lt;&gt;"",ROW($K$7:$K$34)-MIN(ROW($K$7:$K$34))+1,""),""),ROW()-ROW(A$36)+1))),),"")</f>
        <v/>
      </c>
      <c r="Q36" s="0" t="str">
        <f aca="false">IFERROR(CONCATENATE((INDEX($T$7:$T$34,SMALL(IF($T$7:$T$34&lt;&gt;"",IF($Q$7:$Q$34&lt;&gt;"",ROW($Q$7:$Q$34)-MIN(ROW($Q$7:$Q$34))+1,""),""),ROW()-ROW(A$36)+1)))," "),"")</f>
        <v/>
      </c>
      <c r="R36" s="0" t="str">
        <f aca="false">IFERROR(CONCATENATE(TEXT(INDEX($Q$7:$Q$34,SMALL(IF($T$7:$T$34&lt;&gt;"",IF($Q$7:$Q$34&lt;&gt;"",ROW($Q$7:$Q$34)-MIN(ROW($Q$7:$Q$34))+1,""),""),ROW()-ROW(A$36)+1)),"##0")," "),"")</f>
        <v/>
      </c>
      <c r="S36" s="0" t="str">
        <f aca="false">IFERROR(CONCATENATE((INDEX($A$7:$A$34,SMALL(IF($T$7:$T$34&lt;&gt;"",IF($Q$7:$Q$34&lt;&gt;"",ROW($Q$7:$Q$34)-MIN(ROW($Q$7:$Q$34))+1,""),""),ROW()-ROW(A$36)+1))),),"")</f>
        <v/>
      </c>
      <c r="W36" s="0" t="str">
        <f aca="false">IFERROR(CONCATENATE((INDEX($Z$7:$Z$34,SMALL(IF($Z$7:$Z$34&lt;&gt;"",IF($W$7:$W$34&lt;&gt;"",ROW($W$7:$W$34)-MIN(ROW($W$7:$W$34))+1,""),""),ROW()-ROW(A$36)+1)))," "),"")</f>
        <v/>
      </c>
      <c r="X36" s="0" t="str">
        <f aca="false">IFERROR(CONCATENATE(TEXT(INDEX($W$7:$W$34,SMALL(IF($Z$7:$Z$34&lt;&gt;"",IF($W$7:$W$34&lt;&gt;"",ROW($W$7:$W$34)-MIN(ROW($W$7:$W$34))+1,""),""),ROW()-ROW(A$36)+1)),"##0")," "),"")</f>
        <v/>
      </c>
      <c r="Y36" s="0" t="str">
        <f aca="false">IFERROR(CONCATENATE((INDEX($A$7:$A$34,SMALL(IF($Z$7:$Z$34&lt;&gt;"",IF($W$7:$W$34&lt;&gt;"",ROW($W$7:$W$34)-MIN(ROW($W$7:$W$34))+1,""),""),ROW()-ROW(A$36)+1))),),"")</f>
        <v/>
      </c>
      <c r="AC36" s="0" t="str">
        <f aca="false">IFERROR(CONCATENATE((INDEX($AF$7:$AF$34,SMALL(IF($AF$7:$AF$34&lt;&gt;"",IF($AC$7:$AC$34&lt;&gt;"",ROW($AC$7:$AC$34)-MIN(ROW($AC$7:$AC$34))+1,""),""),ROW()-ROW(A$36)+1))),","),"")</f>
        <v/>
      </c>
      <c r="AD36" s="0" t="str">
        <f aca="false">IFERROR(CONCATENATE(TEXT(INDEX($AC$7:$AC$34,SMALL(IF($AF$7:$AF$34&lt;&gt;"",IF($AC$7:$AC$34&lt;&gt;"",ROW($AC$7:$AC$34)-MIN(ROW($AC$7:$AC$34))+1,""),""),ROW()-ROW(A$36)+1)),"##0"),","),"")</f>
        <v/>
      </c>
      <c r="AE36" s="0" t="str">
        <f aca="false">IFERROR(CONCATENATE((INDEX($A$7:$A$34,SMALL(IF($AF$7:$AF$34&lt;&gt;"",IF($AC$7:$AC$34&lt;&gt;"",ROW($AC$7:$AC$34)-MIN(ROW($AC$7:$AC$34))+1,""),""),ROW()-ROW(A$36)+1))),),"")</f>
        <v/>
      </c>
      <c r="AI36" s="0" t="str">
        <f aca="false">IFERROR(CONCATENATE((INDEX($AL$7:$AL$34,SMALL(IF($AL$7:$AL$34&lt;&gt;"",IF($AI$7:$AI$34&lt;&gt;"",ROW($AI$7:$AI$34)-MIN(ROW($AI$7:$AI$34))+1,""),""),ROW()-ROW(A$36)+1)))," "),"")</f>
        <v/>
      </c>
      <c r="AJ36" s="0" t="str">
        <f aca="false">IFERROR(CONCATENATE(TEXT(INDEX($AI$7:$AI$34,SMALL(IF($AL$7:$AL$34&lt;&gt;"",IF($AI$7:$AI$34&lt;&gt;"",ROW($AI$7:$AI$34)-MIN(ROW($AI$7:$AI$34))+1,""),""),ROW()-ROW(A$36)+1)),"##0")," "),"")</f>
        <v/>
      </c>
      <c r="AK36" s="0" t="str">
        <f aca="false">IFERROR(CONCATENATE((INDEX($A$7:$A$34,SMALL(IF($AL$7:$AL$34&lt;&gt;"",IF($AI$7:$AI$34&lt;&gt;"",ROW($AI$7:$AI$34)-MIN(ROW($AI$7:$AI$34))+1,""),""),ROW()-ROW(A$36)+1))),),"")</f>
        <v/>
      </c>
    </row>
    <row r="37" customFormat="false" ht="15" hidden="false" customHeight="false" outlineLevel="0" collapsed="false">
      <c r="K37" s="0" t="str">
        <f aca="false">IFERROR(CONCATENATE(TEXT(INDEX($K$7:$K$34,SMALL(IF($N$7:$N$34&lt;&gt;"",IF($K$7:$K$34&lt;&gt;"",ROW($K$7:$K$34)-MIN(ROW($K$7:$K$34))+1,""),""),ROW()-ROW(A$36)+1)),"##0"),","),"")</f>
        <v/>
      </c>
      <c r="L37" s="0" t="str">
        <f aca="false">IFERROR(CONCATENATE((INDEX($N$7:$N$34,SMALL(IF($N$7:$N$34&lt;&gt;"",IF($K$7:$K$34&lt;&gt;"",ROW($K$7:$K$34)-MIN(ROW($K$7:$K$34))+1,""),""),ROW()-ROW(A$36)+1))),","),"")</f>
        <v/>
      </c>
      <c r="M37" s="0" t="str">
        <f aca="false">IFERROR(CONCATENATE((INDEX($A$7:$A$34,SMALL(IF($N$7:$N$34&lt;&gt;"",IF($K$7:$K$34&lt;&gt;"",ROW($K$7:$K$34)-MIN(ROW($K$7:$K$34))+1,""),""),ROW()-ROW(A$36)+1))),),"")</f>
        <v/>
      </c>
      <c r="Q37" s="0" t="str">
        <f aca="false">IFERROR(CONCATENATE((INDEX($T$7:$T$34,SMALL(IF($T$7:$T$34&lt;&gt;"",IF($Q$7:$Q$34&lt;&gt;"",ROW($Q$7:$Q$34)-MIN(ROW($Q$7:$Q$34))+1,""),""),ROW()-ROW(A$36)+1)))," "),"")</f>
        <v/>
      </c>
      <c r="R37" s="0" t="str">
        <f aca="false">IFERROR(CONCATENATE(TEXT(INDEX($Q$7:$Q$34,SMALL(IF($T$7:$T$34&lt;&gt;"",IF($Q$7:$Q$34&lt;&gt;"",ROW($Q$7:$Q$34)-MIN(ROW($Q$7:$Q$34))+1,""),""),ROW()-ROW(A$36)+1)),"##0")," "),"")</f>
        <v/>
      </c>
      <c r="S37" s="0" t="str">
        <f aca="false">IFERROR(CONCATENATE((INDEX($A$7:$A$34,SMALL(IF($T$7:$T$34&lt;&gt;"",IF($Q$7:$Q$34&lt;&gt;"",ROW($Q$7:$Q$34)-MIN(ROW($Q$7:$Q$34))+1,""),""),ROW()-ROW(A$36)+1))),),"")</f>
        <v/>
      </c>
      <c r="W37" s="0" t="str">
        <f aca="false">IFERROR(CONCATENATE((INDEX($Z$7:$Z$34,SMALL(IF($Z$7:$Z$34&lt;&gt;"",IF($W$7:$W$34&lt;&gt;"",ROW($W$7:$W$34)-MIN(ROW($W$7:$W$34))+1,""),""),ROW()-ROW(A$36)+1)))," "),"")</f>
        <v/>
      </c>
      <c r="X37" s="0" t="str">
        <f aca="false">IFERROR(CONCATENATE(TEXT(INDEX($W$7:$W$34,SMALL(IF($Z$7:$Z$34&lt;&gt;"",IF($W$7:$W$34&lt;&gt;"",ROW($W$7:$W$34)-MIN(ROW($W$7:$W$34))+1,""),""),ROW()-ROW(A$36)+1)),"##0")," "),"")</f>
        <v/>
      </c>
      <c r="Y37" s="0" t="str">
        <f aca="false">IFERROR(CONCATENATE((INDEX($A$7:$A$34,SMALL(IF($Z$7:$Z$34&lt;&gt;"",IF($W$7:$W$34&lt;&gt;"",ROW($W$7:$W$34)-MIN(ROW($W$7:$W$34))+1,""),""),ROW()-ROW(A$36)+1))),),"")</f>
        <v/>
      </c>
      <c r="AC37" s="0" t="str">
        <f aca="false">IFERROR(CONCATENATE((INDEX($AF$7:$AF$34,SMALL(IF($AF$7:$AF$34&lt;&gt;"",IF($AC$7:$AC$34&lt;&gt;"",ROW($AC$7:$AC$34)-MIN(ROW($AC$7:$AC$34))+1,""),""),ROW()-ROW(A$36)+1))),","),"")</f>
        <v/>
      </c>
      <c r="AD37" s="0" t="str">
        <f aca="false">IFERROR(CONCATENATE(TEXT(INDEX($AC$7:$AC$34,SMALL(IF($AF$7:$AF$34&lt;&gt;"",IF($AC$7:$AC$34&lt;&gt;"",ROW($AC$7:$AC$34)-MIN(ROW($AC$7:$AC$34))+1,""),""),ROW()-ROW(A$36)+1)),"##0"),","),"")</f>
        <v/>
      </c>
      <c r="AE37" s="0" t="str">
        <f aca="false">IFERROR(CONCATENATE((INDEX($A$7:$A$34,SMALL(IF($AF$7:$AF$34&lt;&gt;"",IF($AC$7:$AC$34&lt;&gt;"",ROW($AC$7:$AC$34)-MIN(ROW($AC$7:$AC$34))+1,""),""),ROW()-ROW(A$36)+1))),),"")</f>
        <v/>
      </c>
      <c r="AI37" s="0" t="str">
        <f aca="false">IFERROR(CONCATENATE((INDEX($AL$7:$AL$34,SMALL(IF($AL$7:$AL$34&lt;&gt;"",IF($AI$7:$AI$34&lt;&gt;"",ROW($AI$7:$AI$34)-MIN(ROW($AI$7:$AI$34))+1,""),""),ROW()-ROW(A$36)+1)))," "),"")</f>
        <v/>
      </c>
      <c r="AJ37" s="0" t="str">
        <f aca="false">IFERROR(CONCATENATE(TEXT(INDEX($AI$7:$AI$34,SMALL(IF($AL$7:$AL$34&lt;&gt;"",IF($AI$7:$AI$34&lt;&gt;"",ROW($AI$7:$AI$34)-MIN(ROW($AI$7:$AI$34))+1,""),""),ROW()-ROW(A$36)+1)),"##0")," "),"")</f>
        <v/>
      </c>
      <c r="AK37" s="0" t="str">
        <f aca="false">IFERROR(CONCATENATE((INDEX($A$7:$A$34,SMALL(IF($AL$7:$AL$34&lt;&gt;"",IF($AI$7:$AI$34&lt;&gt;"",ROW($AI$7:$AI$34)-MIN(ROW($AI$7:$AI$34))+1,""),""),ROW()-ROW(A$36)+1))),),"")</f>
        <v/>
      </c>
    </row>
    <row r="38" customFormat="false" ht="15" hidden="false" customHeight="false" outlineLevel="0" collapsed="false">
      <c r="K38" s="0" t="str">
        <f aca="false">IFERROR(CONCATENATE(TEXT(INDEX($K$7:$K$34,SMALL(IF($N$7:$N$34&lt;&gt;"",IF($K$7:$K$34&lt;&gt;"",ROW($K$7:$K$34)-MIN(ROW($K$7:$K$34))+1,""),""),ROW()-ROW(A$36)+1)),"##0"),","),"")</f>
        <v/>
      </c>
      <c r="L38" s="0" t="str">
        <f aca="false">IFERROR(CONCATENATE((INDEX($N$7:$N$34,SMALL(IF($N$7:$N$34&lt;&gt;"",IF($K$7:$K$34&lt;&gt;"",ROW($K$7:$K$34)-MIN(ROW($K$7:$K$34))+1,""),""),ROW()-ROW(A$36)+1))),","),"")</f>
        <v/>
      </c>
      <c r="M38" s="0" t="str">
        <f aca="false">IFERROR(CONCATENATE((INDEX($A$7:$A$34,SMALL(IF($N$7:$N$34&lt;&gt;"",IF($K$7:$K$34&lt;&gt;"",ROW($K$7:$K$34)-MIN(ROW($K$7:$K$34))+1,""),""),ROW()-ROW(A$36)+1))),),"")</f>
        <v/>
      </c>
      <c r="Q38" s="0" t="str">
        <f aca="false">IFERROR(CONCATENATE((INDEX($T$7:$T$34,SMALL(IF($T$7:$T$34&lt;&gt;"",IF($Q$7:$Q$34&lt;&gt;"",ROW($Q$7:$Q$34)-MIN(ROW($Q$7:$Q$34))+1,""),""),ROW()-ROW(A$36)+1)))," "),"")</f>
        <v/>
      </c>
      <c r="R38" s="0" t="str">
        <f aca="false">IFERROR(CONCATENATE(TEXT(INDEX($Q$7:$Q$34,SMALL(IF($T$7:$T$34&lt;&gt;"",IF($Q$7:$Q$34&lt;&gt;"",ROW($Q$7:$Q$34)-MIN(ROW($Q$7:$Q$34))+1,""),""),ROW()-ROW(A$36)+1)),"##0")," "),"")</f>
        <v/>
      </c>
      <c r="S38" s="0" t="str">
        <f aca="false">IFERROR(CONCATENATE((INDEX($A$7:$A$34,SMALL(IF($T$7:$T$34&lt;&gt;"",IF($Q$7:$Q$34&lt;&gt;"",ROW($Q$7:$Q$34)-MIN(ROW($Q$7:$Q$34))+1,""),""),ROW()-ROW(A$36)+1))),),"")</f>
        <v/>
      </c>
      <c r="W38" s="0" t="str">
        <f aca="false">IFERROR(CONCATENATE((INDEX($Z$7:$Z$34,SMALL(IF($Z$7:$Z$34&lt;&gt;"",IF($W$7:$W$34&lt;&gt;"",ROW($W$7:$W$34)-MIN(ROW($W$7:$W$34))+1,""),""),ROW()-ROW(A$36)+1)))," "),"")</f>
        <v/>
      </c>
      <c r="X38" s="0" t="str">
        <f aca="false">IFERROR(CONCATENATE(TEXT(INDEX($W$7:$W$34,SMALL(IF($Z$7:$Z$34&lt;&gt;"",IF($W$7:$W$34&lt;&gt;"",ROW($W$7:$W$34)-MIN(ROW($W$7:$W$34))+1,""),""),ROW()-ROW(A$36)+1)),"##0")," "),"")</f>
        <v/>
      </c>
      <c r="Y38" s="0" t="str">
        <f aca="false">IFERROR(CONCATENATE((INDEX($A$7:$A$34,SMALL(IF($Z$7:$Z$34&lt;&gt;"",IF($W$7:$W$34&lt;&gt;"",ROW($W$7:$W$34)-MIN(ROW($W$7:$W$34))+1,""),""),ROW()-ROW(A$36)+1))),),"")</f>
        <v/>
      </c>
      <c r="AC38" s="0" t="str">
        <f aca="false">IFERROR(CONCATENATE((INDEX($AF$7:$AF$34,SMALL(IF($AF$7:$AF$34&lt;&gt;"",IF($AC$7:$AC$34&lt;&gt;"",ROW($AC$7:$AC$34)-MIN(ROW($AC$7:$AC$34))+1,""),""),ROW()-ROW(A$36)+1))),","),"")</f>
        <v/>
      </c>
      <c r="AD38" s="0" t="str">
        <f aca="false">IFERROR(CONCATENATE(TEXT(INDEX($AC$7:$AC$34,SMALL(IF($AF$7:$AF$34&lt;&gt;"",IF($AC$7:$AC$34&lt;&gt;"",ROW($AC$7:$AC$34)-MIN(ROW($AC$7:$AC$34))+1,""),""),ROW()-ROW(A$36)+1)),"##0"),","),"")</f>
        <v/>
      </c>
      <c r="AE38" s="0" t="str">
        <f aca="false">IFERROR(CONCATENATE((INDEX($A$7:$A$34,SMALL(IF($AF$7:$AF$34&lt;&gt;"",IF($AC$7:$AC$34&lt;&gt;"",ROW($AC$7:$AC$34)-MIN(ROW($AC$7:$AC$34))+1,""),""),ROW()-ROW(A$36)+1))),),"")</f>
        <v/>
      </c>
      <c r="AI38" s="0" t="str">
        <f aca="false">IFERROR(CONCATENATE((INDEX($AL$7:$AL$34,SMALL(IF($AL$7:$AL$34&lt;&gt;"",IF($AI$7:$AI$34&lt;&gt;"",ROW($AI$7:$AI$34)-MIN(ROW($AI$7:$AI$34))+1,""),""),ROW()-ROW(A$36)+1)))," "),"")</f>
        <v/>
      </c>
      <c r="AJ38" s="0" t="str">
        <f aca="false">IFERROR(CONCATENATE(TEXT(INDEX($AI$7:$AI$34,SMALL(IF($AL$7:$AL$34&lt;&gt;"",IF($AI$7:$AI$34&lt;&gt;"",ROW($AI$7:$AI$34)-MIN(ROW($AI$7:$AI$34))+1,""),""),ROW()-ROW(A$36)+1)),"##0")," "),"")</f>
        <v/>
      </c>
      <c r="AK38" s="0" t="str">
        <f aca="false">IFERROR(CONCATENATE((INDEX($A$7:$A$34,SMALL(IF($AL$7:$AL$34&lt;&gt;"",IF($AI$7:$AI$34&lt;&gt;"",ROW($AI$7:$AI$34)-MIN(ROW($AI$7:$AI$34))+1,""),""),ROW()-ROW(A$36)+1))),),"")</f>
        <v/>
      </c>
    </row>
    <row r="39" customFormat="false" ht="15" hidden="false" customHeight="false" outlineLevel="0" collapsed="false">
      <c r="K39" s="0" t="str">
        <f aca="false">IFERROR(CONCATENATE(TEXT(INDEX($K$7:$K$34,SMALL(IF($N$7:$N$34&lt;&gt;"",IF($K$7:$K$34&lt;&gt;"",ROW($K$7:$K$34)-MIN(ROW($K$7:$K$34))+1,""),""),ROW()-ROW(A$36)+1)),"##0"),","),"")</f>
        <v/>
      </c>
      <c r="L39" s="0" t="str">
        <f aca="false">IFERROR(CONCATENATE((INDEX($N$7:$N$34,SMALL(IF($N$7:$N$34&lt;&gt;"",IF($K$7:$K$34&lt;&gt;"",ROW($K$7:$K$34)-MIN(ROW($K$7:$K$34))+1,""),""),ROW()-ROW(A$36)+1))),","),"")</f>
        <v/>
      </c>
      <c r="M39" s="0" t="str">
        <f aca="false">IFERROR(CONCATENATE((INDEX($A$7:$A$34,SMALL(IF($N$7:$N$34&lt;&gt;"",IF($K$7:$K$34&lt;&gt;"",ROW($K$7:$K$34)-MIN(ROW($K$7:$K$34))+1,""),""),ROW()-ROW(A$36)+1))),),"")</f>
        <v/>
      </c>
      <c r="Q39" s="0" t="str">
        <f aca="false">IFERROR(CONCATENATE((INDEX($T$7:$T$34,SMALL(IF($T$7:$T$34&lt;&gt;"",IF($Q$7:$Q$34&lt;&gt;"",ROW($Q$7:$Q$34)-MIN(ROW($Q$7:$Q$34))+1,""),""),ROW()-ROW(A$36)+1)))," "),"")</f>
        <v/>
      </c>
      <c r="R39" s="0" t="str">
        <f aca="false">IFERROR(CONCATENATE(TEXT(INDEX($Q$7:$Q$34,SMALL(IF($T$7:$T$34&lt;&gt;"",IF($Q$7:$Q$34&lt;&gt;"",ROW($Q$7:$Q$34)-MIN(ROW($Q$7:$Q$34))+1,""),""),ROW()-ROW(A$36)+1)),"##0")," "),"")</f>
        <v/>
      </c>
      <c r="S39" s="0" t="str">
        <f aca="false">IFERROR(CONCATENATE((INDEX($A$7:$A$34,SMALL(IF($T$7:$T$34&lt;&gt;"",IF($Q$7:$Q$34&lt;&gt;"",ROW($Q$7:$Q$34)-MIN(ROW($Q$7:$Q$34))+1,""),""),ROW()-ROW(A$36)+1))),),"")</f>
        <v/>
      </c>
      <c r="W39" s="0" t="str">
        <f aca="false">IFERROR(CONCATENATE((INDEX($Z$7:$Z$34,SMALL(IF($Z$7:$Z$34&lt;&gt;"",IF($W$7:$W$34&lt;&gt;"",ROW($W$7:$W$34)-MIN(ROW($W$7:$W$34))+1,""),""),ROW()-ROW(A$36)+1)))," "),"")</f>
        <v/>
      </c>
      <c r="X39" s="0" t="str">
        <f aca="false">IFERROR(CONCATENATE(TEXT(INDEX($W$7:$W$34,SMALL(IF($Z$7:$Z$34&lt;&gt;"",IF($W$7:$W$34&lt;&gt;"",ROW($W$7:$W$34)-MIN(ROW($W$7:$W$34))+1,""),""),ROW()-ROW(A$36)+1)),"##0")," "),"")</f>
        <v/>
      </c>
      <c r="Y39" s="0" t="str">
        <f aca="false">IFERROR(CONCATENATE((INDEX($A$7:$A$34,SMALL(IF($Z$7:$Z$34&lt;&gt;"",IF($W$7:$W$34&lt;&gt;"",ROW($W$7:$W$34)-MIN(ROW($W$7:$W$34))+1,""),""),ROW()-ROW(A$36)+1))),),"")</f>
        <v/>
      </c>
      <c r="AC39" s="0" t="str">
        <f aca="false">IFERROR(CONCATENATE((INDEX($AF$7:$AF$34,SMALL(IF($AF$7:$AF$34&lt;&gt;"",IF($AC$7:$AC$34&lt;&gt;"",ROW($AC$7:$AC$34)-MIN(ROW($AC$7:$AC$34))+1,""),""),ROW()-ROW(A$36)+1))),","),"")</f>
        <v/>
      </c>
      <c r="AD39" s="0" t="str">
        <f aca="false">IFERROR(CONCATENATE(TEXT(INDEX($AC$7:$AC$34,SMALL(IF($AF$7:$AF$34&lt;&gt;"",IF($AC$7:$AC$34&lt;&gt;"",ROW($AC$7:$AC$34)-MIN(ROW($AC$7:$AC$34))+1,""),""),ROW()-ROW(A$36)+1)),"##0"),","),"")</f>
        <v/>
      </c>
      <c r="AE39" s="0" t="str">
        <f aca="false">IFERROR(CONCATENATE((INDEX($A$7:$A$34,SMALL(IF($AF$7:$AF$34&lt;&gt;"",IF($AC$7:$AC$34&lt;&gt;"",ROW($AC$7:$AC$34)-MIN(ROW($AC$7:$AC$34))+1,""),""),ROW()-ROW(A$36)+1))),),"")</f>
        <v/>
      </c>
      <c r="AI39" s="0" t="str">
        <f aca="false">IFERROR(CONCATENATE((INDEX($AL$7:$AL$34,SMALL(IF($AL$7:$AL$34&lt;&gt;"",IF($AI$7:$AI$34&lt;&gt;"",ROW($AI$7:$AI$34)-MIN(ROW($AI$7:$AI$34))+1,""),""),ROW()-ROW(A$36)+1)))," "),"")</f>
        <v/>
      </c>
      <c r="AJ39" s="0" t="str">
        <f aca="false">IFERROR(CONCATENATE(TEXT(INDEX($AI$7:$AI$34,SMALL(IF($AL$7:$AL$34&lt;&gt;"",IF($AI$7:$AI$34&lt;&gt;"",ROW($AI$7:$AI$34)-MIN(ROW($AI$7:$AI$34))+1,""),""),ROW()-ROW(A$36)+1)),"##0")," "),"")</f>
        <v/>
      </c>
      <c r="AK39" s="0" t="str">
        <f aca="false">IFERROR(CONCATENATE((INDEX($A$7:$A$34,SMALL(IF($AL$7:$AL$34&lt;&gt;"",IF($AI$7:$AI$34&lt;&gt;"",ROW($AI$7:$AI$34)-MIN(ROW($AI$7:$AI$34))+1,""),""),ROW()-ROW(A$36)+1))),),"")</f>
        <v/>
      </c>
    </row>
    <row r="40" customFormat="false" ht="15" hidden="false" customHeight="false" outlineLevel="0" collapsed="false">
      <c r="K40" s="0" t="str">
        <f aca="false">IFERROR(CONCATENATE(TEXT(INDEX($K$7:$K$34,SMALL(IF($N$7:$N$34&lt;&gt;"",IF($K$7:$K$34&lt;&gt;"",ROW($K$7:$K$34)-MIN(ROW($K$7:$K$34))+1,""),""),ROW()-ROW(A$36)+1)),"##0"),","),"")</f>
        <v/>
      </c>
      <c r="L40" s="0" t="str">
        <f aca="false">IFERROR(CONCATENATE((INDEX($N$7:$N$34,SMALL(IF($N$7:$N$34&lt;&gt;"",IF($K$7:$K$34&lt;&gt;"",ROW($K$7:$K$34)-MIN(ROW($K$7:$K$34))+1,""),""),ROW()-ROW(A$36)+1))),","),"")</f>
        <v/>
      </c>
      <c r="M40" s="0" t="str">
        <f aca="false">IFERROR(CONCATENATE((INDEX($A$7:$A$34,SMALL(IF($N$7:$N$34&lt;&gt;"",IF($K$7:$K$34&lt;&gt;"",ROW($K$7:$K$34)-MIN(ROW($K$7:$K$34))+1,""),""),ROW()-ROW(A$36)+1))),),"")</f>
        <v/>
      </c>
      <c r="Q40" s="0" t="str">
        <f aca="false">IFERROR(CONCATENATE((INDEX($T$7:$T$34,SMALL(IF($T$7:$T$34&lt;&gt;"",IF($Q$7:$Q$34&lt;&gt;"",ROW($Q$7:$Q$34)-MIN(ROW($Q$7:$Q$34))+1,""),""),ROW()-ROW(A$36)+1)))," "),"")</f>
        <v/>
      </c>
      <c r="R40" s="0" t="str">
        <f aca="false">IFERROR(CONCATENATE(TEXT(INDEX($Q$7:$Q$34,SMALL(IF($T$7:$T$34&lt;&gt;"",IF($Q$7:$Q$34&lt;&gt;"",ROW($Q$7:$Q$34)-MIN(ROW($Q$7:$Q$34))+1,""),""),ROW()-ROW(A$36)+1)),"##0")," "),"")</f>
        <v/>
      </c>
      <c r="S40" s="0" t="str">
        <f aca="false">IFERROR(CONCATENATE((INDEX($A$7:$A$34,SMALL(IF($T$7:$T$34&lt;&gt;"",IF($Q$7:$Q$34&lt;&gt;"",ROW($Q$7:$Q$34)-MIN(ROW($Q$7:$Q$34))+1,""),""),ROW()-ROW(A$36)+1))),),"")</f>
        <v/>
      </c>
      <c r="W40" s="0" t="str">
        <f aca="false">IFERROR(CONCATENATE((INDEX($Z$7:$Z$34,SMALL(IF($Z$7:$Z$34&lt;&gt;"",IF($W$7:$W$34&lt;&gt;"",ROW($W$7:$W$34)-MIN(ROW($W$7:$W$34))+1,""),""),ROW()-ROW(A$36)+1)))," "),"")</f>
        <v/>
      </c>
      <c r="X40" s="0" t="str">
        <f aca="false">IFERROR(CONCATENATE(TEXT(INDEX($W$7:$W$34,SMALL(IF($Z$7:$Z$34&lt;&gt;"",IF($W$7:$W$34&lt;&gt;"",ROW($W$7:$W$34)-MIN(ROW($W$7:$W$34))+1,""),""),ROW()-ROW(A$36)+1)),"##0")," "),"")</f>
        <v/>
      </c>
      <c r="Y40" s="0" t="str">
        <f aca="false">IFERROR(CONCATENATE((INDEX($A$7:$A$34,SMALL(IF($Z$7:$Z$34&lt;&gt;"",IF($W$7:$W$34&lt;&gt;"",ROW($W$7:$W$34)-MIN(ROW($W$7:$W$34))+1,""),""),ROW()-ROW(A$36)+1))),),"")</f>
        <v/>
      </c>
      <c r="AC40" s="0" t="str">
        <f aca="false">IFERROR(CONCATENATE((INDEX($AF$7:$AF$34,SMALL(IF($AF$7:$AF$34&lt;&gt;"",IF($AC$7:$AC$34&lt;&gt;"",ROW($AC$7:$AC$34)-MIN(ROW($AC$7:$AC$34))+1,""),""),ROW()-ROW(A$36)+1))),","),"")</f>
        <v/>
      </c>
      <c r="AD40" s="0" t="str">
        <f aca="false">IFERROR(CONCATENATE(TEXT(INDEX($AC$7:$AC$34,SMALL(IF($AF$7:$AF$34&lt;&gt;"",IF($AC$7:$AC$34&lt;&gt;"",ROW($AC$7:$AC$34)-MIN(ROW($AC$7:$AC$34))+1,""),""),ROW()-ROW(A$36)+1)),"##0"),","),"")</f>
        <v/>
      </c>
      <c r="AE40" s="0" t="str">
        <f aca="false">IFERROR(CONCATENATE((INDEX($A$7:$A$34,SMALL(IF($AF$7:$AF$34&lt;&gt;"",IF($AC$7:$AC$34&lt;&gt;"",ROW($AC$7:$AC$34)-MIN(ROW($AC$7:$AC$34))+1,""),""),ROW()-ROW(A$36)+1))),),"")</f>
        <v/>
      </c>
      <c r="AI40" s="0" t="str">
        <f aca="false">IFERROR(CONCATENATE((INDEX($AL$7:$AL$34,SMALL(IF($AL$7:$AL$34&lt;&gt;"",IF($AI$7:$AI$34&lt;&gt;"",ROW($AI$7:$AI$34)-MIN(ROW($AI$7:$AI$34))+1,""),""),ROW()-ROW(A$36)+1)))," "),"")</f>
        <v/>
      </c>
      <c r="AJ40" s="0" t="str">
        <f aca="false">IFERROR(CONCATENATE(TEXT(INDEX($AI$7:$AI$34,SMALL(IF($AL$7:$AL$34&lt;&gt;"",IF($AI$7:$AI$34&lt;&gt;"",ROW($AI$7:$AI$34)-MIN(ROW($AI$7:$AI$34))+1,""),""),ROW()-ROW(A$36)+1)),"##0")," "),"")</f>
        <v/>
      </c>
      <c r="AK40" s="0" t="str">
        <f aca="false">IFERROR(CONCATENATE((INDEX($A$7:$A$34,SMALL(IF($AL$7:$AL$34&lt;&gt;"",IF($AI$7:$AI$34&lt;&gt;"",ROW($AI$7:$AI$34)-MIN(ROW($AI$7:$AI$34))+1,""),""),ROW()-ROW(A$36)+1))),),"")</f>
        <v/>
      </c>
    </row>
    <row r="41" customFormat="false" ht="15" hidden="false" customHeight="false" outlineLevel="0" collapsed="false">
      <c r="K41" s="0" t="str">
        <f aca="false">IFERROR(CONCATENATE(TEXT(INDEX($K$7:$K$34,SMALL(IF($N$7:$N$34&lt;&gt;"",IF($K$7:$K$34&lt;&gt;"",ROW($K$7:$K$34)-MIN(ROW($K$7:$K$34))+1,""),""),ROW()-ROW(A$36)+1)),"##0"),","),"")</f>
        <v/>
      </c>
      <c r="L41" s="0" t="str">
        <f aca="false">IFERROR(CONCATENATE((INDEX($N$7:$N$34,SMALL(IF($N$7:$N$34&lt;&gt;"",IF($K$7:$K$34&lt;&gt;"",ROW($K$7:$K$34)-MIN(ROW($K$7:$K$34))+1,""),""),ROW()-ROW(A$36)+1))),","),"")</f>
        <v/>
      </c>
      <c r="M41" s="0" t="str">
        <f aca="false">IFERROR(CONCATENATE((INDEX($A$7:$A$34,SMALL(IF($N$7:$N$34&lt;&gt;"",IF($K$7:$K$34&lt;&gt;"",ROW($K$7:$K$34)-MIN(ROW($K$7:$K$34))+1,""),""),ROW()-ROW(A$36)+1))),),"")</f>
        <v/>
      </c>
      <c r="Q41" s="0" t="str">
        <f aca="false">IFERROR(CONCATENATE((INDEX($T$7:$T$34,SMALL(IF($T$7:$T$34&lt;&gt;"",IF($Q$7:$Q$34&lt;&gt;"",ROW($Q$7:$Q$34)-MIN(ROW($Q$7:$Q$34))+1,""),""),ROW()-ROW(A$36)+1)))," "),"")</f>
        <v/>
      </c>
      <c r="R41" s="0" t="str">
        <f aca="false">IFERROR(CONCATENATE(TEXT(INDEX($Q$7:$Q$34,SMALL(IF($T$7:$T$34&lt;&gt;"",IF($Q$7:$Q$34&lt;&gt;"",ROW($Q$7:$Q$34)-MIN(ROW($Q$7:$Q$34))+1,""),""),ROW()-ROW(A$36)+1)),"##0")," "),"")</f>
        <v/>
      </c>
      <c r="S41" s="0" t="str">
        <f aca="false">IFERROR(CONCATENATE((INDEX($A$7:$A$34,SMALL(IF($T$7:$T$34&lt;&gt;"",IF($Q$7:$Q$34&lt;&gt;"",ROW($Q$7:$Q$34)-MIN(ROW($Q$7:$Q$34))+1,""),""),ROW()-ROW(A$36)+1))),),"")</f>
        <v/>
      </c>
      <c r="W41" s="0" t="str">
        <f aca="false">IFERROR(CONCATENATE((INDEX($Z$7:$Z$34,SMALL(IF($Z$7:$Z$34&lt;&gt;"",IF($W$7:$W$34&lt;&gt;"",ROW($W$7:$W$34)-MIN(ROW($W$7:$W$34))+1,""),""),ROW()-ROW(A$36)+1)))," "),"")</f>
        <v/>
      </c>
      <c r="X41" s="0" t="str">
        <f aca="false">IFERROR(CONCATENATE(TEXT(INDEX($W$7:$W$34,SMALL(IF($Z$7:$Z$34&lt;&gt;"",IF($W$7:$W$34&lt;&gt;"",ROW($W$7:$W$34)-MIN(ROW($W$7:$W$34))+1,""),""),ROW()-ROW(A$36)+1)),"##0")," "),"")</f>
        <v/>
      </c>
      <c r="Y41" s="0" t="str">
        <f aca="false">IFERROR(CONCATENATE((INDEX($A$7:$A$34,SMALL(IF($Z$7:$Z$34&lt;&gt;"",IF($W$7:$W$34&lt;&gt;"",ROW($W$7:$W$34)-MIN(ROW($W$7:$W$34))+1,""),""),ROW()-ROW(A$36)+1))),),"")</f>
        <v/>
      </c>
      <c r="AC41" s="0" t="str">
        <f aca="false">IFERROR(CONCATENATE((INDEX($AF$7:$AF$34,SMALL(IF($AF$7:$AF$34&lt;&gt;"",IF($AC$7:$AC$34&lt;&gt;"",ROW($AC$7:$AC$34)-MIN(ROW($AC$7:$AC$34))+1,""),""),ROW()-ROW(A$36)+1))),","),"")</f>
        <v/>
      </c>
      <c r="AD41" s="0" t="str">
        <f aca="false">IFERROR(CONCATENATE(TEXT(INDEX($AC$7:$AC$34,SMALL(IF($AF$7:$AF$34&lt;&gt;"",IF($AC$7:$AC$34&lt;&gt;"",ROW($AC$7:$AC$34)-MIN(ROW($AC$7:$AC$34))+1,""),""),ROW()-ROW(A$36)+1)),"##0"),","),"")</f>
        <v/>
      </c>
      <c r="AE41" s="0" t="str">
        <f aca="false">IFERROR(CONCATENATE((INDEX($A$7:$A$34,SMALL(IF($AF$7:$AF$34&lt;&gt;"",IF($AC$7:$AC$34&lt;&gt;"",ROW($AC$7:$AC$34)-MIN(ROW($AC$7:$AC$34))+1,""),""),ROW()-ROW(A$36)+1))),),"")</f>
        <v/>
      </c>
      <c r="AI41" s="0" t="str">
        <f aca="false">IFERROR(CONCATENATE((INDEX($AL$7:$AL$34,SMALL(IF($AL$7:$AL$34&lt;&gt;"",IF($AI$7:$AI$34&lt;&gt;"",ROW($AI$7:$AI$34)-MIN(ROW($AI$7:$AI$34))+1,""),""),ROW()-ROW(A$36)+1)))," "),"")</f>
        <v/>
      </c>
      <c r="AJ41" s="0" t="str">
        <f aca="false">IFERROR(CONCATENATE(TEXT(INDEX($AI$7:$AI$34,SMALL(IF($AL$7:$AL$34&lt;&gt;"",IF($AI$7:$AI$34&lt;&gt;"",ROW($AI$7:$AI$34)-MIN(ROW($AI$7:$AI$34))+1,""),""),ROW()-ROW(A$36)+1)),"##0")," "),"")</f>
        <v/>
      </c>
      <c r="AK41" s="0" t="str">
        <f aca="false">IFERROR(CONCATENATE((INDEX($A$7:$A$34,SMALL(IF($AL$7:$AL$34&lt;&gt;"",IF($AI$7:$AI$34&lt;&gt;"",ROW($AI$7:$AI$34)-MIN(ROW($AI$7:$AI$34))+1,""),""),ROW()-ROW(A$36)+1))),),"")</f>
        <v/>
      </c>
    </row>
    <row r="42" customFormat="false" ht="15" hidden="false" customHeight="false" outlineLevel="0" collapsed="false">
      <c r="K42" s="0" t="str">
        <f aca="false">IFERROR(CONCATENATE(TEXT(INDEX($K$7:$K$34,SMALL(IF($N$7:$N$34&lt;&gt;"",IF($K$7:$K$34&lt;&gt;"",ROW($K$7:$K$34)-MIN(ROW($K$7:$K$34))+1,""),""),ROW()-ROW(A$36)+1)),"##0"),","),"")</f>
        <v/>
      </c>
      <c r="L42" s="0" t="str">
        <f aca="false">IFERROR(CONCATENATE((INDEX($N$7:$N$34,SMALL(IF($N$7:$N$34&lt;&gt;"",IF($K$7:$K$34&lt;&gt;"",ROW($K$7:$K$34)-MIN(ROW($K$7:$K$34))+1,""),""),ROW()-ROW(A$36)+1))),","),"")</f>
        <v/>
      </c>
      <c r="M42" s="0" t="str">
        <f aca="false">IFERROR(CONCATENATE((INDEX($A$7:$A$34,SMALL(IF($N$7:$N$34&lt;&gt;"",IF($K$7:$K$34&lt;&gt;"",ROW($K$7:$K$34)-MIN(ROW($K$7:$K$34))+1,""),""),ROW()-ROW(A$36)+1))),),"")</f>
        <v/>
      </c>
      <c r="Q42" s="0" t="str">
        <f aca="false">IFERROR(CONCATENATE((INDEX($T$7:$T$34,SMALL(IF($T$7:$T$34&lt;&gt;"",IF($Q$7:$Q$34&lt;&gt;"",ROW($Q$7:$Q$34)-MIN(ROW($Q$7:$Q$34))+1,""),""),ROW()-ROW(A$36)+1)))," "),"")</f>
        <v/>
      </c>
      <c r="R42" s="0" t="str">
        <f aca="false">IFERROR(CONCATENATE(TEXT(INDEX($Q$7:$Q$34,SMALL(IF($T$7:$T$34&lt;&gt;"",IF($Q$7:$Q$34&lt;&gt;"",ROW($Q$7:$Q$34)-MIN(ROW($Q$7:$Q$34))+1,""),""),ROW()-ROW(A$36)+1)),"##0")," "),"")</f>
        <v/>
      </c>
      <c r="S42" s="0" t="str">
        <f aca="false">IFERROR(CONCATENATE((INDEX($A$7:$A$34,SMALL(IF($T$7:$T$34&lt;&gt;"",IF($Q$7:$Q$34&lt;&gt;"",ROW($Q$7:$Q$34)-MIN(ROW($Q$7:$Q$34))+1,""),""),ROW()-ROW(A$36)+1))),),"")</f>
        <v/>
      </c>
      <c r="W42" s="0" t="str">
        <f aca="false">IFERROR(CONCATENATE((INDEX($Z$7:$Z$34,SMALL(IF($Z$7:$Z$34&lt;&gt;"",IF($W$7:$W$34&lt;&gt;"",ROW($W$7:$W$34)-MIN(ROW($W$7:$W$34))+1,""),""),ROW()-ROW(A$36)+1)))," "),"")</f>
        <v/>
      </c>
      <c r="X42" s="0" t="str">
        <f aca="false">IFERROR(CONCATENATE(TEXT(INDEX($W$7:$W$34,SMALL(IF($Z$7:$Z$34&lt;&gt;"",IF($W$7:$W$34&lt;&gt;"",ROW($W$7:$W$34)-MIN(ROW($W$7:$W$34))+1,""),""),ROW()-ROW(A$36)+1)),"##0")," "),"")</f>
        <v/>
      </c>
      <c r="Y42" s="0" t="str">
        <f aca="false">IFERROR(CONCATENATE((INDEX($A$7:$A$34,SMALL(IF($Z$7:$Z$34&lt;&gt;"",IF($W$7:$W$34&lt;&gt;"",ROW($W$7:$W$34)-MIN(ROW($W$7:$W$34))+1,""),""),ROW()-ROW(A$36)+1))),),"")</f>
        <v/>
      </c>
      <c r="AC42" s="0" t="str">
        <f aca="false">IFERROR(CONCATENATE((INDEX($AF$7:$AF$34,SMALL(IF($AF$7:$AF$34&lt;&gt;"",IF($AC$7:$AC$34&lt;&gt;"",ROW($AC$7:$AC$34)-MIN(ROW($AC$7:$AC$34))+1,""),""),ROW()-ROW(A$36)+1))),","),"")</f>
        <v/>
      </c>
      <c r="AD42" s="0" t="str">
        <f aca="false">IFERROR(CONCATENATE(TEXT(INDEX($AC$7:$AC$34,SMALL(IF($AF$7:$AF$34&lt;&gt;"",IF($AC$7:$AC$34&lt;&gt;"",ROW($AC$7:$AC$34)-MIN(ROW($AC$7:$AC$34))+1,""),""),ROW()-ROW(A$36)+1)),"##0"),","),"")</f>
        <v/>
      </c>
      <c r="AE42" s="0" t="str">
        <f aca="false">IFERROR(CONCATENATE((INDEX($A$7:$A$34,SMALL(IF($AF$7:$AF$34&lt;&gt;"",IF($AC$7:$AC$34&lt;&gt;"",ROW($AC$7:$AC$34)-MIN(ROW($AC$7:$AC$34))+1,""),""),ROW()-ROW(A$36)+1))),),"")</f>
        <v/>
      </c>
      <c r="AI42" s="0" t="str">
        <f aca="false">IFERROR(CONCATENATE((INDEX($AL$7:$AL$34,SMALL(IF($AL$7:$AL$34&lt;&gt;"",IF($AI$7:$AI$34&lt;&gt;"",ROW($AI$7:$AI$34)-MIN(ROW($AI$7:$AI$34))+1,""),""),ROW()-ROW(A$36)+1)))," "),"")</f>
        <v/>
      </c>
      <c r="AJ42" s="0" t="str">
        <f aca="false">IFERROR(CONCATENATE(TEXT(INDEX($AI$7:$AI$34,SMALL(IF($AL$7:$AL$34&lt;&gt;"",IF($AI$7:$AI$34&lt;&gt;"",ROW($AI$7:$AI$34)-MIN(ROW($AI$7:$AI$34))+1,""),""),ROW()-ROW(A$36)+1)),"##0")," "),"")</f>
        <v/>
      </c>
      <c r="AK42" s="0" t="str">
        <f aca="false">IFERROR(CONCATENATE((INDEX($A$7:$A$34,SMALL(IF($AL$7:$AL$34&lt;&gt;"",IF($AI$7:$AI$34&lt;&gt;"",ROW($AI$7:$AI$34)-MIN(ROW($AI$7:$AI$34))+1,""),""),ROW()-ROW(A$36)+1))),),"")</f>
        <v/>
      </c>
    </row>
    <row r="43" customFormat="false" ht="15" hidden="false" customHeight="false" outlineLevel="0" collapsed="false">
      <c r="K43" s="0" t="str">
        <f aca="false">IFERROR(CONCATENATE(TEXT(INDEX($K$7:$K$34,SMALL(IF($N$7:$N$34&lt;&gt;"",IF($K$7:$K$34&lt;&gt;"",ROW($K$7:$K$34)-MIN(ROW($K$7:$K$34))+1,""),""),ROW()-ROW(A$36)+1)),"##0"),","),"")</f>
        <v/>
      </c>
      <c r="L43" s="0" t="str">
        <f aca="false">IFERROR(CONCATENATE((INDEX($N$7:$N$34,SMALL(IF($N$7:$N$34&lt;&gt;"",IF($K$7:$K$34&lt;&gt;"",ROW($K$7:$K$34)-MIN(ROW($K$7:$K$34))+1,""),""),ROW()-ROW(A$36)+1))),","),"")</f>
        <v/>
      </c>
      <c r="M43" s="0" t="str">
        <f aca="false">IFERROR(CONCATENATE((INDEX($A$7:$A$34,SMALL(IF($N$7:$N$34&lt;&gt;"",IF($K$7:$K$34&lt;&gt;"",ROW($K$7:$K$34)-MIN(ROW($K$7:$K$34))+1,""),""),ROW()-ROW(A$36)+1))),),"")</f>
        <v/>
      </c>
      <c r="Q43" s="0" t="str">
        <f aca="false">IFERROR(CONCATENATE((INDEX($T$7:$T$34,SMALL(IF($T$7:$T$34&lt;&gt;"",IF($Q$7:$Q$34&lt;&gt;"",ROW($Q$7:$Q$34)-MIN(ROW($Q$7:$Q$34))+1,""),""),ROW()-ROW(A$36)+1)))," "),"")</f>
        <v/>
      </c>
      <c r="R43" s="0" t="str">
        <f aca="false">IFERROR(CONCATENATE(TEXT(INDEX($Q$7:$Q$34,SMALL(IF($T$7:$T$34&lt;&gt;"",IF($Q$7:$Q$34&lt;&gt;"",ROW($Q$7:$Q$34)-MIN(ROW($Q$7:$Q$34))+1,""),""),ROW()-ROW(A$36)+1)),"##0")," "),"")</f>
        <v/>
      </c>
      <c r="S43" s="0" t="str">
        <f aca="false">IFERROR(CONCATENATE((INDEX($A$7:$A$34,SMALL(IF($T$7:$T$34&lt;&gt;"",IF($Q$7:$Q$34&lt;&gt;"",ROW($Q$7:$Q$34)-MIN(ROW($Q$7:$Q$34))+1,""),""),ROW()-ROW(A$36)+1))),),"")</f>
        <v/>
      </c>
      <c r="W43" s="0" t="str">
        <f aca="false">IFERROR(CONCATENATE((INDEX($Z$7:$Z$34,SMALL(IF($Z$7:$Z$34&lt;&gt;"",IF($W$7:$W$34&lt;&gt;"",ROW($W$7:$W$34)-MIN(ROW($W$7:$W$34))+1,""),""),ROW()-ROW(A$36)+1)))," "),"")</f>
        <v/>
      </c>
      <c r="X43" s="0" t="str">
        <f aca="false">IFERROR(CONCATENATE(TEXT(INDEX($W$7:$W$34,SMALL(IF($Z$7:$Z$34&lt;&gt;"",IF($W$7:$W$34&lt;&gt;"",ROW($W$7:$W$34)-MIN(ROW($W$7:$W$34))+1,""),""),ROW()-ROW(A$36)+1)),"##0")," "),"")</f>
        <v/>
      </c>
      <c r="Y43" s="0" t="str">
        <f aca="false">IFERROR(CONCATENATE((INDEX($A$7:$A$34,SMALL(IF($Z$7:$Z$34&lt;&gt;"",IF($W$7:$W$34&lt;&gt;"",ROW($W$7:$W$34)-MIN(ROW($W$7:$W$34))+1,""),""),ROW()-ROW(A$36)+1))),),"")</f>
        <v/>
      </c>
      <c r="AC43" s="0" t="str">
        <f aca="false">IFERROR(CONCATENATE((INDEX($AF$7:$AF$34,SMALL(IF($AF$7:$AF$34&lt;&gt;"",IF($AC$7:$AC$34&lt;&gt;"",ROW($AC$7:$AC$34)-MIN(ROW($AC$7:$AC$34))+1,""),""),ROW()-ROW(A$36)+1))),","),"")</f>
        <v/>
      </c>
      <c r="AD43" s="0" t="str">
        <f aca="false">IFERROR(CONCATENATE(TEXT(INDEX($AC$7:$AC$34,SMALL(IF($AF$7:$AF$34&lt;&gt;"",IF($AC$7:$AC$34&lt;&gt;"",ROW($AC$7:$AC$34)-MIN(ROW($AC$7:$AC$34))+1,""),""),ROW()-ROW(A$36)+1)),"##0"),","),"")</f>
        <v/>
      </c>
      <c r="AE43" s="0" t="str">
        <f aca="false">IFERROR(CONCATENATE((INDEX($A$7:$A$34,SMALL(IF($AF$7:$AF$34&lt;&gt;"",IF($AC$7:$AC$34&lt;&gt;"",ROW($AC$7:$AC$34)-MIN(ROW($AC$7:$AC$34))+1,""),""),ROW()-ROW(A$36)+1))),),"")</f>
        <v/>
      </c>
      <c r="AI43" s="0" t="str">
        <f aca="false">IFERROR(CONCATENATE((INDEX($AL$7:$AL$34,SMALL(IF($AL$7:$AL$34&lt;&gt;"",IF($AI$7:$AI$34&lt;&gt;"",ROW($AI$7:$AI$34)-MIN(ROW($AI$7:$AI$34))+1,""),""),ROW()-ROW(A$36)+1)))," "),"")</f>
        <v/>
      </c>
      <c r="AJ43" s="0" t="str">
        <f aca="false">IFERROR(CONCATENATE(TEXT(INDEX($AI$7:$AI$34,SMALL(IF($AL$7:$AL$34&lt;&gt;"",IF($AI$7:$AI$34&lt;&gt;"",ROW($AI$7:$AI$34)-MIN(ROW($AI$7:$AI$34))+1,""),""),ROW()-ROW(A$36)+1)),"##0")," "),"")</f>
        <v/>
      </c>
      <c r="AK43" s="0" t="str">
        <f aca="false">IFERROR(CONCATENATE((INDEX($A$7:$A$34,SMALL(IF($AL$7:$AL$34&lt;&gt;"",IF($AI$7:$AI$34&lt;&gt;"",ROW($AI$7:$AI$34)-MIN(ROW($AI$7:$AI$34))+1,""),""),ROW()-ROW(A$36)+1))),),"")</f>
        <v/>
      </c>
    </row>
    <row r="44" customFormat="false" ht="15" hidden="false" customHeight="false" outlineLevel="0" collapsed="false">
      <c r="K44" s="0" t="str">
        <f aca="false">IFERROR(CONCATENATE(TEXT(INDEX($K$7:$K$34,SMALL(IF($N$7:$N$34&lt;&gt;"",IF($K$7:$K$34&lt;&gt;"",ROW($K$7:$K$34)-MIN(ROW($K$7:$K$34))+1,""),""),ROW()-ROW(A$36)+1)),"##0"),","),"")</f>
        <v/>
      </c>
      <c r="L44" s="0" t="str">
        <f aca="false">IFERROR(CONCATENATE((INDEX($N$7:$N$34,SMALL(IF($N$7:$N$34&lt;&gt;"",IF($K$7:$K$34&lt;&gt;"",ROW($K$7:$K$34)-MIN(ROW($K$7:$K$34))+1,""),""),ROW()-ROW(A$36)+1))),","),"")</f>
        <v/>
      </c>
      <c r="M44" s="0" t="str">
        <f aca="false">IFERROR(CONCATENATE((INDEX($A$7:$A$34,SMALL(IF($N$7:$N$34&lt;&gt;"",IF($K$7:$K$34&lt;&gt;"",ROW($K$7:$K$34)-MIN(ROW($K$7:$K$34))+1,""),""),ROW()-ROW(A$36)+1))),),"")</f>
        <v/>
      </c>
      <c r="Q44" s="0" t="str">
        <f aca="false">IFERROR(CONCATENATE((INDEX($T$7:$T$34,SMALL(IF($T$7:$T$34&lt;&gt;"",IF($Q$7:$Q$34&lt;&gt;"",ROW($Q$7:$Q$34)-MIN(ROW($Q$7:$Q$34))+1,""),""),ROW()-ROW(A$36)+1)))," "),"")</f>
        <v/>
      </c>
      <c r="R44" s="0" t="str">
        <f aca="false">IFERROR(CONCATENATE(TEXT(INDEX($Q$7:$Q$34,SMALL(IF($T$7:$T$34&lt;&gt;"",IF($Q$7:$Q$34&lt;&gt;"",ROW($Q$7:$Q$34)-MIN(ROW($Q$7:$Q$34))+1,""),""),ROW()-ROW(A$36)+1)),"##0")," "),"")</f>
        <v/>
      </c>
      <c r="S44" s="0" t="str">
        <f aca="false">IFERROR(CONCATENATE((INDEX($A$7:$A$34,SMALL(IF($T$7:$T$34&lt;&gt;"",IF($Q$7:$Q$34&lt;&gt;"",ROW($Q$7:$Q$34)-MIN(ROW($Q$7:$Q$34))+1,""),""),ROW()-ROW(A$36)+1))),),"")</f>
        <v/>
      </c>
      <c r="W44" s="0" t="str">
        <f aca="false">IFERROR(CONCATENATE((INDEX($Z$7:$Z$34,SMALL(IF($Z$7:$Z$34&lt;&gt;"",IF($W$7:$W$34&lt;&gt;"",ROW($W$7:$W$34)-MIN(ROW($W$7:$W$34))+1,""),""),ROW()-ROW(A$36)+1)))," "),"")</f>
        <v/>
      </c>
      <c r="X44" s="0" t="str">
        <f aca="false">IFERROR(CONCATENATE(TEXT(INDEX($W$7:$W$34,SMALL(IF($Z$7:$Z$34&lt;&gt;"",IF($W$7:$W$34&lt;&gt;"",ROW($W$7:$W$34)-MIN(ROW($W$7:$W$34))+1,""),""),ROW()-ROW(A$36)+1)),"##0")," "),"")</f>
        <v/>
      </c>
      <c r="Y44" s="0" t="str">
        <f aca="false">IFERROR(CONCATENATE((INDEX($A$7:$A$34,SMALL(IF($Z$7:$Z$34&lt;&gt;"",IF($W$7:$W$34&lt;&gt;"",ROW($W$7:$W$34)-MIN(ROW($W$7:$W$34))+1,""),""),ROW()-ROW(A$36)+1))),),"")</f>
        <v/>
      </c>
      <c r="AC44" s="0" t="str">
        <f aca="false">IFERROR(CONCATENATE((INDEX($AF$7:$AF$34,SMALL(IF($AF$7:$AF$34&lt;&gt;"",IF($AC$7:$AC$34&lt;&gt;"",ROW($AC$7:$AC$34)-MIN(ROW($AC$7:$AC$34))+1,""),""),ROW()-ROW(A$36)+1))),","),"")</f>
        <v/>
      </c>
      <c r="AD44" s="0" t="str">
        <f aca="false">IFERROR(CONCATENATE(TEXT(INDEX($AC$7:$AC$34,SMALL(IF($AF$7:$AF$34&lt;&gt;"",IF($AC$7:$AC$34&lt;&gt;"",ROW($AC$7:$AC$34)-MIN(ROW($AC$7:$AC$34))+1,""),""),ROW()-ROW(A$36)+1)),"##0"),","),"")</f>
        <v/>
      </c>
      <c r="AE44" s="0" t="str">
        <f aca="false">IFERROR(CONCATENATE((INDEX($A$7:$A$34,SMALL(IF($AF$7:$AF$34&lt;&gt;"",IF($AC$7:$AC$34&lt;&gt;"",ROW($AC$7:$AC$34)-MIN(ROW($AC$7:$AC$34))+1,""),""),ROW()-ROW(A$36)+1))),),"")</f>
        <v/>
      </c>
      <c r="AI44" s="0" t="str">
        <f aca="false">IFERROR(CONCATENATE((INDEX($AL$7:$AL$34,SMALL(IF($AL$7:$AL$34&lt;&gt;"",IF($AI$7:$AI$34&lt;&gt;"",ROW($AI$7:$AI$34)-MIN(ROW($AI$7:$AI$34))+1,""),""),ROW()-ROW(A$36)+1)))," "),"")</f>
        <v/>
      </c>
      <c r="AJ44" s="0" t="str">
        <f aca="false">IFERROR(CONCATENATE(TEXT(INDEX($AI$7:$AI$34,SMALL(IF($AL$7:$AL$34&lt;&gt;"",IF($AI$7:$AI$34&lt;&gt;"",ROW($AI$7:$AI$34)-MIN(ROW($AI$7:$AI$34))+1,""),""),ROW()-ROW(A$36)+1)),"##0")," "),"")</f>
        <v/>
      </c>
      <c r="AK44" s="0" t="str">
        <f aca="false">IFERROR(CONCATENATE((INDEX($A$7:$A$34,SMALL(IF($AL$7:$AL$34&lt;&gt;"",IF($AI$7:$AI$34&lt;&gt;"",ROW($AI$7:$AI$34)-MIN(ROW($AI$7:$AI$34))+1,""),""),ROW()-ROW(A$36)+1))),),"")</f>
        <v/>
      </c>
    </row>
    <row r="45" customFormat="false" ht="15" hidden="false" customHeight="false" outlineLevel="0" collapsed="false">
      <c r="K45" s="0" t="str">
        <f aca="false">IFERROR(CONCATENATE(TEXT(INDEX($K$7:$K$34,SMALL(IF($N$7:$N$34&lt;&gt;"",IF($K$7:$K$34&lt;&gt;"",ROW($K$7:$K$34)-MIN(ROW($K$7:$K$34))+1,""),""),ROW()-ROW(A$36)+1)),"##0"),","),"")</f>
        <v/>
      </c>
      <c r="L45" s="0" t="str">
        <f aca="false">IFERROR(CONCATENATE((INDEX($N$7:$N$34,SMALL(IF($N$7:$N$34&lt;&gt;"",IF($K$7:$K$34&lt;&gt;"",ROW($K$7:$K$34)-MIN(ROW($K$7:$K$34))+1,""),""),ROW()-ROW(A$36)+1))),","),"")</f>
        <v/>
      </c>
      <c r="M45" s="0" t="str">
        <f aca="false">IFERROR(CONCATENATE((INDEX($A$7:$A$34,SMALL(IF($N$7:$N$34&lt;&gt;"",IF($K$7:$K$34&lt;&gt;"",ROW($K$7:$K$34)-MIN(ROW($K$7:$K$34))+1,""),""),ROW()-ROW(A$36)+1))),),"")</f>
        <v/>
      </c>
      <c r="Q45" s="0" t="str">
        <f aca="false">IFERROR(CONCATENATE((INDEX($T$7:$T$34,SMALL(IF($T$7:$T$34&lt;&gt;"",IF($Q$7:$Q$34&lt;&gt;"",ROW($Q$7:$Q$34)-MIN(ROW($Q$7:$Q$34))+1,""),""),ROW()-ROW(A$36)+1)))," "),"")</f>
        <v/>
      </c>
      <c r="R45" s="0" t="str">
        <f aca="false">IFERROR(CONCATENATE(TEXT(INDEX($Q$7:$Q$34,SMALL(IF($T$7:$T$34&lt;&gt;"",IF($Q$7:$Q$34&lt;&gt;"",ROW($Q$7:$Q$34)-MIN(ROW($Q$7:$Q$34))+1,""),""),ROW()-ROW(A$36)+1)),"##0")," "),"")</f>
        <v/>
      </c>
      <c r="S45" s="0" t="str">
        <f aca="false">IFERROR(CONCATENATE((INDEX($A$7:$A$34,SMALL(IF($T$7:$T$34&lt;&gt;"",IF($Q$7:$Q$34&lt;&gt;"",ROW($Q$7:$Q$34)-MIN(ROW($Q$7:$Q$34))+1,""),""),ROW()-ROW(A$36)+1))),),"")</f>
        <v/>
      </c>
      <c r="W45" s="0" t="str">
        <f aca="false">IFERROR(CONCATENATE((INDEX($Z$7:$Z$34,SMALL(IF($Z$7:$Z$34&lt;&gt;"",IF($W$7:$W$34&lt;&gt;"",ROW($W$7:$W$34)-MIN(ROW($W$7:$W$34))+1,""),""),ROW()-ROW(A$36)+1)))," "),"")</f>
        <v/>
      </c>
      <c r="X45" s="0" t="str">
        <f aca="false">IFERROR(CONCATENATE(TEXT(INDEX($W$7:$W$34,SMALL(IF($Z$7:$Z$34&lt;&gt;"",IF($W$7:$W$34&lt;&gt;"",ROW($W$7:$W$34)-MIN(ROW($W$7:$W$34))+1,""),""),ROW()-ROW(A$36)+1)),"##0")," "),"")</f>
        <v/>
      </c>
      <c r="Y45" s="0" t="str">
        <f aca="false">IFERROR(CONCATENATE((INDEX($A$7:$A$34,SMALL(IF($Z$7:$Z$34&lt;&gt;"",IF($W$7:$W$34&lt;&gt;"",ROW($W$7:$W$34)-MIN(ROW($W$7:$W$34))+1,""),""),ROW()-ROW(A$36)+1))),),"")</f>
        <v/>
      </c>
      <c r="AC45" s="0" t="str">
        <f aca="false">IFERROR(CONCATENATE((INDEX($AF$7:$AF$34,SMALL(IF($AF$7:$AF$34&lt;&gt;"",IF($AC$7:$AC$34&lt;&gt;"",ROW($AC$7:$AC$34)-MIN(ROW($AC$7:$AC$34))+1,""),""),ROW()-ROW(A$36)+1))),","),"")</f>
        <v/>
      </c>
      <c r="AD45" s="0" t="str">
        <f aca="false">IFERROR(CONCATENATE(TEXT(INDEX($AC$7:$AC$34,SMALL(IF($AF$7:$AF$34&lt;&gt;"",IF($AC$7:$AC$34&lt;&gt;"",ROW($AC$7:$AC$34)-MIN(ROW($AC$7:$AC$34))+1,""),""),ROW()-ROW(A$36)+1)),"##0"),","),"")</f>
        <v/>
      </c>
      <c r="AE45" s="0" t="str">
        <f aca="false">IFERROR(CONCATENATE((INDEX($A$7:$A$34,SMALL(IF($AF$7:$AF$34&lt;&gt;"",IF($AC$7:$AC$34&lt;&gt;"",ROW($AC$7:$AC$34)-MIN(ROW($AC$7:$AC$34))+1,""),""),ROW()-ROW(A$36)+1))),),"")</f>
        <v/>
      </c>
      <c r="AI45" s="0" t="str">
        <f aca="false">IFERROR(CONCATENATE((INDEX($AL$7:$AL$34,SMALL(IF($AL$7:$AL$34&lt;&gt;"",IF($AI$7:$AI$34&lt;&gt;"",ROW($AI$7:$AI$34)-MIN(ROW($AI$7:$AI$34))+1,""),""),ROW()-ROW(A$36)+1)))," "),"")</f>
        <v/>
      </c>
      <c r="AJ45" s="0" t="str">
        <f aca="false">IFERROR(CONCATENATE(TEXT(INDEX($AI$7:$AI$34,SMALL(IF($AL$7:$AL$34&lt;&gt;"",IF($AI$7:$AI$34&lt;&gt;"",ROW($AI$7:$AI$34)-MIN(ROW($AI$7:$AI$34))+1,""),""),ROW()-ROW(A$36)+1)),"##0")," "),"")</f>
        <v/>
      </c>
      <c r="AK45" s="0" t="str">
        <f aca="false">IFERROR(CONCATENATE((INDEX($A$7:$A$34,SMALL(IF($AL$7:$AL$34&lt;&gt;"",IF($AI$7:$AI$34&lt;&gt;"",ROW($AI$7:$AI$34)-MIN(ROW($AI$7:$AI$34))+1,""),""),ROW()-ROW(A$36)+1))),),"")</f>
        <v/>
      </c>
    </row>
    <row r="46" customFormat="false" ht="15" hidden="false" customHeight="false" outlineLevel="0" collapsed="false">
      <c r="K46" s="0" t="str">
        <f aca="false">IFERROR(CONCATENATE(TEXT(INDEX($K$7:$K$34,SMALL(IF($N$7:$N$34&lt;&gt;"",IF($K$7:$K$34&lt;&gt;"",ROW($K$7:$K$34)-MIN(ROW($K$7:$K$34))+1,""),""),ROW()-ROW(A$36)+1)),"##0"),","),"")</f>
        <v/>
      </c>
      <c r="L46" s="0" t="str">
        <f aca="false">IFERROR(CONCATENATE((INDEX($N$7:$N$34,SMALL(IF($N$7:$N$34&lt;&gt;"",IF($K$7:$K$34&lt;&gt;"",ROW($K$7:$K$34)-MIN(ROW($K$7:$K$34))+1,""),""),ROW()-ROW(A$36)+1))),","),"")</f>
        <v/>
      </c>
      <c r="M46" s="0" t="str">
        <f aca="false">IFERROR(CONCATENATE((INDEX($A$7:$A$34,SMALL(IF($N$7:$N$34&lt;&gt;"",IF($K$7:$K$34&lt;&gt;"",ROW($K$7:$K$34)-MIN(ROW($K$7:$K$34))+1,""),""),ROW()-ROW(A$36)+1))),),"")</f>
        <v/>
      </c>
      <c r="Q46" s="0" t="str">
        <f aca="false">IFERROR(CONCATENATE((INDEX($T$7:$T$34,SMALL(IF($T$7:$T$34&lt;&gt;"",IF($Q$7:$Q$34&lt;&gt;"",ROW($Q$7:$Q$34)-MIN(ROW($Q$7:$Q$34))+1,""),""),ROW()-ROW(A$36)+1)))," "),"")</f>
        <v/>
      </c>
      <c r="R46" s="0" t="str">
        <f aca="false">IFERROR(CONCATENATE(TEXT(INDEX($Q$7:$Q$34,SMALL(IF($T$7:$T$34&lt;&gt;"",IF($Q$7:$Q$34&lt;&gt;"",ROW($Q$7:$Q$34)-MIN(ROW($Q$7:$Q$34))+1,""),""),ROW()-ROW(A$36)+1)),"##0")," "),"")</f>
        <v/>
      </c>
      <c r="S46" s="0" t="str">
        <f aca="false">IFERROR(CONCATENATE((INDEX($A$7:$A$34,SMALL(IF($T$7:$T$34&lt;&gt;"",IF($Q$7:$Q$34&lt;&gt;"",ROW($Q$7:$Q$34)-MIN(ROW($Q$7:$Q$34))+1,""),""),ROW()-ROW(A$36)+1))),),"")</f>
        <v/>
      </c>
      <c r="W46" s="0" t="str">
        <f aca="false">IFERROR(CONCATENATE((INDEX($Z$7:$Z$34,SMALL(IF($Z$7:$Z$34&lt;&gt;"",IF($W$7:$W$34&lt;&gt;"",ROW($W$7:$W$34)-MIN(ROW($W$7:$W$34))+1,""),""),ROW()-ROW(A$36)+1)))," "),"")</f>
        <v/>
      </c>
      <c r="X46" s="0" t="str">
        <f aca="false">IFERROR(CONCATENATE(TEXT(INDEX($W$7:$W$34,SMALL(IF($Z$7:$Z$34&lt;&gt;"",IF($W$7:$W$34&lt;&gt;"",ROW($W$7:$W$34)-MIN(ROW($W$7:$W$34))+1,""),""),ROW()-ROW(A$36)+1)),"##0")," "),"")</f>
        <v/>
      </c>
      <c r="Y46" s="0" t="str">
        <f aca="false">IFERROR(CONCATENATE((INDEX($A$7:$A$34,SMALL(IF($Z$7:$Z$34&lt;&gt;"",IF($W$7:$W$34&lt;&gt;"",ROW($W$7:$W$34)-MIN(ROW($W$7:$W$34))+1,""),""),ROW()-ROW(A$36)+1))),),"")</f>
        <v/>
      </c>
      <c r="AC46" s="0" t="str">
        <f aca="false">IFERROR(CONCATENATE((INDEX($AF$7:$AF$34,SMALL(IF($AF$7:$AF$34&lt;&gt;"",IF($AC$7:$AC$34&lt;&gt;"",ROW($AC$7:$AC$34)-MIN(ROW($AC$7:$AC$34))+1,""),""),ROW()-ROW(A$36)+1))),","),"")</f>
        <v/>
      </c>
      <c r="AD46" s="0" t="str">
        <f aca="false">IFERROR(CONCATENATE(TEXT(INDEX($AC$7:$AC$34,SMALL(IF($AF$7:$AF$34&lt;&gt;"",IF($AC$7:$AC$34&lt;&gt;"",ROW($AC$7:$AC$34)-MIN(ROW($AC$7:$AC$34))+1,""),""),ROW()-ROW(A$36)+1)),"##0"),","),"")</f>
        <v/>
      </c>
      <c r="AE46" s="0" t="str">
        <f aca="false">IFERROR(CONCATENATE((INDEX($A$7:$A$34,SMALL(IF($AF$7:$AF$34&lt;&gt;"",IF($AC$7:$AC$34&lt;&gt;"",ROW($AC$7:$AC$34)-MIN(ROW($AC$7:$AC$34))+1,""),""),ROW()-ROW(A$36)+1))),),"")</f>
        <v/>
      </c>
      <c r="AI46" s="0" t="str">
        <f aca="false">IFERROR(CONCATENATE((INDEX($AL$7:$AL$34,SMALL(IF($AL$7:$AL$34&lt;&gt;"",IF($AI$7:$AI$34&lt;&gt;"",ROW($AI$7:$AI$34)-MIN(ROW($AI$7:$AI$34))+1,""),""),ROW()-ROW(A$36)+1)))," "),"")</f>
        <v/>
      </c>
      <c r="AJ46" s="0" t="str">
        <f aca="false">IFERROR(CONCATENATE(TEXT(INDEX($AI$7:$AI$34,SMALL(IF($AL$7:$AL$34&lt;&gt;"",IF($AI$7:$AI$34&lt;&gt;"",ROW($AI$7:$AI$34)-MIN(ROW($AI$7:$AI$34))+1,""),""),ROW()-ROW(A$36)+1)),"##0")," "),"")</f>
        <v/>
      </c>
      <c r="AK46" s="0" t="str">
        <f aca="false">IFERROR(CONCATENATE((INDEX($A$7:$A$34,SMALL(IF($AL$7:$AL$34&lt;&gt;"",IF($AI$7:$AI$34&lt;&gt;"",ROW($AI$7:$AI$34)-MIN(ROW($AI$7:$AI$34))+1,""),""),ROW()-ROW(A$36)+1))),),"")</f>
        <v/>
      </c>
    </row>
    <row r="47" customFormat="false" ht="15" hidden="false" customHeight="false" outlineLevel="0" collapsed="false">
      <c r="K47" s="0" t="str">
        <f aca="false">IFERROR(CONCATENATE(TEXT(INDEX($K$7:$K$34,SMALL(IF($N$7:$N$34&lt;&gt;"",IF($K$7:$K$34&lt;&gt;"",ROW($K$7:$K$34)-MIN(ROW($K$7:$K$34))+1,""),""),ROW()-ROW(A$36)+1)),"##0"),","),"")</f>
        <v/>
      </c>
      <c r="L47" s="0" t="str">
        <f aca="false">IFERROR(CONCATENATE((INDEX($N$7:$N$34,SMALL(IF($N$7:$N$34&lt;&gt;"",IF($K$7:$K$34&lt;&gt;"",ROW($K$7:$K$34)-MIN(ROW($K$7:$K$34))+1,""),""),ROW()-ROW(A$36)+1))),","),"")</f>
        <v/>
      </c>
      <c r="M47" s="0" t="str">
        <f aca="false">IFERROR(CONCATENATE((INDEX($A$7:$A$34,SMALL(IF($N$7:$N$34&lt;&gt;"",IF($K$7:$K$34&lt;&gt;"",ROW($K$7:$K$34)-MIN(ROW($K$7:$K$34))+1,""),""),ROW()-ROW(A$36)+1))),),"")</f>
        <v/>
      </c>
      <c r="Q47" s="0" t="str">
        <f aca="false">IFERROR(CONCATENATE((INDEX($T$7:$T$34,SMALL(IF($T$7:$T$34&lt;&gt;"",IF($Q$7:$Q$34&lt;&gt;"",ROW($Q$7:$Q$34)-MIN(ROW($Q$7:$Q$34))+1,""),""),ROW()-ROW(A$36)+1)))," "),"")</f>
        <v/>
      </c>
      <c r="R47" s="0" t="str">
        <f aca="false">IFERROR(CONCATENATE(TEXT(INDEX($Q$7:$Q$34,SMALL(IF($T$7:$T$34&lt;&gt;"",IF($Q$7:$Q$34&lt;&gt;"",ROW($Q$7:$Q$34)-MIN(ROW($Q$7:$Q$34))+1,""),""),ROW()-ROW(A$36)+1)),"##0")," "),"")</f>
        <v/>
      </c>
      <c r="S47" s="0" t="str">
        <f aca="false">IFERROR(CONCATENATE((INDEX($A$7:$A$34,SMALL(IF($T$7:$T$34&lt;&gt;"",IF($Q$7:$Q$34&lt;&gt;"",ROW($Q$7:$Q$34)-MIN(ROW($Q$7:$Q$34))+1,""),""),ROW()-ROW(A$36)+1))),),"")</f>
        <v/>
      </c>
      <c r="W47" s="0" t="str">
        <f aca="false">IFERROR(CONCATENATE((INDEX($Z$7:$Z$34,SMALL(IF($Z$7:$Z$34&lt;&gt;"",IF($W$7:$W$34&lt;&gt;"",ROW($W$7:$W$34)-MIN(ROW($W$7:$W$34))+1,""),""),ROW()-ROW(A$36)+1)))," "),"")</f>
        <v/>
      </c>
      <c r="X47" s="0" t="str">
        <f aca="false">IFERROR(CONCATENATE(TEXT(INDEX($W$7:$W$34,SMALL(IF($Z$7:$Z$34&lt;&gt;"",IF($W$7:$W$34&lt;&gt;"",ROW($W$7:$W$34)-MIN(ROW($W$7:$W$34))+1,""),""),ROW()-ROW(A$36)+1)),"##0")," "),"")</f>
        <v/>
      </c>
      <c r="Y47" s="0" t="str">
        <f aca="false">IFERROR(CONCATENATE((INDEX($A$7:$A$34,SMALL(IF($Z$7:$Z$34&lt;&gt;"",IF($W$7:$W$34&lt;&gt;"",ROW($W$7:$W$34)-MIN(ROW($W$7:$W$34))+1,""),""),ROW()-ROW(A$36)+1))),),"")</f>
        <v/>
      </c>
      <c r="AC47" s="0" t="str">
        <f aca="false">IFERROR(CONCATENATE((INDEX($AF$7:$AF$34,SMALL(IF($AF$7:$AF$34&lt;&gt;"",IF($AC$7:$AC$34&lt;&gt;"",ROW($AC$7:$AC$34)-MIN(ROW($AC$7:$AC$34))+1,""),""),ROW()-ROW(A$36)+1))),","),"")</f>
        <v/>
      </c>
      <c r="AD47" s="0" t="str">
        <f aca="false">IFERROR(CONCATENATE(TEXT(INDEX($AC$7:$AC$34,SMALL(IF($AF$7:$AF$34&lt;&gt;"",IF($AC$7:$AC$34&lt;&gt;"",ROW($AC$7:$AC$34)-MIN(ROW($AC$7:$AC$34))+1,""),""),ROW()-ROW(A$36)+1)),"##0"),","),"")</f>
        <v/>
      </c>
      <c r="AE47" s="0" t="str">
        <f aca="false">IFERROR(CONCATENATE((INDEX($A$7:$A$34,SMALL(IF($AF$7:$AF$34&lt;&gt;"",IF($AC$7:$AC$34&lt;&gt;"",ROW($AC$7:$AC$34)-MIN(ROW($AC$7:$AC$34))+1,""),""),ROW()-ROW(A$36)+1))),),"")</f>
        <v/>
      </c>
      <c r="AI47" s="0" t="str">
        <f aca="false">IFERROR(CONCATENATE((INDEX($AL$7:$AL$34,SMALL(IF($AL$7:$AL$34&lt;&gt;"",IF($AI$7:$AI$34&lt;&gt;"",ROW($AI$7:$AI$34)-MIN(ROW($AI$7:$AI$34))+1,""),""),ROW()-ROW(A$36)+1)))," "),"")</f>
        <v/>
      </c>
      <c r="AJ47" s="0" t="str">
        <f aca="false">IFERROR(CONCATENATE(TEXT(INDEX($AI$7:$AI$34,SMALL(IF($AL$7:$AL$34&lt;&gt;"",IF($AI$7:$AI$34&lt;&gt;"",ROW($AI$7:$AI$34)-MIN(ROW($AI$7:$AI$34))+1,""),""),ROW()-ROW(A$36)+1)),"##0")," "),"")</f>
        <v/>
      </c>
      <c r="AK47" s="0" t="str">
        <f aca="false">IFERROR(CONCATENATE((INDEX($A$7:$A$34,SMALL(IF($AL$7:$AL$34&lt;&gt;"",IF($AI$7:$AI$34&lt;&gt;"",ROW($AI$7:$AI$34)-MIN(ROW($AI$7:$AI$34))+1,""),""),ROW()-ROW(A$36)+1))),),"")</f>
        <v/>
      </c>
    </row>
    <row r="48" customFormat="false" ht="15" hidden="false" customHeight="false" outlineLevel="0" collapsed="false">
      <c r="K48" s="0" t="str">
        <f aca="false">IFERROR(CONCATENATE(TEXT(INDEX($K$7:$K$34,SMALL(IF($N$7:$N$34&lt;&gt;"",IF($K$7:$K$34&lt;&gt;"",ROW($K$7:$K$34)-MIN(ROW($K$7:$K$34))+1,""),""),ROW()-ROW(A$36)+1)),"##0"),","),"")</f>
        <v/>
      </c>
      <c r="L48" s="0" t="str">
        <f aca="false">IFERROR(CONCATENATE((INDEX($N$7:$N$34,SMALL(IF($N$7:$N$34&lt;&gt;"",IF($K$7:$K$34&lt;&gt;"",ROW($K$7:$K$34)-MIN(ROW($K$7:$K$34))+1,""),""),ROW()-ROW(A$36)+1))),","),"")</f>
        <v/>
      </c>
      <c r="M48" s="0" t="str">
        <f aca="false">IFERROR(CONCATENATE((INDEX($A$7:$A$34,SMALL(IF($N$7:$N$34&lt;&gt;"",IF($K$7:$K$34&lt;&gt;"",ROW($K$7:$K$34)-MIN(ROW($K$7:$K$34))+1,""),""),ROW()-ROW(A$36)+1))),),"")</f>
        <v/>
      </c>
      <c r="Q48" s="0" t="str">
        <f aca="false">IFERROR(CONCATENATE((INDEX($T$7:$T$34,SMALL(IF($T$7:$T$34&lt;&gt;"",IF($Q$7:$Q$34&lt;&gt;"",ROW($Q$7:$Q$34)-MIN(ROW($Q$7:$Q$34))+1,""),""),ROW()-ROW(A$36)+1)))," "),"")</f>
        <v/>
      </c>
      <c r="R48" s="0" t="str">
        <f aca="false">IFERROR(CONCATENATE(TEXT(INDEX($Q$7:$Q$34,SMALL(IF($T$7:$T$34&lt;&gt;"",IF($Q$7:$Q$34&lt;&gt;"",ROW($Q$7:$Q$34)-MIN(ROW($Q$7:$Q$34))+1,""),""),ROW()-ROW(A$36)+1)),"##0")," "),"")</f>
        <v/>
      </c>
      <c r="S48" s="0" t="str">
        <f aca="false">IFERROR(CONCATENATE((INDEX($A$7:$A$34,SMALL(IF($T$7:$T$34&lt;&gt;"",IF($Q$7:$Q$34&lt;&gt;"",ROW($Q$7:$Q$34)-MIN(ROW($Q$7:$Q$34))+1,""),""),ROW()-ROW(A$36)+1))),),"")</f>
        <v/>
      </c>
      <c r="W48" s="0" t="str">
        <f aca="false">IFERROR(CONCATENATE((INDEX($Z$7:$Z$34,SMALL(IF($Z$7:$Z$34&lt;&gt;"",IF($W$7:$W$34&lt;&gt;"",ROW($W$7:$W$34)-MIN(ROW($W$7:$W$34))+1,""),""),ROW()-ROW(A$36)+1)))," "),"")</f>
        <v/>
      </c>
      <c r="X48" s="0" t="str">
        <f aca="false">IFERROR(CONCATENATE(TEXT(INDEX($W$7:$W$34,SMALL(IF($Z$7:$Z$34&lt;&gt;"",IF($W$7:$W$34&lt;&gt;"",ROW($W$7:$W$34)-MIN(ROW($W$7:$W$34))+1,""),""),ROW()-ROW(A$36)+1)),"##0")," "),"")</f>
        <v/>
      </c>
      <c r="Y48" s="0" t="str">
        <f aca="false">IFERROR(CONCATENATE((INDEX($A$7:$A$34,SMALL(IF($Z$7:$Z$34&lt;&gt;"",IF($W$7:$W$34&lt;&gt;"",ROW($W$7:$W$34)-MIN(ROW($W$7:$W$34))+1,""),""),ROW()-ROW(A$36)+1))),),"")</f>
        <v/>
      </c>
      <c r="AC48" s="0" t="str">
        <f aca="false">IFERROR(CONCATENATE((INDEX($AF$7:$AF$34,SMALL(IF($AF$7:$AF$34&lt;&gt;"",IF($AC$7:$AC$34&lt;&gt;"",ROW($AC$7:$AC$34)-MIN(ROW($AC$7:$AC$34))+1,""),""),ROW()-ROW(A$36)+1))),","),"")</f>
        <v/>
      </c>
      <c r="AD48" s="0" t="str">
        <f aca="false">IFERROR(CONCATENATE(TEXT(INDEX($AC$7:$AC$34,SMALL(IF($AF$7:$AF$34&lt;&gt;"",IF($AC$7:$AC$34&lt;&gt;"",ROW($AC$7:$AC$34)-MIN(ROW($AC$7:$AC$34))+1,""),""),ROW()-ROW(A$36)+1)),"##0"),","),"")</f>
        <v/>
      </c>
      <c r="AE48" s="0" t="str">
        <f aca="false">IFERROR(CONCATENATE((INDEX($A$7:$A$34,SMALL(IF($AF$7:$AF$34&lt;&gt;"",IF($AC$7:$AC$34&lt;&gt;"",ROW($AC$7:$AC$34)-MIN(ROW($AC$7:$AC$34))+1,""),""),ROW()-ROW(A$36)+1))),),"")</f>
        <v/>
      </c>
      <c r="AI48" s="0" t="str">
        <f aca="false">IFERROR(CONCATENATE((INDEX($AL$7:$AL$34,SMALL(IF($AL$7:$AL$34&lt;&gt;"",IF($AI$7:$AI$34&lt;&gt;"",ROW($AI$7:$AI$34)-MIN(ROW($AI$7:$AI$34))+1,""),""),ROW()-ROW(A$36)+1)))," "),"")</f>
        <v/>
      </c>
      <c r="AJ48" s="0" t="str">
        <f aca="false">IFERROR(CONCATENATE(TEXT(INDEX($AI$7:$AI$34,SMALL(IF($AL$7:$AL$34&lt;&gt;"",IF($AI$7:$AI$34&lt;&gt;"",ROW($AI$7:$AI$34)-MIN(ROW($AI$7:$AI$34))+1,""),""),ROW()-ROW(A$36)+1)),"##0")," "),"")</f>
        <v/>
      </c>
      <c r="AK48" s="0" t="str">
        <f aca="false">IFERROR(CONCATENATE((INDEX($A$7:$A$34,SMALL(IF($AL$7:$AL$34&lt;&gt;"",IF($AI$7:$AI$34&lt;&gt;"",ROW($AI$7:$AI$34)-MIN(ROW($AI$7:$AI$34))+1,""),""),ROW()-ROW(A$36)+1))),),"")</f>
        <v/>
      </c>
    </row>
    <row r="49" customFormat="false" ht="15" hidden="false" customHeight="false" outlineLevel="0" collapsed="false">
      <c r="K49" s="0" t="str">
        <f aca="false">IFERROR(CONCATENATE(TEXT(INDEX($K$7:$K$34,SMALL(IF($N$7:$N$34&lt;&gt;"",IF($K$7:$K$34&lt;&gt;"",ROW($K$7:$K$34)-MIN(ROW($K$7:$K$34))+1,""),""),ROW()-ROW(A$36)+1)),"##0"),","),"")</f>
        <v/>
      </c>
      <c r="L49" s="0" t="str">
        <f aca="false">IFERROR(CONCATENATE((INDEX($N$7:$N$34,SMALL(IF($N$7:$N$34&lt;&gt;"",IF($K$7:$K$34&lt;&gt;"",ROW($K$7:$K$34)-MIN(ROW($K$7:$K$34))+1,""),""),ROW()-ROW(A$36)+1))),","),"")</f>
        <v/>
      </c>
      <c r="M49" s="0" t="str">
        <f aca="false">IFERROR(CONCATENATE((INDEX($A$7:$A$34,SMALL(IF($N$7:$N$34&lt;&gt;"",IF($K$7:$K$34&lt;&gt;"",ROW($K$7:$K$34)-MIN(ROW($K$7:$K$34))+1,""),""),ROW()-ROW(A$36)+1))),),"")</f>
        <v/>
      </c>
      <c r="Q49" s="0" t="str">
        <f aca="false">IFERROR(CONCATENATE((INDEX($T$7:$T$34,SMALL(IF($T$7:$T$34&lt;&gt;"",IF($Q$7:$Q$34&lt;&gt;"",ROW($Q$7:$Q$34)-MIN(ROW($Q$7:$Q$34))+1,""),""),ROW()-ROW(A$36)+1)))," "),"")</f>
        <v/>
      </c>
      <c r="R49" s="0" t="str">
        <f aca="false">IFERROR(CONCATENATE(TEXT(INDEX($Q$7:$Q$34,SMALL(IF($T$7:$T$34&lt;&gt;"",IF($Q$7:$Q$34&lt;&gt;"",ROW($Q$7:$Q$34)-MIN(ROW($Q$7:$Q$34))+1,""),""),ROW()-ROW(A$36)+1)),"##0")," "),"")</f>
        <v/>
      </c>
      <c r="S49" s="0" t="str">
        <f aca="false">IFERROR(CONCATENATE((INDEX($A$7:$A$34,SMALL(IF($T$7:$T$34&lt;&gt;"",IF($Q$7:$Q$34&lt;&gt;"",ROW($Q$7:$Q$34)-MIN(ROW($Q$7:$Q$34))+1,""),""),ROW()-ROW(A$36)+1))),),"")</f>
        <v/>
      </c>
      <c r="W49" s="0" t="str">
        <f aca="false">IFERROR(CONCATENATE((INDEX($Z$7:$Z$34,SMALL(IF($Z$7:$Z$34&lt;&gt;"",IF($W$7:$W$34&lt;&gt;"",ROW($W$7:$W$34)-MIN(ROW($W$7:$W$34))+1,""),""),ROW()-ROW(A$36)+1)))," "),"")</f>
        <v/>
      </c>
      <c r="X49" s="0" t="str">
        <f aca="false">IFERROR(CONCATENATE(TEXT(INDEX($W$7:$W$34,SMALL(IF($Z$7:$Z$34&lt;&gt;"",IF($W$7:$W$34&lt;&gt;"",ROW($W$7:$W$34)-MIN(ROW($W$7:$W$34))+1,""),""),ROW()-ROW(A$36)+1)),"##0")," "),"")</f>
        <v/>
      </c>
      <c r="Y49" s="0" t="str">
        <f aca="false">IFERROR(CONCATENATE((INDEX($A$7:$A$34,SMALL(IF($Z$7:$Z$34&lt;&gt;"",IF($W$7:$W$34&lt;&gt;"",ROW($W$7:$W$34)-MIN(ROW($W$7:$W$34))+1,""),""),ROW()-ROW(A$36)+1))),),"")</f>
        <v/>
      </c>
      <c r="AC49" s="0" t="str">
        <f aca="false">IFERROR(CONCATENATE((INDEX($AF$7:$AF$34,SMALL(IF($AF$7:$AF$34&lt;&gt;"",IF($AC$7:$AC$34&lt;&gt;"",ROW($AC$7:$AC$34)-MIN(ROW($AC$7:$AC$34))+1,""),""),ROW()-ROW(A$36)+1))),","),"")</f>
        <v/>
      </c>
      <c r="AD49" s="0" t="str">
        <f aca="false">IFERROR(CONCATENATE(TEXT(INDEX($AC$7:$AC$34,SMALL(IF($AF$7:$AF$34&lt;&gt;"",IF($AC$7:$AC$34&lt;&gt;"",ROW($AC$7:$AC$34)-MIN(ROW($AC$7:$AC$34))+1,""),""),ROW()-ROW(A$36)+1)),"##0"),","),"")</f>
        <v/>
      </c>
      <c r="AE49" s="0" t="str">
        <f aca="false">IFERROR(CONCATENATE((INDEX($A$7:$A$34,SMALL(IF($AF$7:$AF$34&lt;&gt;"",IF($AC$7:$AC$34&lt;&gt;"",ROW($AC$7:$AC$34)-MIN(ROW($AC$7:$AC$34))+1,""),""),ROW()-ROW(A$36)+1))),),"")</f>
        <v/>
      </c>
      <c r="AI49" s="0" t="str">
        <f aca="false">IFERROR(CONCATENATE((INDEX($AL$7:$AL$34,SMALL(IF($AL$7:$AL$34&lt;&gt;"",IF($AI$7:$AI$34&lt;&gt;"",ROW($AI$7:$AI$34)-MIN(ROW($AI$7:$AI$34))+1,""),""),ROW()-ROW(A$36)+1)))," "),"")</f>
        <v/>
      </c>
      <c r="AJ49" s="0" t="str">
        <f aca="false">IFERROR(CONCATENATE(TEXT(INDEX($AI$7:$AI$34,SMALL(IF($AL$7:$AL$34&lt;&gt;"",IF($AI$7:$AI$34&lt;&gt;"",ROW($AI$7:$AI$34)-MIN(ROW($AI$7:$AI$34))+1,""),""),ROW()-ROW(A$36)+1)),"##0")," "),"")</f>
        <v/>
      </c>
      <c r="AK49" s="0" t="str">
        <f aca="false">IFERROR(CONCATENATE((INDEX($A$7:$A$34,SMALL(IF($AL$7:$AL$34&lt;&gt;"",IF($AI$7:$AI$34&lt;&gt;"",ROW($AI$7:$AI$34)-MIN(ROW($AI$7:$AI$34))+1,""),""),ROW()-ROW(A$36)+1))),),"")</f>
        <v/>
      </c>
    </row>
    <row r="50" customFormat="false" ht="15" hidden="false" customHeight="false" outlineLevel="0" collapsed="false">
      <c r="K50" s="0" t="str">
        <f aca="false">IFERROR(CONCATENATE(TEXT(INDEX($K$7:$K$34,SMALL(IF($N$7:$N$34&lt;&gt;"",IF($K$7:$K$34&lt;&gt;"",ROW($K$7:$K$34)-MIN(ROW($K$7:$K$34))+1,""),""),ROW()-ROW(A$36)+1)),"##0"),","),"")</f>
        <v/>
      </c>
      <c r="L50" s="0" t="str">
        <f aca="false">IFERROR(CONCATENATE((INDEX($N$7:$N$34,SMALL(IF($N$7:$N$34&lt;&gt;"",IF($K$7:$K$34&lt;&gt;"",ROW($K$7:$K$34)-MIN(ROW($K$7:$K$34))+1,""),""),ROW()-ROW(A$36)+1))),","),"")</f>
        <v/>
      </c>
      <c r="M50" s="0" t="str">
        <f aca="false">IFERROR(CONCATENATE((INDEX($A$7:$A$34,SMALL(IF($N$7:$N$34&lt;&gt;"",IF($K$7:$K$34&lt;&gt;"",ROW($K$7:$K$34)-MIN(ROW($K$7:$K$34))+1,""),""),ROW()-ROW(A$36)+1))),),"")</f>
        <v/>
      </c>
      <c r="Q50" s="0" t="str">
        <f aca="false">IFERROR(CONCATENATE((INDEX($T$7:$T$34,SMALL(IF($T$7:$T$34&lt;&gt;"",IF($Q$7:$Q$34&lt;&gt;"",ROW($Q$7:$Q$34)-MIN(ROW($Q$7:$Q$34))+1,""),""),ROW()-ROW(A$36)+1)))," "),"")</f>
        <v/>
      </c>
      <c r="R50" s="0" t="str">
        <f aca="false">IFERROR(CONCATENATE(TEXT(INDEX($Q$7:$Q$34,SMALL(IF($T$7:$T$34&lt;&gt;"",IF($Q$7:$Q$34&lt;&gt;"",ROW($Q$7:$Q$34)-MIN(ROW($Q$7:$Q$34))+1,""),""),ROW()-ROW(A$36)+1)),"##0")," "),"")</f>
        <v/>
      </c>
      <c r="S50" s="0" t="str">
        <f aca="false">IFERROR(CONCATENATE((INDEX($A$7:$A$34,SMALL(IF($T$7:$T$34&lt;&gt;"",IF($Q$7:$Q$34&lt;&gt;"",ROW($Q$7:$Q$34)-MIN(ROW($Q$7:$Q$34))+1,""),""),ROW()-ROW(A$36)+1))),),"")</f>
        <v/>
      </c>
      <c r="W50" s="0" t="str">
        <f aca="false">IFERROR(CONCATENATE((INDEX($Z$7:$Z$34,SMALL(IF($Z$7:$Z$34&lt;&gt;"",IF($W$7:$W$34&lt;&gt;"",ROW($W$7:$W$34)-MIN(ROW($W$7:$W$34))+1,""),""),ROW()-ROW(A$36)+1)))," "),"")</f>
        <v/>
      </c>
      <c r="X50" s="0" t="str">
        <f aca="false">IFERROR(CONCATENATE(TEXT(INDEX($W$7:$W$34,SMALL(IF($Z$7:$Z$34&lt;&gt;"",IF($W$7:$W$34&lt;&gt;"",ROW($W$7:$W$34)-MIN(ROW($W$7:$W$34))+1,""),""),ROW()-ROW(A$36)+1)),"##0")," "),"")</f>
        <v/>
      </c>
      <c r="Y50" s="0" t="str">
        <f aca="false">IFERROR(CONCATENATE((INDEX($A$7:$A$34,SMALL(IF($Z$7:$Z$34&lt;&gt;"",IF($W$7:$W$34&lt;&gt;"",ROW($W$7:$W$34)-MIN(ROW($W$7:$W$34))+1,""),""),ROW()-ROW(A$36)+1))),),"")</f>
        <v/>
      </c>
      <c r="AC50" s="0" t="str">
        <f aca="false">IFERROR(CONCATENATE((INDEX($AF$7:$AF$34,SMALL(IF($AF$7:$AF$34&lt;&gt;"",IF($AC$7:$AC$34&lt;&gt;"",ROW($AC$7:$AC$34)-MIN(ROW($AC$7:$AC$34))+1,""),""),ROW()-ROW(A$36)+1))),","),"")</f>
        <v/>
      </c>
      <c r="AD50" s="0" t="str">
        <f aca="false">IFERROR(CONCATENATE(TEXT(INDEX($AC$7:$AC$34,SMALL(IF($AF$7:$AF$34&lt;&gt;"",IF($AC$7:$AC$34&lt;&gt;"",ROW($AC$7:$AC$34)-MIN(ROW($AC$7:$AC$34))+1,""),""),ROW()-ROW(A$36)+1)),"##0"),","),"")</f>
        <v/>
      </c>
      <c r="AE50" s="0" t="str">
        <f aca="false">IFERROR(CONCATENATE((INDEX($A$7:$A$34,SMALL(IF($AF$7:$AF$34&lt;&gt;"",IF($AC$7:$AC$34&lt;&gt;"",ROW($AC$7:$AC$34)-MIN(ROW($AC$7:$AC$34))+1,""),""),ROW()-ROW(A$36)+1))),),"")</f>
        <v/>
      </c>
      <c r="AI50" s="0" t="str">
        <f aca="false">IFERROR(CONCATENATE((INDEX($AL$7:$AL$34,SMALL(IF($AL$7:$AL$34&lt;&gt;"",IF($AI$7:$AI$34&lt;&gt;"",ROW($AI$7:$AI$34)-MIN(ROW($AI$7:$AI$34))+1,""),""),ROW()-ROW(A$36)+1)))," "),"")</f>
        <v/>
      </c>
      <c r="AJ50" s="0" t="str">
        <f aca="false">IFERROR(CONCATENATE(TEXT(INDEX($AI$7:$AI$34,SMALL(IF($AL$7:$AL$34&lt;&gt;"",IF($AI$7:$AI$34&lt;&gt;"",ROW($AI$7:$AI$34)-MIN(ROW($AI$7:$AI$34))+1,""),""),ROW()-ROW(A$36)+1)),"##0")," "),"")</f>
        <v/>
      </c>
      <c r="AK50" s="0" t="str">
        <f aca="false">IFERROR(CONCATENATE((INDEX($A$7:$A$34,SMALL(IF($AL$7:$AL$34&lt;&gt;"",IF($AI$7:$AI$34&lt;&gt;"",ROW($AI$7:$AI$34)-MIN(ROW($AI$7:$AI$34))+1,""),""),ROW()-ROW(A$36)+1))),),"")</f>
        <v/>
      </c>
    </row>
    <row r="51" customFormat="false" ht="15" hidden="false" customHeight="false" outlineLevel="0" collapsed="false">
      <c r="K51" s="0" t="str">
        <f aca="false">IFERROR(CONCATENATE(TEXT(INDEX($K$7:$K$34,SMALL(IF($N$7:$N$34&lt;&gt;"",IF($K$7:$K$34&lt;&gt;"",ROW($K$7:$K$34)-MIN(ROW($K$7:$K$34))+1,""),""),ROW()-ROW(A$36)+1)),"##0"),","),"")</f>
        <v/>
      </c>
      <c r="L51" s="0" t="str">
        <f aca="false">IFERROR(CONCATENATE((INDEX($N$7:$N$34,SMALL(IF($N$7:$N$34&lt;&gt;"",IF($K$7:$K$34&lt;&gt;"",ROW($K$7:$K$34)-MIN(ROW($K$7:$K$34))+1,""),""),ROW()-ROW(A$36)+1))),","),"")</f>
        <v/>
      </c>
      <c r="M51" s="0" t="str">
        <f aca="false">IFERROR(CONCATENATE((INDEX($A$7:$A$34,SMALL(IF($N$7:$N$34&lt;&gt;"",IF($K$7:$K$34&lt;&gt;"",ROW($K$7:$K$34)-MIN(ROW($K$7:$K$34))+1,""),""),ROW()-ROW(A$36)+1))),),"")</f>
        <v/>
      </c>
      <c r="Q51" s="0" t="str">
        <f aca="false">IFERROR(CONCATENATE((INDEX($T$7:$T$34,SMALL(IF($T$7:$T$34&lt;&gt;"",IF($Q$7:$Q$34&lt;&gt;"",ROW($Q$7:$Q$34)-MIN(ROW($Q$7:$Q$34))+1,""),""),ROW()-ROW(A$36)+1)))," "),"")</f>
        <v/>
      </c>
      <c r="R51" s="0" t="str">
        <f aca="false">IFERROR(CONCATENATE(TEXT(INDEX($Q$7:$Q$34,SMALL(IF($T$7:$T$34&lt;&gt;"",IF($Q$7:$Q$34&lt;&gt;"",ROW($Q$7:$Q$34)-MIN(ROW($Q$7:$Q$34))+1,""),""),ROW()-ROW(A$36)+1)),"##0")," "),"")</f>
        <v/>
      </c>
      <c r="S51" s="0" t="str">
        <f aca="false">IFERROR(CONCATENATE((INDEX($A$7:$A$34,SMALL(IF($T$7:$T$34&lt;&gt;"",IF($Q$7:$Q$34&lt;&gt;"",ROW($Q$7:$Q$34)-MIN(ROW($Q$7:$Q$34))+1,""),""),ROW()-ROW(A$36)+1))),),"")</f>
        <v/>
      </c>
      <c r="W51" s="0" t="str">
        <f aca="false">IFERROR(CONCATENATE((INDEX($Z$7:$Z$34,SMALL(IF($Z$7:$Z$34&lt;&gt;"",IF($W$7:$W$34&lt;&gt;"",ROW($W$7:$W$34)-MIN(ROW($W$7:$W$34))+1,""),""),ROW()-ROW(A$36)+1)))," "),"")</f>
        <v/>
      </c>
      <c r="X51" s="0" t="str">
        <f aca="false">IFERROR(CONCATENATE(TEXT(INDEX($W$7:$W$34,SMALL(IF($Z$7:$Z$34&lt;&gt;"",IF($W$7:$W$34&lt;&gt;"",ROW($W$7:$W$34)-MIN(ROW($W$7:$W$34))+1,""),""),ROW()-ROW(A$36)+1)),"##0")," "),"")</f>
        <v/>
      </c>
      <c r="Y51" s="0" t="str">
        <f aca="false">IFERROR(CONCATENATE((INDEX($A$7:$A$34,SMALL(IF($Z$7:$Z$34&lt;&gt;"",IF($W$7:$W$34&lt;&gt;"",ROW($W$7:$W$34)-MIN(ROW($W$7:$W$34))+1,""),""),ROW()-ROW(A$36)+1))),),"")</f>
        <v/>
      </c>
      <c r="AC51" s="0" t="str">
        <f aca="false">IFERROR(CONCATENATE((INDEX($AF$7:$AF$34,SMALL(IF($AF$7:$AF$34&lt;&gt;"",IF($AC$7:$AC$34&lt;&gt;"",ROW($AC$7:$AC$34)-MIN(ROW($AC$7:$AC$34))+1,""),""),ROW()-ROW(A$36)+1))),","),"")</f>
        <v/>
      </c>
      <c r="AD51" s="0" t="str">
        <f aca="false">IFERROR(CONCATENATE(TEXT(INDEX($AC$7:$AC$34,SMALL(IF($AF$7:$AF$34&lt;&gt;"",IF($AC$7:$AC$34&lt;&gt;"",ROW($AC$7:$AC$34)-MIN(ROW($AC$7:$AC$34))+1,""),""),ROW()-ROW(A$36)+1)),"##0"),","),"")</f>
        <v/>
      </c>
      <c r="AE51" s="0" t="str">
        <f aca="false">IFERROR(CONCATENATE((INDEX($A$7:$A$34,SMALL(IF($AF$7:$AF$34&lt;&gt;"",IF($AC$7:$AC$34&lt;&gt;"",ROW($AC$7:$AC$34)-MIN(ROW($AC$7:$AC$34))+1,""),""),ROW()-ROW(A$36)+1))),),"")</f>
        <v/>
      </c>
      <c r="AI51" s="0" t="str">
        <f aca="false">IFERROR(CONCATENATE((INDEX($AL$7:$AL$34,SMALL(IF($AL$7:$AL$34&lt;&gt;"",IF($AI$7:$AI$34&lt;&gt;"",ROW($AI$7:$AI$34)-MIN(ROW($AI$7:$AI$34))+1,""),""),ROW()-ROW(A$36)+1)))," "),"")</f>
        <v/>
      </c>
      <c r="AJ51" s="0" t="str">
        <f aca="false">IFERROR(CONCATENATE(TEXT(INDEX($AI$7:$AI$34,SMALL(IF($AL$7:$AL$34&lt;&gt;"",IF($AI$7:$AI$34&lt;&gt;"",ROW($AI$7:$AI$34)-MIN(ROW($AI$7:$AI$34))+1,""),""),ROW()-ROW(A$36)+1)),"##0")," "),"")</f>
        <v/>
      </c>
      <c r="AK51" s="0" t="str">
        <f aca="false">IFERROR(CONCATENATE((INDEX($A$7:$A$34,SMALL(IF($AL$7:$AL$34&lt;&gt;"",IF($AI$7:$AI$34&lt;&gt;"",ROW($AI$7:$AI$34)-MIN(ROW($AI$7:$AI$34))+1,""),""),ROW()-ROW(A$36)+1))),),"")</f>
        <v/>
      </c>
    </row>
    <row r="52" customFormat="false" ht="15" hidden="false" customHeight="false" outlineLevel="0" collapsed="false">
      <c r="K52" s="0" t="str">
        <f aca="false">IFERROR(CONCATENATE(TEXT(INDEX($K$7:$K$34,SMALL(IF($N$7:$N$34&lt;&gt;"",IF($K$7:$K$34&lt;&gt;"",ROW($K$7:$K$34)-MIN(ROW($K$7:$K$34))+1,""),""),ROW()-ROW(A$36)+1)),"##0"),","),"")</f>
        <v/>
      </c>
      <c r="L52" s="0" t="str">
        <f aca="false">IFERROR(CONCATENATE((INDEX($N$7:$N$34,SMALL(IF($N$7:$N$34&lt;&gt;"",IF($K$7:$K$34&lt;&gt;"",ROW($K$7:$K$34)-MIN(ROW($K$7:$K$34))+1,""),""),ROW()-ROW(A$36)+1))),","),"")</f>
        <v/>
      </c>
      <c r="M52" s="0" t="str">
        <f aca="false">IFERROR(CONCATENATE((INDEX($A$7:$A$34,SMALL(IF($N$7:$N$34&lt;&gt;"",IF($K$7:$K$34&lt;&gt;"",ROW($K$7:$K$34)-MIN(ROW($K$7:$K$34))+1,""),""),ROW()-ROW(A$36)+1))),),"")</f>
        <v/>
      </c>
      <c r="Q52" s="0" t="str">
        <f aca="false">IFERROR(CONCATENATE((INDEX($T$7:$T$34,SMALL(IF($T$7:$T$34&lt;&gt;"",IF($Q$7:$Q$34&lt;&gt;"",ROW($Q$7:$Q$34)-MIN(ROW($Q$7:$Q$34))+1,""),""),ROW()-ROW(A$36)+1)))," "),"")</f>
        <v/>
      </c>
      <c r="R52" s="0" t="str">
        <f aca="false">IFERROR(CONCATENATE(TEXT(INDEX($Q$7:$Q$34,SMALL(IF($T$7:$T$34&lt;&gt;"",IF($Q$7:$Q$34&lt;&gt;"",ROW($Q$7:$Q$34)-MIN(ROW($Q$7:$Q$34))+1,""),""),ROW()-ROW(A$36)+1)),"##0")," "),"")</f>
        <v/>
      </c>
      <c r="S52" s="0" t="str">
        <f aca="false">IFERROR(CONCATENATE((INDEX($A$7:$A$34,SMALL(IF($T$7:$T$34&lt;&gt;"",IF($Q$7:$Q$34&lt;&gt;"",ROW($Q$7:$Q$34)-MIN(ROW($Q$7:$Q$34))+1,""),""),ROW()-ROW(A$36)+1))),),"")</f>
        <v/>
      </c>
      <c r="W52" s="0" t="str">
        <f aca="false">IFERROR(CONCATENATE((INDEX($Z$7:$Z$34,SMALL(IF($Z$7:$Z$34&lt;&gt;"",IF($W$7:$W$34&lt;&gt;"",ROW($W$7:$W$34)-MIN(ROW($W$7:$W$34))+1,""),""),ROW()-ROW(A$36)+1)))," "),"")</f>
        <v/>
      </c>
      <c r="X52" s="0" t="str">
        <f aca="false">IFERROR(CONCATENATE(TEXT(INDEX($W$7:$W$34,SMALL(IF($Z$7:$Z$34&lt;&gt;"",IF($W$7:$W$34&lt;&gt;"",ROW($W$7:$W$34)-MIN(ROW($W$7:$W$34))+1,""),""),ROW()-ROW(A$36)+1)),"##0")," "),"")</f>
        <v/>
      </c>
      <c r="Y52" s="0" t="str">
        <f aca="false">IFERROR(CONCATENATE((INDEX($A$7:$A$34,SMALL(IF($Z$7:$Z$34&lt;&gt;"",IF($W$7:$W$34&lt;&gt;"",ROW($W$7:$W$34)-MIN(ROW($W$7:$W$34))+1,""),""),ROW()-ROW(A$36)+1))),),"")</f>
        <v/>
      </c>
      <c r="AC52" s="0" t="str">
        <f aca="false">IFERROR(CONCATENATE((INDEX($AF$7:$AF$34,SMALL(IF($AF$7:$AF$34&lt;&gt;"",IF($AC$7:$AC$34&lt;&gt;"",ROW($AC$7:$AC$34)-MIN(ROW($AC$7:$AC$34))+1,""),""),ROW()-ROW(A$36)+1))),","),"")</f>
        <v/>
      </c>
      <c r="AD52" s="0" t="str">
        <f aca="false">IFERROR(CONCATENATE(TEXT(INDEX($AC$7:$AC$34,SMALL(IF($AF$7:$AF$34&lt;&gt;"",IF($AC$7:$AC$34&lt;&gt;"",ROW($AC$7:$AC$34)-MIN(ROW($AC$7:$AC$34))+1,""),""),ROW()-ROW(A$36)+1)),"##0"),","),"")</f>
        <v/>
      </c>
      <c r="AE52" s="0" t="str">
        <f aca="false">IFERROR(CONCATENATE((INDEX($A$7:$A$34,SMALL(IF($AF$7:$AF$34&lt;&gt;"",IF($AC$7:$AC$34&lt;&gt;"",ROW($AC$7:$AC$34)-MIN(ROW($AC$7:$AC$34))+1,""),""),ROW()-ROW(A$36)+1))),),"")</f>
        <v/>
      </c>
      <c r="AI52" s="0" t="str">
        <f aca="false">IFERROR(CONCATENATE((INDEX($AL$7:$AL$34,SMALL(IF($AL$7:$AL$34&lt;&gt;"",IF($AI$7:$AI$34&lt;&gt;"",ROW($AI$7:$AI$34)-MIN(ROW($AI$7:$AI$34))+1,""),""),ROW()-ROW(A$36)+1)))," "),"")</f>
        <v/>
      </c>
      <c r="AJ52" s="0" t="str">
        <f aca="false">IFERROR(CONCATENATE(TEXT(INDEX($AI$7:$AI$34,SMALL(IF($AL$7:$AL$34&lt;&gt;"",IF($AI$7:$AI$34&lt;&gt;"",ROW($AI$7:$AI$34)-MIN(ROW($AI$7:$AI$34))+1,""),""),ROW()-ROW(A$36)+1)),"##0")," "),"")</f>
        <v/>
      </c>
      <c r="AK52" s="0" t="str">
        <f aca="false">IFERROR(CONCATENATE((INDEX($A$7:$A$34,SMALL(IF($AL$7:$AL$34&lt;&gt;"",IF($AI$7:$AI$34&lt;&gt;"",ROW($AI$7:$AI$34)-MIN(ROW($AI$7:$AI$34))+1,""),""),ROW()-ROW(A$36)+1))),),"")</f>
        <v/>
      </c>
    </row>
    <row r="53" customFormat="false" ht="15" hidden="false" customHeight="false" outlineLevel="0" collapsed="false">
      <c r="K53" s="0" t="str">
        <f aca="false">IFERROR(CONCATENATE(TEXT(INDEX($K$7:$K$34,SMALL(IF($N$7:$N$34&lt;&gt;"",IF($K$7:$K$34&lt;&gt;"",ROW($K$7:$K$34)-MIN(ROW($K$7:$K$34))+1,""),""),ROW()-ROW(A$36)+1)),"##0"),","),"")</f>
        <v/>
      </c>
      <c r="L53" s="0" t="str">
        <f aca="false">IFERROR(CONCATENATE((INDEX($N$7:$N$34,SMALL(IF($N$7:$N$34&lt;&gt;"",IF($K$7:$K$34&lt;&gt;"",ROW($K$7:$K$34)-MIN(ROW($K$7:$K$34))+1,""),""),ROW()-ROW(A$36)+1))),","),"")</f>
        <v/>
      </c>
      <c r="M53" s="0" t="str">
        <f aca="false">IFERROR(CONCATENATE((INDEX($A$7:$A$34,SMALL(IF($N$7:$N$34&lt;&gt;"",IF($K$7:$K$34&lt;&gt;"",ROW($K$7:$K$34)-MIN(ROW($K$7:$K$34))+1,""),""),ROW()-ROW(A$36)+1))),),"")</f>
        <v/>
      </c>
      <c r="Q53" s="0" t="str">
        <f aca="false">IFERROR(CONCATENATE((INDEX($T$7:$T$34,SMALL(IF($T$7:$T$34&lt;&gt;"",IF($Q$7:$Q$34&lt;&gt;"",ROW($Q$7:$Q$34)-MIN(ROW($Q$7:$Q$34))+1,""),""),ROW()-ROW(A$36)+1)))," "),"")</f>
        <v/>
      </c>
      <c r="R53" s="0" t="str">
        <f aca="false">IFERROR(CONCATENATE(TEXT(INDEX($Q$7:$Q$34,SMALL(IF($T$7:$T$34&lt;&gt;"",IF($Q$7:$Q$34&lt;&gt;"",ROW($Q$7:$Q$34)-MIN(ROW($Q$7:$Q$34))+1,""),""),ROW()-ROW(A$36)+1)),"##0")," "),"")</f>
        <v/>
      </c>
      <c r="S53" s="0" t="str">
        <f aca="false">IFERROR(CONCATENATE((INDEX($A$7:$A$34,SMALL(IF($T$7:$T$34&lt;&gt;"",IF($Q$7:$Q$34&lt;&gt;"",ROW($Q$7:$Q$34)-MIN(ROW($Q$7:$Q$34))+1,""),""),ROW()-ROW(A$36)+1))),),"")</f>
        <v/>
      </c>
      <c r="W53" s="0" t="str">
        <f aca="false">IFERROR(CONCATENATE((INDEX($Z$7:$Z$34,SMALL(IF($Z$7:$Z$34&lt;&gt;"",IF($W$7:$W$34&lt;&gt;"",ROW($W$7:$W$34)-MIN(ROW($W$7:$W$34))+1,""),""),ROW()-ROW(A$36)+1)))," "),"")</f>
        <v/>
      </c>
      <c r="X53" s="0" t="str">
        <f aca="false">IFERROR(CONCATENATE(TEXT(INDEX($W$7:$W$34,SMALL(IF($Z$7:$Z$34&lt;&gt;"",IF($W$7:$W$34&lt;&gt;"",ROW($W$7:$W$34)-MIN(ROW($W$7:$W$34))+1,""),""),ROW()-ROW(A$36)+1)),"##0")," "),"")</f>
        <v/>
      </c>
      <c r="Y53" s="0" t="str">
        <f aca="false">IFERROR(CONCATENATE((INDEX($A$7:$A$34,SMALL(IF($Z$7:$Z$34&lt;&gt;"",IF($W$7:$W$34&lt;&gt;"",ROW($W$7:$W$34)-MIN(ROW($W$7:$W$34))+1,""),""),ROW()-ROW(A$36)+1))),),"")</f>
        <v/>
      </c>
      <c r="AC53" s="0" t="str">
        <f aca="false">IFERROR(CONCATENATE((INDEX($AF$7:$AF$34,SMALL(IF($AF$7:$AF$34&lt;&gt;"",IF($AC$7:$AC$34&lt;&gt;"",ROW($AC$7:$AC$34)-MIN(ROW($AC$7:$AC$34))+1,""),""),ROW()-ROW(A$36)+1))),","),"")</f>
        <v/>
      </c>
      <c r="AD53" s="0" t="str">
        <f aca="false">IFERROR(CONCATENATE(TEXT(INDEX($AC$7:$AC$34,SMALL(IF($AF$7:$AF$34&lt;&gt;"",IF($AC$7:$AC$34&lt;&gt;"",ROW($AC$7:$AC$34)-MIN(ROW($AC$7:$AC$34))+1,""),""),ROW()-ROW(A$36)+1)),"##0"),","),"")</f>
        <v/>
      </c>
      <c r="AE53" s="0" t="str">
        <f aca="false">IFERROR(CONCATENATE((INDEX($A$7:$A$34,SMALL(IF($AF$7:$AF$34&lt;&gt;"",IF($AC$7:$AC$34&lt;&gt;"",ROW($AC$7:$AC$34)-MIN(ROW($AC$7:$AC$34))+1,""),""),ROW()-ROW(A$36)+1))),),"")</f>
        <v/>
      </c>
      <c r="AI53" s="0" t="str">
        <f aca="false">IFERROR(CONCATENATE((INDEX($AL$7:$AL$34,SMALL(IF($AL$7:$AL$34&lt;&gt;"",IF($AI$7:$AI$34&lt;&gt;"",ROW($AI$7:$AI$34)-MIN(ROW($AI$7:$AI$34))+1,""),""),ROW()-ROW(A$36)+1)))," "),"")</f>
        <v/>
      </c>
      <c r="AJ53" s="0" t="str">
        <f aca="false">IFERROR(CONCATENATE(TEXT(INDEX($AI$7:$AI$34,SMALL(IF($AL$7:$AL$34&lt;&gt;"",IF($AI$7:$AI$34&lt;&gt;"",ROW($AI$7:$AI$34)-MIN(ROW($AI$7:$AI$34))+1,""),""),ROW()-ROW(A$36)+1)),"##0")," "),"")</f>
        <v/>
      </c>
      <c r="AK53" s="0" t="str">
        <f aca="false">IFERROR(CONCATENATE((INDEX($A$7:$A$34,SMALL(IF($AL$7:$AL$34&lt;&gt;"",IF($AI$7:$AI$34&lt;&gt;"",ROW($AI$7:$AI$34)-MIN(ROW($AI$7:$AI$34))+1,""),""),ROW()-ROW(A$36)+1))),),"")</f>
        <v/>
      </c>
    </row>
    <row r="54" customFormat="false" ht="15" hidden="false" customHeight="false" outlineLevel="0" collapsed="false">
      <c r="K54" s="0" t="str">
        <f aca="false">IFERROR(CONCATENATE(TEXT(INDEX($K$7:$K$34,SMALL(IF($N$7:$N$34&lt;&gt;"",IF($K$7:$K$34&lt;&gt;"",ROW($K$7:$K$34)-MIN(ROW($K$7:$K$34))+1,""),""),ROW()-ROW(A$36)+1)),"##0"),","),"")</f>
        <v/>
      </c>
      <c r="L54" s="0" t="str">
        <f aca="false">IFERROR(CONCATENATE((INDEX($N$7:$N$34,SMALL(IF($N$7:$N$34&lt;&gt;"",IF($K$7:$K$34&lt;&gt;"",ROW($K$7:$K$34)-MIN(ROW($K$7:$K$34))+1,""),""),ROW()-ROW(A$36)+1))),","),"")</f>
        <v/>
      </c>
      <c r="M54" s="0" t="str">
        <f aca="false">IFERROR(CONCATENATE((INDEX($A$7:$A$34,SMALL(IF($N$7:$N$34&lt;&gt;"",IF($K$7:$K$34&lt;&gt;"",ROW($K$7:$K$34)-MIN(ROW($K$7:$K$34))+1,""),""),ROW()-ROW(A$36)+1))),),"")</f>
        <v/>
      </c>
      <c r="Q54" s="0" t="str">
        <f aca="false">IFERROR(CONCATENATE((INDEX($T$7:$T$34,SMALL(IF($T$7:$T$34&lt;&gt;"",IF($Q$7:$Q$34&lt;&gt;"",ROW($Q$7:$Q$34)-MIN(ROW($Q$7:$Q$34))+1,""),""),ROW()-ROW(A$36)+1)))," "),"")</f>
        <v/>
      </c>
      <c r="R54" s="0" t="str">
        <f aca="false">IFERROR(CONCATENATE(TEXT(INDEX($Q$7:$Q$34,SMALL(IF($T$7:$T$34&lt;&gt;"",IF($Q$7:$Q$34&lt;&gt;"",ROW($Q$7:$Q$34)-MIN(ROW($Q$7:$Q$34))+1,""),""),ROW()-ROW(A$36)+1)),"##0")," "),"")</f>
        <v/>
      </c>
      <c r="S54" s="0" t="str">
        <f aca="false">IFERROR(CONCATENATE((INDEX($A$7:$A$34,SMALL(IF($T$7:$T$34&lt;&gt;"",IF($Q$7:$Q$34&lt;&gt;"",ROW($Q$7:$Q$34)-MIN(ROW($Q$7:$Q$34))+1,""),""),ROW()-ROW(A$36)+1))),),"")</f>
        <v/>
      </c>
      <c r="W54" s="0" t="str">
        <f aca="false">IFERROR(CONCATENATE((INDEX($Z$7:$Z$34,SMALL(IF($Z$7:$Z$34&lt;&gt;"",IF($W$7:$W$34&lt;&gt;"",ROW($W$7:$W$34)-MIN(ROW($W$7:$W$34))+1,""),""),ROW()-ROW(A$36)+1)))," "),"")</f>
        <v/>
      </c>
      <c r="X54" s="0" t="str">
        <f aca="false">IFERROR(CONCATENATE(TEXT(INDEX($W$7:$W$34,SMALL(IF($Z$7:$Z$34&lt;&gt;"",IF($W$7:$W$34&lt;&gt;"",ROW($W$7:$W$34)-MIN(ROW($W$7:$W$34))+1,""),""),ROW()-ROW(A$36)+1)),"##0")," "),"")</f>
        <v/>
      </c>
      <c r="Y54" s="0" t="str">
        <f aca="false">IFERROR(CONCATENATE((INDEX($A$7:$A$34,SMALL(IF($Z$7:$Z$34&lt;&gt;"",IF($W$7:$W$34&lt;&gt;"",ROW($W$7:$W$34)-MIN(ROW($W$7:$W$34))+1,""),""),ROW()-ROW(A$36)+1))),),"")</f>
        <v/>
      </c>
      <c r="AC54" s="0" t="str">
        <f aca="false">IFERROR(CONCATENATE((INDEX($AF$7:$AF$34,SMALL(IF($AF$7:$AF$34&lt;&gt;"",IF($AC$7:$AC$34&lt;&gt;"",ROW($AC$7:$AC$34)-MIN(ROW($AC$7:$AC$34))+1,""),""),ROW()-ROW(A$36)+1))),","),"")</f>
        <v/>
      </c>
      <c r="AD54" s="0" t="str">
        <f aca="false">IFERROR(CONCATENATE(TEXT(INDEX($AC$7:$AC$34,SMALL(IF($AF$7:$AF$34&lt;&gt;"",IF($AC$7:$AC$34&lt;&gt;"",ROW($AC$7:$AC$34)-MIN(ROW($AC$7:$AC$34))+1,""),""),ROW()-ROW(A$36)+1)),"##0"),","),"")</f>
        <v/>
      </c>
      <c r="AE54" s="0" t="str">
        <f aca="false">IFERROR(CONCATENATE((INDEX($A$7:$A$34,SMALL(IF($AF$7:$AF$34&lt;&gt;"",IF($AC$7:$AC$34&lt;&gt;"",ROW($AC$7:$AC$34)-MIN(ROW($AC$7:$AC$34))+1,""),""),ROW()-ROW(A$36)+1))),),"")</f>
        <v/>
      </c>
      <c r="AI54" s="0" t="str">
        <f aca="false">IFERROR(CONCATENATE((INDEX($AL$7:$AL$34,SMALL(IF($AL$7:$AL$34&lt;&gt;"",IF($AI$7:$AI$34&lt;&gt;"",ROW($AI$7:$AI$34)-MIN(ROW($AI$7:$AI$34))+1,""),""),ROW()-ROW(A$36)+1)))," "),"")</f>
        <v/>
      </c>
      <c r="AJ54" s="0" t="str">
        <f aca="false">IFERROR(CONCATENATE(TEXT(INDEX($AI$7:$AI$34,SMALL(IF($AL$7:$AL$34&lt;&gt;"",IF($AI$7:$AI$34&lt;&gt;"",ROW($AI$7:$AI$34)-MIN(ROW($AI$7:$AI$34))+1,""),""),ROW()-ROW(A$36)+1)),"##0")," "),"")</f>
        <v/>
      </c>
      <c r="AK54" s="0" t="str">
        <f aca="false">IFERROR(CONCATENATE((INDEX($A$7:$A$34,SMALL(IF($AL$7:$AL$34&lt;&gt;"",IF($AI$7:$AI$34&lt;&gt;"",ROW($AI$7:$AI$34)-MIN(ROW($AI$7:$AI$34))+1,""),""),ROW()-ROW(A$36)+1))),),"")</f>
        <v/>
      </c>
    </row>
    <row r="55" customFormat="false" ht="15" hidden="false" customHeight="false" outlineLevel="0" collapsed="false">
      <c r="K55" s="0" t="str">
        <f aca="false">IFERROR(CONCATENATE(TEXT(INDEX($K$7:$K$34,SMALL(IF($N$7:$N$34&lt;&gt;"",IF($K$7:$K$34&lt;&gt;"",ROW($K$7:$K$34)-MIN(ROW($K$7:$K$34))+1,""),""),ROW()-ROW(A$36)+1)),"##0"),","),"")</f>
        <v/>
      </c>
      <c r="L55" s="0" t="str">
        <f aca="false">IFERROR(CONCATENATE((INDEX($N$7:$N$34,SMALL(IF($N$7:$N$34&lt;&gt;"",IF($K$7:$K$34&lt;&gt;"",ROW($K$7:$K$34)-MIN(ROW($K$7:$K$34))+1,""),""),ROW()-ROW(A$36)+1))),","),"")</f>
        <v/>
      </c>
      <c r="M55" s="0" t="str">
        <f aca="false">IFERROR(CONCATENATE((INDEX($A$7:$A$34,SMALL(IF($N$7:$N$34&lt;&gt;"",IF($K$7:$K$34&lt;&gt;"",ROW($K$7:$K$34)-MIN(ROW($K$7:$K$34))+1,""),""),ROW()-ROW(A$36)+1))),),"")</f>
        <v/>
      </c>
      <c r="Q55" s="0" t="str">
        <f aca="false">IFERROR(CONCATENATE((INDEX($T$7:$T$34,SMALL(IF($T$7:$T$34&lt;&gt;"",IF($Q$7:$Q$34&lt;&gt;"",ROW($Q$7:$Q$34)-MIN(ROW($Q$7:$Q$34))+1,""),""),ROW()-ROW(A$36)+1)))," "),"")</f>
        <v/>
      </c>
      <c r="R55" s="0" t="str">
        <f aca="false">IFERROR(CONCATENATE(TEXT(INDEX($Q$7:$Q$34,SMALL(IF($T$7:$T$34&lt;&gt;"",IF($Q$7:$Q$34&lt;&gt;"",ROW($Q$7:$Q$34)-MIN(ROW($Q$7:$Q$34))+1,""),""),ROW()-ROW(A$36)+1)),"##0")," "),"")</f>
        <v/>
      </c>
      <c r="S55" s="0" t="str">
        <f aca="false">IFERROR(CONCATENATE((INDEX($A$7:$A$34,SMALL(IF($T$7:$T$34&lt;&gt;"",IF($Q$7:$Q$34&lt;&gt;"",ROW($Q$7:$Q$34)-MIN(ROW($Q$7:$Q$34))+1,""),""),ROW()-ROW(A$36)+1))),),"")</f>
        <v/>
      </c>
      <c r="W55" s="0" t="str">
        <f aca="false">IFERROR(CONCATENATE((INDEX($Z$7:$Z$34,SMALL(IF($Z$7:$Z$34&lt;&gt;"",IF($W$7:$W$34&lt;&gt;"",ROW($W$7:$W$34)-MIN(ROW($W$7:$W$34))+1,""),""),ROW()-ROW(A$36)+1)))," "),"")</f>
        <v/>
      </c>
      <c r="X55" s="0" t="str">
        <f aca="false">IFERROR(CONCATENATE(TEXT(INDEX($W$7:$W$34,SMALL(IF($Z$7:$Z$34&lt;&gt;"",IF($W$7:$W$34&lt;&gt;"",ROW($W$7:$W$34)-MIN(ROW($W$7:$W$34))+1,""),""),ROW()-ROW(A$36)+1)),"##0")," "),"")</f>
        <v/>
      </c>
      <c r="Y55" s="0" t="str">
        <f aca="false">IFERROR(CONCATENATE((INDEX($A$7:$A$34,SMALL(IF($Z$7:$Z$34&lt;&gt;"",IF($W$7:$W$34&lt;&gt;"",ROW($W$7:$W$34)-MIN(ROW($W$7:$W$34))+1,""),""),ROW()-ROW(A$36)+1))),),"")</f>
        <v/>
      </c>
      <c r="AC55" s="0" t="str">
        <f aca="false">IFERROR(CONCATENATE((INDEX($AF$7:$AF$34,SMALL(IF($AF$7:$AF$34&lt;&gt;"",IF($AC$7:$AC$34&lt;&gt;"",ROW($AC$7:$AC$34)-MIN(ROW($AC$7:$AC$34))+1,""),""),ROW()-ROW(A$36)+1))),","),"")</f>
        <v/>
      </c>
      <c r="AD55" s="0" t="str">
        <f aca="false">IFERROR(CONCATENATE(TEXT(INDEX($AC$7:$AC$34,SMALL(IF($AF$7:$AF$34&lt;&gt;"",IF($AC$7:$AC$34&lt;&gt;"",ROW($AC$7:$AC$34)-MIN(ROW($AC$7:$AC$34))+1,""),""),ROW()-ROW(A$36)+1)),"##0"),","),"")</f>
        <v/>
      </c>
      <c r="AE55" s="0" t="str">
        <f aca="false">IFERROR(CONCATENATE((INDEX($A$7:$A$34,SMALL(IF($AF$7:$AF$34&lt;&gt;"",IF($AC$7:$AC$34&lt;&gt;"",ROW($AC$7:$AC$34)-MIN(ROW($AC$7:$AC$34))+1,""),""),ROW()-ROW(A$36)+1))),),"")</f>
        <v/>
      </c>
      <c r="AI55" s="0" t="str">
        <f aca="false">IFERROR(CONCATENATE((INDEX($AL$7:$AL$34,SMALL(IF($AL$7:$AL$34&lt;&gt;"",IF($AI$7:$AI$34&lt;&gt;"",ROW($AI$7:$AI$34)-MIN(ROW($AI$7:$AI$34))+1,""),""),ROW()-ROW(A$36)+1)))," "),"")</f>
        <v/>
      </c>
      <c r="AJ55" s="0" t="str">
        <f aca="false">IFERROR(CONCATENATE(TEXT(INDEX($AI$7:$AI$34,SMALL(IF($AL$7:$AL$34&lt;&gt;"",IF($AI$7:$AI$34&lt;&gt;"",ROW($AI$7:$AI$34)-MIN(ROW($AI$7:$AI$34))+1,""),""),ROW()-ROW(A$36)+1)),"##0")," "),"")</f>
        <v/>
      </c>
      <c r="AK55" s="0" t="str">
        <f aca="false">IFERROR(CONCATENATE((INDEX($A$7:$A$34,SMALL(IF($AL$7:$AL$34&lt;&gt;"",IF($AI$7:$AI$34&lt;&gt;"",ROW($AI$7:$AI$34)-MIN(ROW($AI$7:$AI$34))+1,""),""),ROW()-ROW(A$36)+1))),),"")</f>
        <v/>
      </c>
    </row>
    <row r="56" customFormat="false" ht="15" hidden="false" customHeight="false" outlineLevel="0" collapsed="false">
      <c r="K56" s="0" t="str">
        <f aca="false">IFERROR(CONCATENATE(TEXT(INDEX($K$7:$K$34,SMALL(IF($N$7:$N$34&lt;&gt;"",IF($K$7:$K$34&lt;&gt;"",ROW($K$7:$K$34)-MIN(ROW($K$7:$K$34))+1,""),""),ROW()-ROW(A$36)+1)),"##0"),","),"")</f>
        <v/>
      </c>
      <c r="L56" s="0" t="str">
        <f aca="false">IFERROR(CONCATENATE((INDEX($N$7:$N$34,SMALL(IF($N$7:$N$34&lt;&gt;"",IF($K$7:$K$34&lt;&gt;"",ROW($K$7:$K$34)-MIN(ROW($K$7:$K$34))+1,""),""),ROW()-ROW(A$36)+1))),","),"")</f>
        <v/>
      </c>
      <c r="M56" s="0" t="str">
        <f aca="false">IFERROR(CONCATENATE((INDEX($A$7:$A$34,SMALL(IF($N$7:$N$34&lt;&gt;"",IF($K$7:$K$34&lt;&gt;"",ROW($K$7:$K$34)-MIN(ROW($K$7:$K$34))+1,""),""),ROW()-ROW(A$36)+1))),),"")</f>
        <v/>
      </c>
      <c r="Q56" s="0" t="str">
        <f aca="false">IFERROR(CONCATENATE((INDEX($T$7:$T$34,SMALL(IF($T$7:$T$34&lt;&gt;"",IF($Q$7:$Q$34&lt;&gt;"",ROW($Q$7:$Q$34)-MIN(ROW($Q$7:$Q$34))+1,""),""),ROW()-ROW(A$36)+1)))," "),"")</f>
        <v/>
      </c>
      <c r="R56" s="0" t="str">
        <f aca="false">IFERROR(CONCATENATE(TEXT(INDEX($Q$7:$Q$34,SMALL(IF($T$7:$T$34&lt;&gt;"",IF($Q$7:$Q$34&lt;&gt;"",ROW($Q$7:$Q$34)-MIN(ROW($Q$7:$Q$34))+1,""),""),ROW()-ROW(A$36)+1)),"##0")," "),"")</f>
        <v/>
      </c>
      <c r="S56" s="0" t="str">
        <f aca="false">IFERROR(CONCATENATE((INDEX($A$7:$A$34,SMALL(IF($T$7:$T$34&lt;&gt;"",IF($Q$7:$Q$34&lt;&gt;"",ROW($Q$7:$Q$34)-MIN(ROW($Q$7:$Q$34))+1,""),""),ROW()-ROW(A$36)+1))),),"")</f>
        <v/>
      </c>
      <c r="W56" s="0" t="str">
        <f aca="false">IFERROR(CONCATENATE((INDEX($Z$7:$Z$34,SMALL(IF($Z$7:$Z$34&lt;&gt;"",IF($W$7:$W$34&lt;&gt;"",ROW($W$7:$W$34)-MIN(ROW($W$7:$W$34))+1,""),""),ROW()-ROW(A$36)+1)))," "),"")</f>
        <v/>
      </c>
      <c r="X56" s="0" t="str">
        <f aca="false">IFERROR(CONCATENATE(TEXT(INDEX($W$7:$W$34,SMALL(IF($Z$7:$Z$34&lt;&gt;"",IF($W$7:$W$34&lt;&gt;"",ROW($W$7:$W$34)-MIN(ROW($W$7:$W$34))+1,""),""),ROW()-ROW(A$36)+1)),"##0")," "),"")</f>
        <v/>
      </c>
      <c r="Y56" s="0" t="str">
        <f aca="false">IFERROR(CONCATENATE((INDEX($A$7:$A$34,SMALL(IF($Z$7:$Z$34&lt;&gt;"",IF($W$7:$W$34&lt;&gt;"",ROW($W$7:$W$34)-MIN(ROW($W$7:$W$34))+1,""),""),ROW()-ROW(A$36)+1))),),"")</f>
        <v/>
      </c>
      <c r="AC56" s="0" t="str">
        <f aca="false">IFERROR(CONCATENATE((INDEX($AF$7:$AF$34,SMALL(IF($AF$7:$AF$34&lt;&gt;"",IF($AC$7:$AC$34&lt;&gt;"",ROW($AC$7:$AC$34)-MIN(ROW($AC$7:$AC$34))+1,""),""),ROW()-ROW(A$36)+1))),","),"")</f>
        <v/>
      </c>
      <c r="AD56" s="0" t="str">
        <f aca="false">IFERROR(CONCATENATE(TEXT(INDEX($AC$7:$AC$34,SMALL(IF($AF$7:$AF$34&lt;&gt;"",IF($AC$7:$AC$34&lt;&gt;"",ROW($AC$7:$AC$34)-MIN(ROW($AC$7:$AC$34))+1,""),""),ROW()-ROW(A$36)+1)),"##0"),","),"")</f>
        <v/>
      </c>
      <c r="AE56" s="0" t="str">
        <f aca="false">IFERROR(CONCATENATE((INDEX($A$7:$A$34,SMALL(IF($AF$7:$AF$34&lt;&gt;"",IF($AC$7:$AC$34&lt;&gt;"",ROW($AC$7:$AC$34)-MIN(ROW($AC$7:$AC$34))+1,""),""),ROW()-ROW(A$36)+1))),),"")</f>
        <v/>
      </c>
      <c r="AI56" s="0" t="str">
        <f aca="false">IFERROR(CONCATENATE((INDEX($AL$7:$AL$34,SMALL(IF($AL$7:$AL$34&lt;&gt;"",IF($AI$7:$AI$34&lt;&gt;"",ROW($AI$7:$AI$34)-MIN(ROW($AI$7:$AI$34))+1,""),""),ROW()-ROW(A$36)+1)))," "),"")</f>
        <v/>
      </c>
      <c r="AJ56" s="0" t="str">
        <f aca="false">IFERROR(CONCATENATE(TEXT(INDEX($AI$7:$AI$34,SMALL(IF($AL$7:$AL$34&lt;&gt;"",IF($AI$7:$AI$34&lt;&gt;"",ROW($AI$7:$AI$34)-MIN(ROW($AI$7:$AI$34))+1,""),""),ROW()-ROW(A$36)+1)),"##0")," "),"")</f>
        <v/>
      </c>
      <c r="AK56" s="0" t="str">
        <f aca="false">IFERROR(CONCATENATE((INDEX($A$7:$A$34,SMALL(IF($AL$7:$AL$34&lt;&gt;"",IF($AI$7:$AI$34&lt;&gt;"",ROW($AI$7:$AI$34)-MIN(ROW($AI$7:$AI$34))+1,""),""),ROW()-ROW(A$36)+1))),),"")</f>
        <v/>
      </c>
    </row>
    <row r="57" customFormat="false" ht="15" hidden="false" customHeight="false" outlineLevel="0" collapsed="false">
      <c r="K57" s="0" t="str">
        <f aca="false">IFERROR(CONCATENATE(TEXT(INDEX($K$7:$K$34,SMALL(IF($N$7:$N$34&lt;&gt;"",IF($K$7:$K$34&lt;&gt;"",ROW($K$7:$K$34)-MIN(ROW($K$7:$K$34))+1,""),""),ROW()-ROW(A$36)+1)),"##0"),","),"")</f>
        <v/>
      </c>
      <c r="L57" s="0" t="str">
        <f aca="false">IFERROR(CONCATENATE((INDEX($N$7:$N$34,SMALL(IF($N$7:$N$34&lt;&gt;"",IF($K$7:$K$34&lt;&gt;"",ROW($K$7:$K$34)-MIN(ROW($K$7:$K$34))+1,""),""),ROW()-ROW(A$36)+1))),","),"")</f>
        <v/>
      </c>
      <c r="M57" s="0" t="str">
        <f aca="false">IFERROR(CONCATENATE((INDEX($A$7:$A$34,SMALL(IF($N$7:$N$34&lt;&gt;"",IF($K$7:$K$34&lt;&gt;"",ROW($K$7:$K$34)-MIN(ROW($K$7:$K$34))+1,""),""),ROW()-ROW(A$36)+1))),),"")</f>
        <v/>
      </c>
      <c r="Q57" s="0" t="str">
        <f aca="false">IFERROR(CONCATENATE((INDEX($T$7:$T$34,SMALL(IF($T$7:$T$34&lt;&gt;"",IF($Q$7:$Q$34&lt;&gt;"",ROW($Q$7:$Q$34)-MIN(ROW($Q$7:$Q$34))+1,""),""),ROW()-ROW(A$36)+1)))," "),"")</f>
        <v/>
      </c>
      <c r="R57" s="0" t="str">
        <f aca="false">IFERROR(CONCATENATE(TEXT(INDEX($Q$7:$Q$34,SMALL(IF($T$7:$T$34&lt;&gt;"",IF($Q$7:$Q$34&lt;&gt;"",ROW($Q$7:$Q$34)-MIN(ROW($Q$7:$Q$34))+1,""),""),ROW()-ROW(A$36)+1)),"##0")," "),"")</f>
        <v/>
      </c>
      <c r="S57" s="0" t="str">
        <f aca="false">IFERROR(CONCATENATE((INDEX($A$7:$A$34,SMALL(IF($T$7:$T$34&lt;&gt;"",IF($Q$7:$Q$34&lt;&gt;"",ROW($Q$7:$Q$34)-MIN(ROW($Q$7:$Q$34))+1,""),""),ROW()-ROW(A$36)+1))),),"")</f>
        <v/>
      </c>
      <c r="W57" s="0" t="str">
        <f aca="false">IFERROR(CONCATENATE((INDEX($Z$7:$Z$34,SMALL(IF($Z$7:$Z$34&lt;&gt;"",IF($W$7:$W$34&lt;&gt;"",ROW($W$7:$W$34)-MIN(ROW($W$7:$W$34))+1,""),""),ROW()-ROW(A$36)+1)))," "),"")</f>
        <v/>
      </c>
      <c r="X57" s="0" t="str">
        <f aca="false">IFERROR(CONCATENATE(TEXT(INDEX($W$7:$W$34,SMALL(IF($Z$7:$Z$34&lt;&gt;"",IF($W$7:$W$34&lt;&gt;"",ROW($W$7:$W$34)-MIN(ROW($W$7:$W$34))+1,""),""),ROW()-ROW(A$36)+1)),"##0")," "),"")</f>
        <v/>
      </c>
      <c r="Y57" s="0" t="str">
        <f aca="false">IFERROR(CONCATENATE((INDEX($A$7:$A$34,SMALL(IF($Z$7:$Z$34&lt;&gt;"",IF($W$7:$W$34&lt;&gt;"",ROW($W$7:$W$34)-MIN(ROW($W$7:$W$34))+1,""),""),ROW()-ROW(A$36)+1))),),"")</f>
        <v/>
      </c>
      <c r="AC57" s="0" t="str">
        <f aca="false">IFERROR(CONCATENATE((INDEX($AF$7:$AF$34,SMALL(IF($AF$7:$AF$34&lt;&gt;"",IF($AC$7:$AC$34&lt;&gt;"",ROW($AC$7:$AC$34)-MIN(ROW($AC$7:$AC$34))+1,""),""),ROW()-ROW(A$36)+1))),","),"")</f>
        <v/>
      </c>
      <c r="AD57" s="0" t="str">
        <f aca="false">IFERROR(CONCATENATE(TEXT(INDEX($AC$7:$AC$34,SMALL(IF($AF$7:$AF$34&lt;&gt;"",IF($AC$7:$AC$34&lt;&gt;"",ROW($AC$7:$AC$34)-MIN(ROW($AC$7:$AC$34))+1,""),""),ROW()-ROW(A$36)+1)),"##0"),","),"")</f>
        <v/>
      </c>
      <c r="AE57" s="0" t="str">
        <f aca="false">IFERROR(CONCATENATE((INDEX($A$7:$A$34,SMALL(IF($AF$7:$AF$34&lt;&gt;"",IF($AC$7:$AC$34&lt;&gt;"",ROW($AC$7:$AC$34)-MIN(ROW($AC$7:$AC$34))+1,""),""),ROW()-ROW(A$36)+1))),),"")</f>
        <v/>
      </c>
      <c r="AI57" s="0" t="str">
        <f aca="false">IFERROR(CONCATENATE((INDEX($AL$7:$AL$34,SMALL(IF($AL$7:$AL$34&lt;&gt;"",IF($AI$7:$AI$34&lt;&gt;"",ROW($AI$7:$AI$34)-MIN(ROW($AI$7:$AI$34))+1,""),""),ROW()-ROW(A$36)+1)))," "),"")</f>
        <v/>
      </c>
      <c r="AJ57" s="0" t="str">
        <f aca="false">IFERROR(CONCATENATE(TEXT(INDEX($AI$7:$AI$34,SMALL(IF($AL$7:$AL$34&lt;&gt;"",IF($AI$7:$AI$34&lt;&gt;"",ROW($AI$7:$AI$34)-MIN(ROW($AI$7:$AI$34))+1,""),""),ROW()-ROW(A$36)+1)),"##0")," "),"")</f>
        <v/>
      </c>
      <c r="AK57" s="0" t="str">
        <f aca="false">IFERROR(CONCATENATE((INDEX($A$7:$A$34,SMALL(IF($AL$7:$AL$34&lt;&gt;"",IF($AI$7:$AI$34&lt;&gt;"",ROW($AI$7:$AI$34)-MIN(ROW($AI$7:$AI$34))+1,""),""),ROW()-ROW(A$36)+1))),),"")</f>
        <v/>
      </c>
    </row>
    <row r="58" customFormat="false" ht="15" hidden="false" customHeight="false" outlineLevel="0" collapsed="false">
      <c r="K58" s="0" t="str">
        <f aca="false">IFERROR(CONCATENATE(TEXT(INDEX($K$7:$K$34,SMALL(IF($N$7:$N$34&lt;&gt;"",IF($K$7:$K$34&lt;&gt;"",ROW($K$7:$K$34)-MIN(ROW($K$7:$K$34))+1,""),""),ROW()-ROW(A$36)+1)),"##0"),","),"")</f>
        <v/>
      </c>
      <c r="L58" s="0" t="str">
        <f aca="false">IFERROR(CONCATENATE((INDEX($N$7:$N$34,SMALL(IF($N$7:$N$34&lt;&gt;"",IF($K$7:$K$34&lt;&gt;"",ROW($K$7:$K$34)-MIN(ROW($K$7:$K$34))+1,""),""),ROW()-ROW(A$36)+1))),","),"")</f>
        <v/>
      </c>
      <c r="M58" s="0" t="str">
        <f aca="false">IFERROR(CONCATENATE((INDEX($A$7:$A$34,SMALL(IF($N$7:$N$34&lt;&gt;"",IF($K$7:$K$34&lt;&gt;"",ROW($K$7:$K$34)-MIN(ROW($K$7:$K$34))+1,""),""),ROW()-ROW(A$36)+1))),),"")</f>
        <v/>
      </c>
      <c r="Q58" s="0" t="str">
        <f aca="false">IFERROR(CONCATENATE((INDEX($T$7:$T$34,SMALL(IF($T$7:$T$34&lt;&gt;"",IF($Q$7:$Q$34&lt;&gt;"",ROW($Q$7:$Q$34)-MIN(ROW($Q$7:$Q$34))+1,""),""),ROW()-ROW(A$36)+1)))," "),"")</f>
        <v/>
      </c>
      <c r="R58" s="0" t="str">
        <f aca="false">IFERROR(CONCATENATE(TEXT(INDEX($Q$7:$Q$34,SMALL(IF($T$7:$T$34&lt;&gt;"",IF($Q$7:$Q$34&lt;&gt;"",ROW($Q$7:$Q$34)-MIN(ROW($Q$7:$Q$34))+1,""),""),ROW()-ROW(A$36)+1)),"##0")," "),"")</f>
        <v/>
      </c>
      <c r="S58" s="0" t="str">
        <f aca="false">IFERROR(CONCATENATE((INDEX($A$7:$A$34,SMALL(IF($T$7:$T$34&lt;&gt;"",IF($Q$7:$Q$34&lt;&gt;"",ROW($Q$7:$Q$34)-MIN(ROW($Q$7:$Q$34))+1,""),""),ROW()-ROW(A$36)+1))),),"")</f>
        <v/>
      </c>
      <c r="W58" s="0" t="str">
        <f aca="false">IFERROR(CONCATENATE((INDEX($Z$7:$Z$34,SMALL(IF($Z$7:$Z$34&lt;&gt;"",IF($W$7:$W$34&lt;&gt;"",ROW($W$7:$W$34)-MIN(ROW($W$7:$W$34))+1,""),""),ROW()-ROW(A$36)+1)))," "),"")</f>
        <v/>
      </c>
      <c r="X58" s="0" t="str">
        <f aca="false">IFERROR(CONCATENATE(TEXT(INDEX($W$7:$W$34,SMALL(IF($Z$7:$Z$34&lt;&gt;"",IF($W$7:$W$34&lt;&gt;"",ROW($W$7:$W$34)-MIN(ROW($W$7:$W$34))+1,""),""),ROW()-ROW(A$36)+1)),"##0")," "),"")</f>
        <v/>
      </c>
      <c r="Y58" s="0" t="str">
        <f aca="false">IFERROR(CONCATENATE((INDEX($A$7:$A$34,SMALL(IF($Z$7:$Z$34&lt;&gt;"",IF($W$7:$W$34&lt;&gt;"",ROW($W$7:$W$34)-MIN(ROW($W$7:$W$34))+1,""),""),ROW()-ROW(A$36)+1))),),"")</f>
        <v/>
      </c>
      <c r="AC58" s="0" t="str">
        <f aca="false">IFERROR(CONCATENATE((INDEX($AF$7:$AF$34,SMALL(IF($AF$7:$AF$34&lt;&gt;"",IF($AC$7:$AC$34&lt;&gt;"",ROW($AC$7:$AC$34)-MIN(ROW($AC$7:$AC$34))+1,""),""),ROW()-ROW(A$36)+1))),","),"")</f>
        <v/>
      </c>
      <c r="AD58" s="0" t="str">
        <f aca="false">IFERROR(CONCATENATE(TEXT(INDEX($AC$7:$AC$34,SMALL(IF($AF$7:$AF$34&lt;&gt;"",IF($AC$7:$AC$34&lt;&gt;"",ROW($AC$7:$AC$34)-MIN(ROW($AC$7:$AC$34))+1,""),""),ROW()-ROW(A$36)+1)),"##0"),","),"")</f>
        <v/>
      </c>
      <c r="AE58" s="0" t="str">
        <f aca="false">IFERROR(CONCATENATE((INDEX($A$7:$A$34,SMALL(IF($AF$7:$AF$34&lt;&gt;"",IF($AC$7:$AC$34&lt;&gt;"",ROW($AC$7:$AC$34)-MIN(ROW($AC$7:$AC$34))+1,""),""),ROW()-ROW(A$36)+1))),),"")</f>
        <v/>
      </c>
      <c r="AI58" s="0" t="str">
        <f aca="false">IFERROR(CONCATENATE((INDEX($AL$7:$AL$34,SMALL(IF($AL$7:$AL$34&lt;&gt;"",IF($AI$7:$AI$34&lt;&gt;"",ROW($AI$7:$AI$34)-MIN(ROW($AI$7:$AI$34))+1,""),""),ROW()-ROW(A$36)+1)))," "),"")</f>
        <v/>
      </c>
      <c r="AJ58" s="0" t="str">
        <f aca="false">IFERROR(CONCATENATE(TEXT(INDEX($AI$7:$AI$34,SMALL(IF($AL$7:$AL$34&lt;&gt;"",IF($AI$7:$AI$34&lt;&gt;"",ROW($AI$7:$AI$34)-MIN(ROW($AI$7:$AI$34))+1,""),""),ROW()-ROW(A$36)+1)),"##0")," "),"")</f>
        <v/>
      </c>
      <c r="AK58" s="0" t="str">
        <f aca="false">IFERROR(CONCATENATE((INDEX($A$7:$A$34,SMALL(IF($AL$7:$AL$34&lt;&gt;"",IF($AI$7:$AI$34&lt;&gt;"",ROW($AI$7:$AI$34)-MIN(ROW($AI$7:$AI$34))+1,""),""),ROW()-ROW(A$36)+1))),),"")</f>
        <v/>
      </c>
    </row>
    <row r="59" customFormat="false" ht="15" hidden="false" customHeight="false" outlineLevel="0" collapsed="false">
      <c r="K59" s="0" t="str">
        <f aca="false">IFERROR(CONCATENATE(TEXT(INDEX($K$7:$K$34,SMALL(IF($N$7:$N$34&lt;&gt;"",IF($K$7:$K$34&lt;&gt;"",ROW($K$7:$K$34)-MIN(ROW($K$7:$K$34))+1,""),""),ROW()-ROW(A$36)+1)),"##0"),","),"")</f>
        <v/>
      </c>
      <c r="L59" s="0" t="str">
        <f aca="false">IFERROR(CONCATENATE((INDEX($N$7:$N$34,SMALL(IF($N$7:$N$34&lt;&gt;"",IF($K$7:$K$34&lt;&gt;"",ROW($K$7:$K$34)-MIN(ROW($K$7:$K$34))+1,""),""),ROW()-ROW(A$36)+1))),","),"")</f>
        <v/>
      </c>
      <c r="M59" s="0" t="str">
        <f aca="false">IFERROR(CONCATENATE((INDEX($A$7:$A$34,SMALL(IF($N$7:$N$34&lt;&gt;"",IF($K$7:$K$34&lt;&gt;"",ROW($K$7:$K$34)-MIN(ROW($K$7:$K$34))+1,""),""),ROW()-ROW(A$36)+1))),),"")</f>
        <v/>
      </c>
      <c r="Q59" s="0" t="str">
        <f aca="false">IFERROR(CONCATENATE((INDEX($T$7:$T$34,SMALL(IF($T$7:$T$34&lt;&gt;"",IF($Q$7:$Q$34&lt;&gt;"",ROW($Q$7:$Q$34)-MIN(ROW($Q$7:$Q$34))+1,""),""),ROW()-ROW(A$36)+1)))," "),"")</f>
        <v/>
      </c>
      <c r="R59" s="0" t="str">
        <f aca="false">IFERROR(CONCATENATE(TEXT(INDEX($Q$7:$Q$34,SMALL(IF($T$7:$T$34&lt;&gt;"",IF($Q$7:$Q$34&lt;&gt;"",ROW($Q$7:$Q$34)-MIN(ROW($Q$7:$Q$34))+1,""),""),ROW()-ROW(A$36)+1)),"##0")," "),"")</f>
        <v/>
      </c>
      <c r="S59" s="0" t="str">
        <f aca="false">IFERROR(CONCATENATE((INDEX($A$7:$A$34,SMALL(IF($T$7:$T$34&lt;&gt;"",IF($Q$7:$Q$34&lt;&gt;"",ROW($Q$7:$Q$34)-MIN(ROW($Q$7:$Q$34))+1,""),""),ROW()-ROW(A$36)+1))),),"")</f>
        <v/>
      </c>
      <c r="W59" s="0" t="str">
        <f aca="false">IFERROR(CONCATENATE((INDEX($Z$7:$Z$34,SMALL(IF($Z$7:$Z$34&lt;&gt;"",IF($W$7:$W$34&lt;&gt;"",ROW($W$7:$W$34)-MIN(ROW($W$7:$W$34))+1,""),""),ROW()-ROW(A$36)+1)))," "),"")</f>
        <v/>
      </c>
      <c r="X59" s="0" t="str">
        <f aca="false">IFERROR(CONCATENATE(TEXT(INDEX($W$7:$W$34,SMALL(IF($Z$7:$Z$34&lt;&gt;"",IF($W$7:$W$34&lt;&gt;"",ROW($W$7:$W$34)-MIN(ROW($W$7:$W$34))+1,""),""),ROW()-ROW(A$36)+1)),"##0")," "),"")</f>
        <v/>
      </c>
      <c r="Y59" s="0" t="str">
        <f aca="false">IFERROR(CONCATENATE((INDEX($A$7:$A$34,SMALL(IF($Z$7:$Z$34&lt;&gt;"",IF($W$7:$W$34&lt;&gt;"",ROW($W$7:$W$34)-MIN(ROW($W$7:$W$34))+1,""),""),ROW()-ROW(A$36)+1))),),"")</f>
        <v/>
      </c>
      <c r="AC59" s="0" t="str">
        <f aca="false">IFERROR(CONCATENATE((INDEX($AF$7:$AF$34,SMALL(IF($AF$7:$AF$34&lt;&gt;"",IF($AC$7:$AC$34&lt;&gt;"",ROW($AC$7:$AC$34)-MIN(ROW($AC$7:$AC$34))+1,""),""),ROW()-ROW(A$36)+1))),","),"")</f>
        <v/>
      </c>
      <c r="AD59" s="0" t="str">
        <f aca="false">IFERROR(CONCATENATE(TEXT(INDEX($AC$7:$AC$34,SMALL(IF($AF$7:$AF$34&lt;&gt;"",IF($AC$7:$AC$34&lt;&gt;"",ROW($AC$7:$AC$34)-MIN(ROW($AC$7:$AC$34))+1,""),""),ROW()-ROW(A$36)+1)),"##0"),","),"")</f>
        <v/>
      </c>
      <c r="AE59" s="0" t="str">
        <f aca="false">IFERROR(CONCATENATE((INDEX($A$7:$A$34,SMALL(IF($AF$7:$AF$34&lt;&gt;"",IF($AC$7:$AC$34&lt;&gt;"",ROW($AC$7:$AC$34)-MIN(ROW($AC$7:$AC$34))+1,""),""),ROW()-ROW(A$36)+1))),),"")</f>
        <v/>
      </c>
      <c r="AI59" s="0" t="str">
        <f aca="false">IFERROR(CONCATENATE((INDEX($AL$7:$AL$34,SMALL(IF($AL$7:$AL$34&lt;&gt;"",IF($AI$7:$AI$34&lt;&gt;"",ROW($AI$7:$AI$34)-MIN(ROW($AI$7:$AI$34))+1,""),""),ROW()-ROW(A$36)+1)))," "),"")</f>
        <v/>
      </c>
      <c r="AJ59" s="0" t="str">
        <f aca="false">IFERROR(CONCATENATE(TEXT(INDEX($AI$7:$AI$34,SMALL(IF($AL$7:$AL$34&lt;&gt;"",IF($AI$7:$AI$34&lt;&gt;"",ROW($AI$7:$AI$34)-MIN(ROW($AI$7:$AI$34))+1,""),""),ROW()-ROW(A$36)+1)),"##0")," "),"")</f>
        <v/>
      </c>
      <c r="AK59" s="0" t="str">
        <f aca="false">IFERROR(CONCATENATE((INDEX($A$7:$A$34,SMALL(IF($AL$7:$AL$34&lt;&gt;"",IF($AI$7:$AI$34&lt;&gt;"",ROW($AI$7:$AI$34)-MIN(ROW($AI$7:$AI$34))+1,""),""),ROW()-ROW(A$36)+1))),),"")</f>
        <v/>
      </c>
    </row>
    <row r="60" customFormat="false" ht="15" hidden="false" customHeight="false" outlineLevel="0" collapsed="false">
      <c r="K60" s="0" t="str">
        <f aca="false">IFERROR(CONCATENATE(TEXT(INDEX($K$7:$K$34,SMALL(IF($N$7:$N$34&lt;&gt;"",IF($K$7:$K$34&lt;&gt;"",ROW($K$7:$K$34)-MIN(ROW($K$7:$K$34))+1,""),""),ROW()-ROW(A$36)+1)),"##0"),","),"")</f>
        <v/>
      </c>
      <c r="L60" s="0" t="str">
        <f aca="false">IFERROR(CONCATENATE((INDEX($N$7:$N$34,SMALL(IF($N$7:$N$34&lt;&gt;"",IF($K$7:$K$34&lt;&gt;"",ROW($K$7:$K$34)-MIN(ROW($K$7:$K$34))+1,""),""),ROW()-ROW(A$36)+1))),","),"")</f>
        <v/>
      </c>
      <c r="M60" s="0" t="str">
        <f aca="false">IFERROR(CONCATENATE((INDEX($A$7:$A$34,SMALL(IF($N$7:$N$34&lt;&gt;"",IF($K$7:$K$34&lt;&gt;"",ROW($K$7:$K$34)-MIN(ROW($K$7:$K$34))+1,""),""),ROW()-ROW(A$36)+1))),),"")</f>
        <v/>
      </c>
      <c r="Q60" s="0" t="str">
        <f aca="false">IFERROR(CONCATENATE((INDEX($T$7:$T$34,SMALL(IF($T$7:$T$34&lt;&gt;"",IF($Q$7:$Q$34&lt;&gt;"",ROW($Q$7:$Q$34)-MIN(ROW($Q$7:$Q$34))+1,""),""),ROW()-ROW(A$36)+1)))," "),"")</f>
        <v/>
      </c>
      <c r="R60" s="0" t="str">
        <f aca="false">IFERROR(CONCATENATE(TEXT(INDEX($Q$7:$Q$34,SMALL(IF($T$7:$T$34&lt;&gt;"",IF($Q$7:$Q$34&lt;&gt;"",ROW($Q$7:$Q$34)-MIN(ROW($Q$7:$Q$34))+1,""),""),ROW()-ROW(A$36)+1)),"##0")," "),"")</f>
        <v/>
      </c>
      <c r="S60" s="0" t="str">
        <f aca="false">IFERROR(CONCATENATE((INDEX($A$7:$A$34,SMALL(IF($T$7:$T$34&lt;&gt;"",IF($Q$7:$Q$34&lt;&gt;"",ROW($Q$7:$Q$34)-MIN(ROW($Q$7:$Q$34))+1,""),""),ROW()-ROW(A$36)+1))),),"")</f>
        <v/>
      </c>
      <c r="W60" s="0" t="str">
        <f aca="false">IFERROR(CONCATENATE((INDEX($Z$7:$Z$34,SMALL(IF($Z$7:$Z$34&lt;&gt;"",IF($W$7:$W$34&lt;&gt;"",ROW($W$7:$W$34)-MIN(ROW($W$7:$W$34))+1,""),""),ROW()-ROW(A$36)+1)))," "),"")</f>
        <v/>
      </c>
      <c r="X60" s="0" t="str">
        <f aca="false">IFERROR(CONCATENATE(TEXT(INDEX($W$7:$W$34,SMALL(IF($Z$7:$Z$34&lt;&gt;"",IF($W$7:$W$34&lt;&gt;"",ROW($W$7:$W$34)-MIN(ROW($W$7:$W$34))+1,""),""),ROW()-ROW(A$36)+1)),"##0")," "),"")</f>
        <v/>
      </c>
      <c r="Y60" s="0" t="str">
        <f aca="false">IFERROR(CONCATENATE((INDEX($A$7:$A$34,SMALL(IF($Z$7:$Z$34&lt;&gt;"",IF($W$7:$W$34&lt;&gt;"",ROW($W$7:$W$34)-MIN(ROW($W$7:$W$34))+1,""),""),ROW()-ROW(A$36)+1))),),"")</f>
        <v/>
      </c>
      <c r="AC60" s="0" t="str">
        <f aca="false">IFERROR(CONCATENATE((INDEX($AF$7:$AF$34,SMALL(IF($AF$7:$AF$34&lt;&gt;"",IF($AC$7:$AC$34&lt;&gt;"",ROW($AC$7:$AC$34)-MIN(ROW($AC$7:$AC$34))+1,""),""),ROW()-ROW(A$36)+1))),","),"")</f>
        <v/>
      </c>
      <c r="AD60" s="0" t="str">
        <f aca="false">IFERROR(CONCATENATE(TEXT(INDEX($AC$7:$AC$34,SMALL(IF($AF$7:$AF$34&lt;&gt;"",IF($AC$7:$AC$34&lt;&gt;"",ROW($AC$7:$AC$34)-MIN(ROW($AC$7:$AC$34))+1,""),""),ROW()-ROW(A$36)+1)),"##0"),","),"")</f>
        <v/>
      </c>
      <c r="AE60" s="0" t="str">
        <f aca="false">IFERROR(CONCATENATE((INDEX($A$7:$A$34,SMALL(IF($AF$7:$AF$34&lt;&gt;"",IF($AC$7:$AC$34&lt;&gt;"",ROW($AC$7:$AC$34)-MIN(ROW($AC$7:$AC$34))+1,""),""),ROW()-ROW(A$36)+1))),),"")</f>
        <v/>
      </c>
      <c r="AI60" s="0" t="str">
        <f aca="false">IFERROR(CONCATENATE((INDEX($AL$7:$AL$34,SMALL(IF($AL$7:$AL$34&lt;&gt;"",IF($AI$7:$AI$34&lt;&gt;"",ROW($AI$7:$AI$34)-MIN(ROW($AI$7:$AI$34))+1,""),""),ROW()-ROW(A$36)+1)))," "),"")</f>
        <v/>
      </c>
      <c r="AJ60" s="0" t="str">
        <f aca="false">IFERROR(CONCATENATE(TEXT(INDEX($AI$7:$AI$34,SMALL(IF($AL$7:$AL$34&lt;&gt;"",IF($AI$7:$AI$34&lt;&gt;"",ROW($AI$7:$AI$34)-MIN(ROW($AI$7:$AI$34))+1,""),""),ROW()-ROW(A$36)+1)),"##0")," "),"")</f>
        <v/>
      </c>
      <c r="AK60" s="0" t="str">
        <f aca="false">IFERROR(CONCATENATE((INDEX($A$7:$A$34,SMALL(IF($AL$7:$AL$34&lt;&gt;"",IF($AI$7:$AI$34&lt;&gt;"",ROW($AI$7:$AI$34)-MIN(ROW($AI$7:$AI$34))+1,""),""),ROW()-ROW(A$36)+1))),),"")</f>
        <v/>
      </c>
    </row>
    <row r="61" customFormat="false" ht="15" hidden="false" customHeight="false" outlineLevel="0" collapsed="false">
      <c r="K61" s="0" t="str">
        <f aca="false">IFERROR(CONCATENATE(TEXT(INDEX($K$7:$K$34,SMALL(IF($N$7:$N$34&lt;&gt;"",IF($K$7:$K$34&lt;&gt;"",ROW($K$7:$K$34)-MIN(ROW($K$7:$K$34))+1,""),""),ROW()-ROW(A$36)+1)),"##0"),","),"")</f>
        <v/>
      </c>
      <c r="L61" s="0" t="str">
        <f aca="false">IFERROR(CONCATENATE((INDEX($N$7:$N$34,SMALL(IF($N$7:$N$34&lt;&gt;"",IF($K$7:$K$34&lt;&gt;"",ROW($K$7:$K$34)-MIN(ROW($K$7:$K$34))+1,""),""),ROW()-ROW(A$36)+1))),","),"")</f>
        <v/>
      </c>
      <c r="M61" s="0" t="str">
        <f aca="false">IFERROR(CONCATENATE((INDEX($A$7:$A$34,SMALL(IF($N$7:$N$34&lt;&gt;"",IF($K$7:$K$34&lt;&gt;"",ROW($K$7:$K$34)-MIN(ROW($K$7:$K$34))+1,""),""),ROW()-ROW(A$36)+1))),),"")</f>
        <v/>
      </c>
      <c r="Q61" s="0" t="str">
        <f aca="false">IFERROR(CONCATENATE((INDEX($T$7:$T$34,SMALL(IF($T$7:$T$34&lt;&gt;"",IF($Q$7:$Q$34&lt;&gt;"",ROW($Q$7:$Q$34)-MIN(ROW($Q$7:$Q$34))+1,""),""),ROW()-ROW(A$36)+1)))," "),"")</f>
        <v/>
      </c>
      <c r="R61" s="0" t="str">
        <f aca="false">IFERROR(CONCATENATE(TEXT(INDEX($Q$7:$Q$34,SMALL(IF($T$7:$T$34&lt;&gt;"",IF($Q$7:$Q$34&lt;&gt;"",ROW($Q$7:$Q$34)-MIN(ROW($Q$7:$Q$34))+1,""),""),ROW()-ROW(A$36)+1)),"##0")," "),"")</f>
        <v/>
      </c>
      <c r="S61" s="0" t="str">
        <f aca="false">IFERROR(CONCATENATE((INDEX($A$7:$A$34,SMALL(IF($T$7:$T$34&lt;&gt;"",IF($Q$7:$Q$34&lt;&gt;"",ROW($Q$7:$Q$34)-MIN(ROW($Q$7:$Q$34))+1,""),""),ROW()-ROW(A$36)+1))),),"")</f>
        <v/>
      </c>
      <c r="W61" s="0" t="str">
        <f aca="false">IFERROR(CONCATENATE((INDEX($Z$7:$Z$34,SMALL(IF($Z$7:$Z$34&lt;&gt;"",IF($W$7:$W$34&lt;&gt;"",ROW($W$7:$W$34)-MIN(ROW($W$7:$W$34))+1,""),""),ROW()-ROW(A$36)+1)))," "),"")</f>
        <v/>
      </c>
      <c r="X61" s="0" t="str">
        <f aca="false">IFERROR(CONCATENATE(TEXT(INDEX($W$7:$W$34,SMALL(IF($Z$7:$Z$34&lt;&gt;"",IF($W$7:$W$34&lt;&gt;"",ROW($W$7:$W$34)-MIN(ROW($W$7:$W$34))+1,""),""),ROW()-ROW(A$36)+1)),"##0")," "),"")</f>
        <v/>
      </c>
      <c r="Y61" s="0" t="str">
        <f aca="false">IFERROR(CONCATENATE((INDEX($A$7:$A$34,SMALL(IF($Z$7:$Z$34&lt;&gt;"",IF($W$7:$W$34&lt;&gt;"",ROW($W$7:$W$34)-MIN(ROW($W$7:$W$34))+1,""),""),ROW()-ROW(A$36)+1))),),"")</f>
        <v/>
      </c>
      <c r="AC61" s="0" t="str">
        <f aca="false">IFERROR(CONCATENATE((INDEX($AF$7:$AF$34,SMALL(IF($AF$7:$AF$34&lt;&gt;"",IF($AC$7:$AC$34&lt;&gt;"",ROW($AC$7:$AC$34)-MIN(ROW($AC$7:$AC$34))+1,""),""),ROW()-ROW(A$36)+1))),","),"")</f>
        <v/>
      </c>
      <c r="AD61" s="0" t="str">
        <f aca="false">IFERROR(CONCATENATE(TEXT(INDEX($AC$7:$AC$34,SMALL(IF($AF$7:$AF$34&lt;&gt;"",IF($AC$7:$AC$34&lt;&gt;"",ROW($AC$7:$AC$34)-MIN(ROW($AC$7:$AC$34))+1,""),""),ROW()-ROW(A$36)+1)),"##0"),","),"")</f>
        <v/>
      </c>
      <c r="AE61" s="0" t="str">
        <f aca="false">IFERROR(CONCATENATE((INDEX($A$7:$A$34,SMALL(IF($AF$7:$AF$34&lt;&gt;"",IF($AC$7:$AC$34&lt;&gt;"",ROW($AC$7:$AC$34)-MIN(ROW($AC$7:$AC$34))+1,""),""),ROW()-ROW(A$36)+1))),),"")</f>
        <v/>
      </c>
      <c r="AI61" s="0" t="str">
        <f aca="false">IFERROR(CONCATENATE((INDEX($AL$7:$AL$34,SMALL(IF($AL$7:$AL$34&lt;&gt;"",IF($AI$7:$AI$34&lt;&gt;"",ROW($AI$7:$AI$34)-MIN(ROW($AI$7:$AI$34))+1,""),""),ROW()-ROW(A$36)+1)))," "),"")</f>
        <v/>
      </c>
      <c r="AJ61" s="0" t="str">
        <f aca="false">IFERROR(CONCATENATE(TEXT(INDEX($AI$7:$AI$34,SMALL(IF($AL$7:$AL$34&lt;&gt;"",IF($AI$7:$AI$34&lt;&gt;"",ROW($AI$7:$AI$34)-MIN(ROW($AI$7:$AI$34))+1,""),""),ROW()-ROW(A$36)+1)),"##0")," "),"")</f>
        <v/>
      </c>
      <c r="AK61" s="0" t="str">
        <f aca="false">IFERROR(CONCATENATE((INDEX($A$7:$A$34,SMALL(IF($AL$7:$AL$34&lt;&gt;"",IF($AI$7:$AI$34&lt;&gt;"",ROW($AI$7:$AI$34)-MIN(ROW($AI$7:$AI$34))+1,""),""),ROW()-ROW(A$36)+1))),),"")</f>
        <v/>
      </c>
    </row>
    <row r="62" customFormat="false" ht="15" hidden="false" customHeight="false" outlineLevel="0" collapsed="false">
      <c r="K62" s="0" t="str">
        <f aca="false">IFERROR(CONCATENATE(TEXT(INDEX($K$7:$K$34,SMALL(IF($N$7:$N$34&lt;&gt;"",IF($K$7:$K$34&lt;&gt;"",ROW($K$7:$K$34)-MIN(ROW($K$7:$K$34))+1,""),""),ROW()-ROW(A$36)+1)),"##0"),","),"")</f>
        <v/>
      </c>
      <c r="L62" s="0" t="str">
        <f aca="false">IFERROR(CONCATENATE((INDEX($N$7:$N$34,SMALL(IF($N$7:$N$34&lt;&gt;"",IF($K$7:$K$34&lt;&gt;"",ROW($K$7:$K$34)-MIN(ROW($K$7:$K$34))+1,""),""),ROW()-ROW(A$36)+1))),","),"")</f>
        <v/>
      </c>
      <c r="M62" s="0" t="str">
        <f aca="false">IFERROR(CONCATENATE((INDEX($A$7:$A$34,SMALL(IF($N$7:$N$34&lt;&gt;"",IF($K$7:$K$34&lt;&gt;"",ROW($K$7:$K$34)-MIN(ROW($K$7:$K$34))+1,""),""),ROW()-ROW(A$36)+1))),),"")</f>
        <v/>
      </c>
      <c r="Q62" s="0" t="str">
        <f aca="false">IFERROR(CONCATENATE((INDEX($T$7:$T$34,SMALL(IF($T$7:$T$34&lt;&gt;"",IF($Q$7:$Q$34&lt;&gt;"",ROW($Q$7:$Q$34)-MIN(ROW($Q$7:$Q$34))+1,""),""),ROW()-ROW(A$36)+1)))," "),"")</f>
        <v/>
      </c>
      <c r="R62" s="0" t="str">
        <f aca="false">IFERROR(CONCATENATE(TEXT(INDEX($Q$7:$Q$34,SMALL(IF($T$7:$T$34&lt;&gt;"",IF($Q$7:$Q$34&lt;&gt;"",ROW($Q$7:$Q$34)-MIN(ROW($Q$7:$Q$34))+1,""),""),ROW()-ROW(A$36)+1)),"##0")," "),"")</f>
        <v/>
      </c>
      <c r="S62" s="0" t="str">
        <f aca="false">IFERROR(CONCATENATE((INDEX($A$7:$A$34,SMALL(IF($T$7:$T$34&lt;&gt;"",IF($Q$7:$Q$34&lt;&gt;"",ROW($Q$7:$Q$34)-MIN(ROW($Q$7:$Q$34))+1,""),""),ROW()-ROW(A$36)+1))),),"")</f>
        <v/>
      </c>
      <c r="W62" s="0" t="str">
        <f aca="false">IFERROR(CONCATENATE((INDEX($Z$7:$Z$34,SMALL(IF($Z$7:$Z$34&lt;&gt;"",IF($W$7:$W$34&lt;&gt;"",ROW($W$7:$W$34)-MIN(ROW($W$7:$W$34))+1,""),""),ROW()-ROW(A$36)+1)))," "),"")</f>
        <v/>
      </c>
      <c r="X62" s="0" t="str">
        <f aca="false">IFERROR(CONCATENATE(TEXT(INDEX($W$7:$W$34,SMALL(IF($Z$7:$Z$34&lt;&gt;"",IF($W$7:$W$34&lt;&gt;"",ROW($W$7:$W$34)-MIN(ROW($W$7:$W$34))+1,""),""),ROW()-ROW(A$36)+1)),"##0")," "),"")</f>
        <v/>
      </c>
      <c r="Y62" s="0" t="str">
        <f aca="false">IFERROR(CONCATENATE((INDEX($A$7:$A$34,SMALL(IF($Z$7:$Z$34&lt;&gt;"",IF($W$7:$W$34&lt;&gt;"",ROW($W$7:$W$34)-MIN(ROW($W$7:$W$34))+1,""),""),ROW()-ROW(A$36)+1))),),"")</f>
        <v/>
      </c>
      <c r="AC62" s="0" t="str">
        <f aca="false">IFERROR(CONCATENATE((INDEX($AF$7:$AF$34,SMALL(IF($AF$7:$AF$34&lt;&gt;"",IF($AC$7:$AC$34&lt;&gt;"",ROW($AC$7:$AC$34)-MIN(ROW($AC$7:$AC$34))+1,""),""),ROW()-ROW(A$36)+1))),","),"")</f>
        <v/>
      </c>
      <c r="AD62" s="0" t="str">
        <f aca="false">IFERROR(CONCATENATE(TEXT(INDEX($AC$7:$AC$34,SMALL(IF($AF$7:$AF$34&lt;&gt;"",IF($AC$7:$AC$34&lt;&gt;"",ROW($AC$7:$AC$34)-MIN(ROW($AC$7:$AC$34))+1,""),""),ROW()-ROW(A$36)+1)),"##0"),","),"")</f>
        <v/>
      </c>
      <c r="AE62" s="0" t="str">
        <f aca="false">IFERROR(CONCATENATE((INDEX($A$7:$A$34,SMALL(IF($AF$7:$AF$34&lt;&gt;"",IF($AC$7:$AC$34&lt;&gt;"",ROW($AC$7:$AC$34)-MIN(ROW($AC$7:$AC$34))+1,""),""),ROW()-ROW(A$36)+1))),),"")</f>
        <v/>
      </c>
      <c r="AI62" s="0" t="str">
        <f aca="false">IFERROR(CONCATENATE((INDEX($AL$7:$AL$34,SMALL(IF($AL$7:$AL$34&lt;&gt;"",IF($AI$7:$AI$34&lt;&gt;"",ROW($AI$7:$AI$34)-MIN(ROW($AI$7:$AI$34))+1,""),""),ROW()-ROW(A$36)+1)))," "),"")</f>
        <v/>
      </c>
      <c r="AJ62" s="0" t="str">
        <f aca="false">IFERROR(CONCATENATE(TEXT(INDEX($AI$7:$AI$34,SMALL(IF($AL$7:$AL$34&lt;&gt;"",IF($AI$7:$AI$34&lt;&gt;"",ROW($AI$7:$AI$34)-MIN(ROW($AI$7:$AI$34))+1,""),""),ROW()-ROW(A$36)+1)),"##0")," "),"")</f>
        <v/>
      </c>
      <c r="AK62" s="0" t="str">
        <f aca="false">IFERROR(CONCATENATE((INDEX($A$7:$A$34,SMALL(IF($AL$7:$AL$34&lt;&gt;"",IF($AI$7:$AI$34&lt;&gt;"",ROW($AI$7:$AI$34)-MIN(ROW($AI$7:$AI$34))+1,""),""),ROW()-ROW(A$36)+1))),),"")</f>
        <v/>
      </c>
    </row>
    <row r="63" customFormat="false" ht="15" hidden="false" customHeight="false" outlineLevel="0" collapsed="false">
      <c r="K63" s="0" t="str">
        <f aca="false">IFERROR(CONCATENATE(TEXT(INDEX($K$7:$K$34,SMALL(IF($N$7:$N$34&lt;&gt;"",IF($K$7:$K$34&lt;&gt;"",ROW($K$7:$K$34)-MIN(ROW($K$7:$K$34))+1,""),""),ROW()-ROW(A$36)+1)),"##0"),","),"")</f>
        <v/>
      </c>
      <c r="L63" s="0" t="str">
        <f aca="false">IFERROR(CONCATENATE((INDEX($N$7:$N$34,SMALL(IF($N$7:$N$34&lt;&gt;"",IF($K$7:$K$34&lt;&gt;"",ROW($K$7:$K$34)-MIN(ROW($K$7:$K$34))+1,""),""),ROW()-ROW(A$36)+1))),","),"")</f>
        <v/>
      </c>
      <c r="M63" s="0" t="str">
        <f aca="false">IFERROR(CONCATENATE((INDEX($A$7:$A$34,SMALL(IF($N$7:$N$34&lt;&gt;"",IF($K$7:$K$34&lt;&gt;"",ROW($K$7:$K$34)-MIN(ROW($K$7:$K$34))+1,""),""),ROW()-ROW(A$36)+1))),),"")</f>
        <v/>
      </c>
      <c r="Q63" s="0" t="str">
        <f aca="false">IFERROR(CONCATENATE((INDEX($T$7:$T$34,SMALL(IF($T$7:$T$34&lt;&gt;"",IF($Q$7:$Q$34&lt;&gt;"",ROW($Q$7:$Q$34)-MIN(ROW($Q$7:$Q$34))+1,""),""),ROW()-ROW(A$36)+1)))," "),"")</f>
        <v/>
      </c>
      <c r="R63" s="0" t="str">
        <f aca="false">IFERROR(CONCATENATE(TEXT(INDEX($Q$7:$Q$34,SMALL(IF($T$7:$T$34&lt;&gt;"",IF($Q$7:$Q$34&lt;&gt;"",ROW($Q$7:$Q$34)-MIN(ROW($Q$7:$Q$34))+1,""),""),ROW()-ROW(A$36)+1)),"##0")," "),"")</f>
        <v/>
      </c>
      <c r="S63" s="0" t="str">
        <f aca="false">IFERROR(CONCATENATE((INDEX($A$7:$A$34,SMALL(IF($T$7:$T$34&lt;&gt;"",IF($Q$7:$Q$34&lt;&gt;"",ROW($Q$7:$Q$34)-MIN(ROW($Q$7:$Q$34))+1,""),""),ROW()-ROW(A$36)+1))),),"")</f>
        <v/>
      </c>
      <c r="W63" s="0" t="str">
        <f aca="false">IFERROR(CONCATENATE((INDEX($Z$7:$Z$34,SMALL(IF($Z$7:$Z$34&lt;&gt;"",IF($W$7:$W$34&lt;&gt;"",ROW($W$7:$W$34)-MIN(ROW($W$7:$W$34))+1,""),""),ROW()-ROW(A$36)+1)))," "),"")</f>
        <v/>
      </c>
      <c r="X63" s="0" t="str">
        <f aca="false">IFERROR(CONCATENATE(TEXT(INDEX($W$7:$W$34,SMALL(IF($Z$7:$Z$34&lt;&gt;"",IF($W$7:$W$34&lt;&gt;"",ROW($W$7:$W$34)-MIN(ROW($W$7:$W$34))+1,""),""),ROW()-ROW(A$36)+1)),"##0")," "),"")</f>
        <v/>
      </c>
      <c r="Y63" s="0" t="str">
        <f aca="false">IFERROR(CONCATENATE((INDEX($A$7:$A$34,SMALL(IF($Z$7:$Z$34&lt;&gt;"",IF($W$7:$W$34&lt;&gt;"",ROW($W$7:$W$34)-MIN(ROW($W$7:$W$34))+1,""),""),ROW()-ROW(A$36)+1))),),"")</f>
        <v/>
      </c>
      <c r="AC63" s="0" t="str">
        <f aca="false">IFERROR(CONCATENATE((INDEX($AF$7:$AF$34,SMALL(IF($AF$7:$AF$34&lt;&gt;"",IF($AC$7:$AC$34&lt;&gt;"",ROW($AC$7:$AC$34)-MIN(ROW($AC$7:$AC$34))+1,""),""),ROW()-ROW(A$36)+1))),","),"")</f>
        <v/>
      </c>
      <c r="AD63" s="0" t="str">
        <f aca="false">IFERROR(CONCATENATE(TEXT(INDEX($AC$7:$AC$34,SMALL(IF($AF$7:$AF$34&lt;&gt;"",IF($AC$7:$AC$34&lt;&gt;"",ROW($AC$7:$AC$34)-MIN(ROW($AC$7:$AC$34))+1,""),""),ROW()-ROW(A$36)+1)),"##0"),","),"")</f>
        <v/>
      </c>
      <c r="AE63" s="0" t="str">
        <f aca="false">IFERROR(CONCATENATE((INDEX($A$7:$A$34,SMALL(IF($AF$7:$AF$34&lt;&gt;"",IF($AC$7:$AC$34&lt;&gt;"",ROW($AC$7:$AC$34)-MIN(ROW($AC$7:$AC$34))+1,""),""),ROW()-ROW(A$36)+1))),),"")</f>
        <v/>
      </c>
      <c r="AI63" s="0" t="str">
        <f aca="false">IFERROR(CONCATENATE((INDEX($AL$7:$AL$34,SMALL(IF($AL$7:$AL$34&lt;&gt;"",IF($AI$7:$AI$34&lt;&gt;"",ROW($AI$7:$AI$34)-MIN(ROW($AI$7:$AI$34))+1,""),""),ROW()-ROW(A$36)+1)))," "),"")</f>
        <v/>
      </c>
      <c r="AJ63" s="0" t="str">
        <f aca="false">IFERROR(CONCATENATE(TEXT(INDEX($AI$7:$AI$34,SMALL(IF($AL$7:$AL$34&lt;&gt;"",IF($AI$7:$AI$34&lt;&gt;"",ROW($AI$7:$AI$34)-MIN(ROW($AI$7:$AI$34))+1,""),""),ROW()-ROW(A$36)+1)),"##0")," "),"")</f>
        <v/>
      </c>
      <c r="AK63" s="0" t="str">
        <f aca="false">IFERROR(CONCATENATE((INDEX($A$7:$A$34,SMALL(IF($AL$7:$AL$34&lt;&gt;"",IF($AI$7:$AI$34&lt;&gt;"",ROW($AI$7:$AI$34)-MIN(ROW($AI$7:$AI$34))+1,""),""),ROW()-ROW(A$36)+1))),),"")</f>
        <v/>
      </c>
    </row>
    <row r="64" customFormat="false" ht="15" hidden="false" customHeight="false" outlineLevel="0" collapsed="false">
      <c r="K64" s="0" t="str">
        <f aca="false">IFERROR(CONCATENATE(TEXT(INDEX($K$7:$K$34,SMALL(IF($N$7:$N$34&lt;&gt;"",IF($K$7:$K$34&lt;&gt;"",ROW($K$7:$K$34)-MIN(ROW($K$7:$K$34))+1,""),""),ROW()-ROW(A$36)+1)),"##0"),","),"")</f>
        <v/>
      </c>
      <c r="L64" s="0" t="str">
        <f aca="false">IFERROR(CONCATENATE((INDEX($N$7:$N$34,SMALL(IF($N$7:$N$34&lt;&gt;"",IF($K$7:$K$34&lt;&gt;"",ROW($K$7:$K$34)-MIN(ROW($K$7:$K$34))+1,""),""),ROW()-ROW(A$36)+1))),","),"")</f>
        <v/>
      </c>
      <c r="M64" s="0" t="str">
        <f aca="false">IFERROR(CONCATENATE((INDEX($A$7:$A$34,SMALL(IF($N$7:$N$34&lt;&gt;"",IF($K$7:$K$34&lt;&gt;"",ROW($K$7:$K$34)-MIN(ROW($K$7:$K$34))+1,""),""),ROW()-ROW(A$36)+1))),),"")</f>
        <v/>
      </c>
      <c r="Q64" s="0" t="str">
        <f aca="false">IFERROR(CONCATENATE((INDEX($T$7:$T$34,SMALL(IF($T$7:$T$34&lt;&gt;"",IF($Q$7:$Q$34&lt;&gt;"",ROW($Q$7:$Q$34)-MIN(ROW($Q$7:$Q$34))+1,""),""),ROW()-ROW(A$36)+1)))," "),"")</f>
        <v/>
      </c>
      <c r="R64" s="0" t="str">
        <f aca="false">IFERROR(CONCATENATE(TEXT(INDEX($Q$7:$Q$34,SMALL(IF($T$7:$T$34&lt;&gt;"",IF($Q$7:$Q$34&lt;&gt;"",ROW($Q$7:$Q$34)-MIN(ROW($Q$7:$Q$34))+1,""),""),ROW()-ROW(A$36)+1)),"##0")," "),"")</f>
        <v/>
      </c>
      <c r="S64" s="0" t="str">
        <f aca="false">IFERROR(CONCATENATE((INDEX($A$7:$A$34,SMALL(IF($T$7:$T$34&lt;&gt;"",IF($Q$7:$Q$34&lt;&gt;"",ROW($Q$7:$Q$34)-MIN(ROW($Q$7:$Q$34))+1,""),""),ROW()-ROW(A$36)+1))),),"")</f>
        <v/>
      </c>
      <c r="W64" s="0" t="str">
        <f aca="false">IFERROR(CONCATENATE((INDEX($Z$7:$Z$34,SMALL(IF($Z$7:$Z$34&lt;&gt;"",IF($W$7:$W$34&lt;&gt;"",ROW($W$7:$W$34)-MIN(ROW($W$7:$W$34))+1,""),""),ROW()-ROW(A$36)+1)))," "),"")</f>
        <v/>
      </c>
      <c r="X64" s="0" t="str">
        <f aca="false">IFERROR(CONCATENATE(TEXT(INDEX($W$7:$W$34,SMALL(IF($Z$7:$Z$34&lt;&gt;"",IF($W$7:$W$34&lt;&gt;"",ROW($W$7:$W$34)-MIN(ROW($W$7:$W$34))+1,""),""),ROW()-ROW(A$36)+1)),"##0")," "),"")</f>
        <v/>
      </c>
      <c r="Y64" s="0" t="str">
        <f aca="false">IFERROR(CONCATENATE((INDEX($A$7:$A$34,SMALL(IF($Z$7:$Z$34&lt;&gt;"",IF($W$7:$W$34&lt;&gt;"",ROW($W$7:$W$34)-MIN(ROW($W$7:$W$34))+1,""),""),ROW()-ROW(A$36)+1))),),"")</f>
        <v/>
      </c>
      <c r="AC64" s="0" t="str">
        <f aca="false">IFERROR(CONCATENATE((INDEX($AF$7:$AF$34,SMALL(IF($AF$7:$AF$34&lt;&gt;"",IF($AC$7:$AC$34&lt;&gt;"",ROW($AC$7:$AC$34)-MIN(ROW($AC$7:$AC$34))+1,""),""),ROW()-ROW(A$36)+1))),","),"")</f>
        <v/>
      </c>
      <c r="AD64" s="0" t="str">
        <f aca="false">IFERROR(CONCATENATE(TEXT(INDEX($AC$7:$AC$34,SMALL(IF($AF$7:$AF$34&lt;&gt;"",IF($AC$7:$AC$34&lt;&gt;"",ROW($AC$7:$AC$34)-MIN(ROW($AC$7:$AC$34))+1,""),""),ROW()-ROW(A$36)+1)),"##0"),","),"")</f>
        <v/>
      </c>
      <c r="AE64" s="0" t="str">
        <f aca="false">IFERROR(CONCATENATE((INDEX($A$7:$A$34,SMALL(IF($AF$7:$AF$34&lt;&gt;"",IF($AC$7:$AC$34&lt;&gt;"",ROW($AC$7:$AC$34)-MIN(ROW($AC$7:$AC$34))+1,""),""),ROW()-ROW(A$36)+1))),),"")</f>
        <v/>
      </c>
      <c r="AI64" s="0" t="str">
        <f aca="false">IFERROR(CONCATENATE((INDEX($AL$7:$AL$34,SMALL(IF($AL$7:$AL$34&lt;&gt;"",IF($AI$7:$AI$34&lt;&gt;"",ROW($AI$7:$AI$34)-MIN(ROW($AI$7:$AI$34))+1,""),""),ROW()-ROW(A$36)+1)))," "),"")</f>
        <v/>
      </c>
      <c r="AJ64" s="0" t="str">
        <f aca="false">IFERROR(CONCATENATE(TEXT(INDEX($AI$7:$AI$34,SMALL(IF($AL$7:$AL$34&lt;&gt;"",IF($AI$7:$AI$34&lt;&gt;"",ROW($AI$7:$AI$34)-MIN(ROW($AI$7:$AI$34))+1,""),""),ROW()-ROW(A$36)+1)),"##0")," "),"")</f>
        <v/>
      </c>
      <c r="AK64" s="0" t="str">
        <f aca="false">IFERROR(CONCATENATE((INDEX($A$7:$A$34,SMALL(IF($AL$7:$AL$34&lt;&gt;"",IF($AI$7:$AI$34&lt;&gt;"",ROW($AI$7:$AI$34)-MIN(ROW($AI$7:$AI$34))+1,""),""),ROW()-ROW(A$36)+1))),),"")</f>
        <v/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priority="2" operator="lessThanOrEqual" aboveAverage="0" equalAverage="0" bottom="0" percent="0" rank="0" text="" dxfId="0">
      <formula>H10</formula>
    </cfRule>
  </conditionalFormatting>
  <conditionalFormatting sqref="AD15">
    <cfRule type="cellIs" priority="3" operator="lessThanOrEqual" aboveAverage="0" equalAverage="0" bottom="0" percent="0" rank="0" text="" dxfId="0">
      <formula>H15</formula>
    </cfRule>
  </conditionalFormatting>
  <conditionalFormatting sqref="AD18">
    <cfRule type="cellIs" priority="4" operator="lessThanOrEqual" aboveAverage="0" equalAverage="0" bottom="0" percent="0" rank="0" text="" dxfId="0">
      <formula>H18</formula>
    </cfRule>
  </conditionalFormatting>
  <conditionalFormatting sqref="AD20">
    <cfRule type="cellIs" priority="5" operator="lessThanOrEqual" aboveAverage="0" equalAverage="0" bottom="0" percent="0" rank="0" text="" dxfId="0">
      <formula>H20</formula>
    </cfRule>
  </conditionalFormatting>
  <conditionalFormatting sqref="AD22">
    <cfRule type="cellIs" priority="6" operator="lessThanOrEqual" aboveAverage="0" equalAverage="0" bottom="0" percent="0" rank="0" text="" dxfId="0">
      <formula>H22</formula>
    </cfRule>
  </conditionalFormatting>
  <conditionalFormatting sqref="AD25">
    <cfRule type="cellIs" priority="7" operator="lessThanOrEqual" aboveAverage="0" equalAverage="0" bottom="0" percent="0" rank="0" text="" dxfId="0">
      <formula>H25</formula>
    </cfRule>
  </conditionalFormatting>
  <conditionalFormatting sqref="AD26">
    <cfRule type="cellIs" priority="8" operator="lessThanOrEqual" aboveAverage="0" equalAverage="0" bottom="0" percent="0" rank="0" text="" dxfId="0">
      <formula>H26</formula>
    </cfRule>
  </conditionalFormatting>
  <conditionalFormatting sqref="AD27">
    <cfRule type="cellIs" priority="9" operator="lessThanOrEqual" aboveAverage="0" equalAverage="0" bottom="0" percent="0" rank="0" text="" dxfId="0">
      <formula>H27</formula>
    </cfRule>
  </conditionalFormatting>
  <conditionalFormatting sqref="AD31">
    <cfRule type="cellIs" priority="10" operator="lessThanOrEqual" aboveAverage="0" equalAverage="0" bottom="0" percent="0" rank="0" text="" dxfId="0">
      <formula>H31</formula>
    </cfRule>
  </conditionalFormatting>
  <conditionalFormatting sqref="AE10">
    <cfRule type="cellIs" priority="11" operator="lessThanOrEqual" aboveAverage="0" equalAverage="0" bottom="0" percent="0" rank="0" text="" dxfId="0">
      <formula>I10</formula>
    </cfRule>
  </conditionalFormatting>
  <conditionalFormatting sqref="AE15">
    <cfRule type="cellIs" priority="12" operator="lessThanOrEqual" aboveAverage="0" equalAverage="0" bottom="0" percent="0" rank="0" text="" dxfId="0">
      <formula>I15</formula>
    </cfRule>
  </conditionalFormatting>
  <conditionalFormatting sqref="AE18">
    <cfRule type="cellIs" priority="13" operator="lessThanOrEqual" aboveAverage="0" equalAverage="0" bottom="0" percent="0" rank="0" text="" dxfId="0">
      <formula>I18</formula>
    </cfRule>
  </conditionalFormatting>
  <conditionalFormatting sqref="AE20">
    <cfRule type="cellIs" priority="14" operator="lessThanOrEqual" aboveAverage="0" equalAverage="0" bottom="0" percent="0" rank="0" text="" dxfId="0">
      <formula>I20</formula>
    </cfRule>
  </conditionalFormatting>
  <conditionalFormatting sqref="AE22">
    <cfRule type="cellIs" priority="15" operator="lessThanOrEqual" aboveAverage="0" equalAverage="0" bottom="0" percent="0" rank="0" text="" dxfId="0">
      <formula>I22</formula>
    </cfRule>
  </conditionalFormatting>
  <conditionalFormatting sqref="AE25">
    <cfRule type="cellIs" priority="16" operator="lessThanOrEqual" aboveAverage="0" equalAverage="0" bottom="0" percent="0" rank="0" text="" dxfId="0">
      <formula>I25</formula>
    </cfRule>
  </conditionalFormatting>
  <conditionalFormatting sqref="AE26">
    <cfRule type="cellIs" priority="17" operator="lessThanOrEqual" aboveAverage="0" equalAverage="0" bottom="0" percent="0" rank="0" text="" dxfId="0">
      <formula>I26</formula>
    </cfRule>
  </conditionalFormatting>
  <conditionalFormatting sqref="AE27">
    <cfRule type="cellIs" priority="18" operator="lessThanOrEqual" aboveAverage="0" equalAverage="0" bottom="0" percent="0" rank="0" text="" dxfId="0">
      <formula>I27</formula>
    </cfRule>
  </conditionalFormatting>
  <conditionalFormatting sqref="AE31">
    <cfRule type="cellIs" priority="19" operator="lessThanOrEqual" aboveAverage="0" equalAverage="0" bottom="0" percent="0" rank="0" text="" dxfId="0">
      <formula>I31</formula>
    </cfRule>
  </conditionalFormatting>
  <conditionalFormatting sqref="AJ10">
    <cfRule type="cellIs" priority="20" operator="lessThanOrEqual" aboveAverage="0" equalAverage="0" bottom="0" percent="0" rank="0" text="" dxfId="0">
      <formula>H10</formula>
    </cfRule>
  </conditionalFormatting>
  <conditionalFormatting sqref="AJ15">
    <cfRule type="cellIs" priority="21" operator="lessThanOrEqual" aboveAverage="0" equalAverage="0" bottom="0" percent="0" rank="0" text="" dxfId="0">
      <formula>H15</formula>
    </cfRule>
  </conditionalFormatting>
  <conditionalFormatting sqref="AJ19">
    <cfRule type="cellIs" priority="22" operator="lessThanOrEqual" aboveAverage="0" equalAverage="0" bottom="0" percent="0" rank="0" text="" dxfId="0">
      <formula>H19</formula>
    </cfRule>
  </conditionalFormatting>
  <conditionalFormatting sqref="AJ20">
    <cfRule type="cellIs" priority="23" operator="lessThanOrEqual" aboveAverage="0" equalAverage="0" bottom="0" percent="0" rank="0" text="" dxfId="0">
      <formula>H20</formula>
    </cfRule>
  </conditionalFormatting>
  <conditionalFormatting sqref="AJ25">
    <cfRule type="cellIs" priority="24" operator="lessThanOrEqual" aboveAverage="0" equalAverage="0" bottom="0" percent="0" rank="0" text="" dxfId="0">
      <formula>H25</formula>
    </cfRule>
  </conditionalFormatting>
  <conditionalFormatting sqref="AJ26">
    <cfRule type="cellIs" priority="25" operator="lessThanOrEqual" aboveAverage="0" equalAverage="0" bottom="0" percent="0" rank="0" text="" dxfId="0">
      <formula>H26</formula>
    </cfRule>
  </conditionalFormatting>
  <conditionalFormatting sqref="AJ27">
    <cfRule type="cellIs" priority="26" operator="lessThanOrEqual" aboveAverage="0" equalAverage="0" bottom="0" percent="0" rank="0" text="" dxfId="0">
      <formula>H27</formula>
    </cfRule>
  </conditionalFormatting>
  <conditionalFormatting sqref="AJ30">
    <cfRule type="cellIs" priority="27" operator="lessThanOrEqual" aboveAverage="0" equalAverage="0" bottom="0" percent="0" rank="0" text="" dxfId="0">
      <formula>H30</formula>
    </cfRule>
  </conditionalFormatting>
  <conditionalFormatting sqref="AJ8">
    <cfRule type="cellIs" priority="28" operator="lessThanOrEqual" aboveAverage="0" equalAverage="0" bottom="0" percent="0" rank="0" text="" dxfId="0">
      <formula>H8</formula>
    </cfRule>
  </conditionalFormatting>
  <conditionalFormatting sqref="AK10">
    <cfRule type="cellIs" priority="29" operator="lessThanOrEqual" aboveAverage="0" equalAverage="0" bottom="0" percent="0" rank="0" text="" dxfId="0">
      <formula>I10</formula>
    </cfRule>
  </conditionalFormatting>
  <conditionalFormatting sqref="AK15">
    <cfRule type="cellIs" priority="30" operator="lessThanOrEqual" aboveAverage="0" equalAverage="0" bottom="0" percent="0" rank="0" text="" dxfId="0">
      <formula>I15</formula>
    </cfRule>
  </conditionalFormatting>
  <conditionalFormatting sqref="AK19">
    <cfRule type="cellIs" priority="31" operator="lessThanOrEqual" aboveAverage="0" equalAverage="0" bottom="0" percent="0" rank="0" text="" dxfId="0">
      <formula>I19</formula>
    </cfRule>
  </conditionalFormatting>
  <conditionalFormatting sqref="AK20">
    <cfRule type="cellIs" priority="32" operator="lessThanOrEqual" aboveAverage="0" equalAverage="0" bottom="0" percent="0" rank="0" text="" dxfId="0">
      <formula>I20</formula>
    </cfRule>
  </conditionalFormatting>
  <conditionalFormatting sqref="AK25">
    <cfRule type="cellIs" priority="33" operator="lessThanOrEqual" aboveAverage="0" equalAverage="0" bottom="0" percent="0" rank="0" text="" dxfId="0">
      <formula>I25</formula>
    </cfRule>
  </conditionalFormatting>
  <conditionalFormatting sqref="AK26">
    <cfRule type="cellIs" priority="34" operator="lessThanOrEqual" aboveAverage="0" equalAverage="0" bottom="0" percent="0" rank="0" text="" dxfId="0">
      <formula>I26</formula>
    </cfRule>
  </conditionalFormatting>
  <conditionalFormatting sqref="AK27">
    <cfRule type="cellIs" priority="35" operator="lessThanOrEqual" aboveAverage="0" equalAverage="0" bottom="0" percent="0" rank="0" text="" dxfId="0">
      <formula>I27</formula>
    </cfRule>
  </conditionalFormatting>
  <conditionalFormatting sqref="AK30">
    <cfRule type="cellIs" priority="36" operator="lessThanOrEqual" aboveAverage="0" equalAverage="0" bottom="0" percent="0" rank="0" text="" dxfId="0">
      <formula>I30</formula>
    </cfRule>
  </conditionalFormatting>
  <conditionalFormatting sqref="AK8">
    <cfRule type="cellIs" priority="37" operator="lessThanOrEqual" aboveAverage="0" equalAverage="0" bottom="0" percent="0" rank="0" text="" dxfId="0">
      <formula>I8</formula>
    </cfRule>
  </conditionalFormatting>
  <conditionalFormatting sqref="L10">
    <cfRule type="cellIs" priority="38" operator="lessThanOrEqual" aboveAverage="0" equalAverage="0" bottom="0" percent="0" rank="0" text="" dxfId="0">
      <formula>H10</formula>
    </cfRule>
  </conditionalFormatting>
  <conditionalFormatting sqref="L15">
    <cfRule type="cellIs" priority="39" operator="lessThanOrEqual" aboveAverage="0" equalAverage="0" bottom="0" percent="0" rank="0" text="" dxfId="0">
      <formula>H15</formula>
    </cfRule>
  </conditionalFormatting>
  <conditionalFormatting sqref="L19">
    <cfRule type="cellIs" priority="40" operator="lessThanOrEqual" aboveAverage="0" equalAverage="0" bottom="0" percent="0" rank="0" text="" dxfId="0">
      <formula>H19</formula>
    </cfRule>
  </conditionalFormatting>
  <conditionalFormatting sqref="L20">
    <cfRule type="cellIs" priority="41" operator="lessThanOrEqual" aboveAverage="0" equalAverage="0" bottom="0" percent="0" rank="0" text="" dxfId="0">
      <formula>H20</formula>
    </cfRule>
  </conditionalFormatting>
  <conditionalFormatting sqref="L22">
    <cfRule type="cellIs" priority="42" operator="lessThanOrEqual" aboveAverage="0" equalAverage="0" bottom="0" percent="0" rank="0" text="" dxfId="0">
      <formula>H22</formula>
    </cfRule>
  </conditionalFormatting>
  <conditionalFormatting sqref="L25">
    <cfRule type="cellIs" priority="43" operator="lessThanOrEqual" aboveAverage="0" equalAverage="0" bottom="0" percent="0" rank="0" text="" dxfId="0">
      <formula>H25</formula>
    </cfRule>
  </conditionalFormatting>
  <conditionalFormatting sqref="L26">
    <cfRule type="cellIs" priority="44" operator="lessThanOrEqual" aboveAverage="0" equalAverage="0" bottom="0" percent="0" rank="0" text="" dxfId="0">
      <formula>H26</formula>
    </cfRule>
  </conditionalFormatting>
  <conditionalFormatting sqref="L27">
    <cfRule type="cellIs" priority="45" operator="lessThanOrEqual" aboveAverage="0" equalAverage="0" bottom="0" percent="0" rank="0" text="" dxfId="0">
      <formula>H27</formula>
    </cfRule>
  </conditionalFormatting>
  <conditionalFormatting sqref="L31">
    <cfRule type="cellIs" priority="46" operator="lessThanOrEqual" aboveAverage="0" equalAverage="0" bottom="0" percent="0" rank="0" text="" dxfId="0">
      <formula>H31</formula>
    </cfRule>
  </conditionalFormatting>
  <conditionalFormatting sqref="L33">
    <cfRule type="cellIs" priority="47" operator="lessThanOrEqual" aboveAverage="0" equalAverage="0" bottom="0" percent="0" rank="0" text="" dxfId="0">
      <formula>H33</formula>
    </cfRule>
  </conditionalFormatting>
  <conditionalFormatting sqref="L8">
    <cfRule type="cellIs" priority="48" operator="lessThanOrEqual" aboveAverage="0" equalAverage="0" bottom="0" percent="0" rank="0" text="" dxfId="0">
      <formula>H8</formula>
    </cfRule>
  </conditionalFormatting>
  <conditionalFormatting sqref="M10">
    <cfRule type="cellIs" priority="49" operator="lessThanOrEqual" aboveAverage="0" equalAverage="0" bottom="0" percent="0" rank="0" text="" dxfId="0">
      <formula>I10</formula>
    </cfRule>
  </conditionalFormatting>
  <conditionalFormatting sqref="M15">
    <cfRule type="cellIs" priority="50" operator="lessThanOrEqual" aboveAverage="0" equalAverage="0" bottom="0" percent="0" rank="0" text="" dxfId="0">
      <formula>I15</formula>
    </cfRule>
  </conditionalFormatting>
  <conditionalFormatting sqref="M19">
    <cfRule type="cellIs" priority="51" operator="lessThanOrEqual" aboveAverage="0" equalAverage="0" bottom="0" percent="0" rank="0" text="" dxfId="0">
      <formula>I19</formula>
    </cfRule>
  </conditionalFormatting>
  <conditionalFormatting sqref="M20">
    <cfRule type="cellIs" priority="52" operator="lessThanOrEqual" aboveAverage="0" equalAverage="0" bottom="0" percent="0" rank="0" text="" dxfId="0">
      <formula>I20</formula>
    </cfRule>
  </conditionalFormatting>
  <conditionalFormatting sqref="M22">
    <cfRule type="cellIs" priority="53" operator="lessThanOrEqual" aboveAverage="0" equalAverage="0" bottom="0" percent="0" rank="0" text="" dxfId="0">
      <formula>I22</formula>
    </cfRule>
  </conditionalFormatting>
  <conditionalFormatting sqref="M25">
    <cfRule type="cellIs" priority="54" operator="lessThanOrEqual" aboveAverage="0" equalAverage="0" bottom="0" percent="0" rank="0" text="" dxfId="0">
      <formula>I25</formula>
    </cfRule>
  </conditionalFormatting>
  <conditionalFormatting sqref="M26">
    <cfRule type="cellIs" priority="55" operator="lessThanOrEqual" aboveAverage="0" equalAverage="0" bottom="0" percent="0" rank="0" text="" dxfId="0">
      <formula>I26</formula>
    </cfRule>
  </conditionalFormatting>
  <conditionalFormatting sqref="M27">
    <cfRule type="cellIs" priority="56" operator="lessThanOrEqual" aboveAverage="0" equalAverage="0" bottom="0" percent="0" rank="0" text="" dxfId="0">
      <formula>I27</formula>
    </cfRule>
  </conditionalFormatting>
  <conditionalFormatting sqref="M31">
    <cfRule type="cellIs" priority="57" operator="lessThanOrEqual" aboveAverage="0" equalAverage="0" bottom="0" percent="0" rank="0" text="" dxfId="0">
      <formula>I31</formula>
    </cfRule>
  </conditionalFormatting>
  <conditionalFormatting sqref="M33">
    <cfRule type="cellIs" priority="58" operator="lessThanOrEqual" aboveAverage="0" equalAverage="0" bottom="0" percent="0" rank="0" text="" dxfId="0">
      <formula>I33</formula>
    </cfRule>
  </conditionalFormatting>
  <conditionalFormatting sqref="M8">
    <cfRule type="cellIs" priority="59" operator="lessThanOrEqual" aboveAverage="0" equalAverage="0" bottom="0" percent="0" rank="0" text="" dxfId="0">
      <formula>I8</formula>
    </cfRule>
  </conditionalFormatting>
  <conditionalFormatting sqref="R10">
    <cfRule type="cellIs" priority="60" operator="lessThanOrEqual" aboveAverage="0" equalAverage="0" bottom="0" percent="0" rank="0" text="" dxfId="0">
      <formula>H10</formula>
    </cfRule>
  </conditionalFormatting>
  <conditionalFormatting sqref="R15">
    <cfRule type="cellIs" priority="61" operator="lessThanOrEqual" aboveAverage="0" equalAverage="0" bottom="0" percent="0" rank="0" text="" dxfId="0">
      <formula>H15</formula>
    </cfRule>
  </conditionalFormatting>
  <conditionalFormatting sqref="R18">
    <cfRule type="cellIs" priority="62" operator="lessThanOrEqual" aboveAverage="0" equalAverage="0" bottom="0" percent="0" rank="0" text="" dxfId="0">
      <formula>H18</formula>
    </cfRule>
  </conditionalFormatting>
  <conditionalFormatting sqref="R20">
    <cfRule type="cellIs" priority="63" operator="lessThanOrEqual" aboveAverage="0" equalAverage="0" bottom="0" percent="0" rank="0" text="" dxfId="0">
      <formula>H20</formula>
    </cfRule>
  </conditionalFormatting>
  <conditionalFormatting sqref="R22">
    <cfRule type="cellIs" priority="64" operator="lessThanOrEqual" aboveAverage="0" equalAverage="0" bottom="0" percent="0" rank="0" text="" dxfId="0">
      <formula>H22</formula>
    </cfRule>
  </conditionalFormatting>
  <conditionalFormatting sqref="R25">
    <cfRule type="cellIs" priority="65" operator="lessThanOrEqual" aboveAverage="0" equalAverage="0" bottom="0" percent="0" rank="0" text="" dxfId="0">
      <formula>H25</formula>
    </cfRule>
  </conditionalFormatting>
  <conditionalFormatting sqref="R26">
    <cfRule type="cellIs" priority="66" operator="lessThanOrEqual" aboveAverage="0" equalAverage="0" bottom="0" percent="0" rank="0" text="" dxfId="0">
      <formula>H26</formula>
    </cfRule>
  </conditionalFormatting>
  <conditionalFormatting sqref="R27">
    <cfRule type="cellIs" priority="67" operator="lessThanOrEqual" aboveAverage="0" equalAverage="0" bottom="0" percent="0" rank="0" text="" dxfId="0">
      <formula>H27</formula>
    </cfRule>
  </conditionalFormatting>
  <conditionalFormatting sqref="R31">
    <cfRule type="cellIs" priority="68" operator="lessThanOrEqual" aboveAverage="0" equalAverage="0" bottom="0" percent="0" rank="0" text="" dxfId="0">
      <formula>H31</formula>
    </cfRule>
  </conditionalFormatting>
  <conditionalFormatting sqref="R33">
    <cfRule type="cellIs" priority="69" operator="lessThanOrEqual" aboveAverage="0" equalAverage="0" bottom="0" percent="0" rank="0" text="" dxfId="0">
      <formula>H33</formula>
    </cfRule>
  </conditionalFormatting>
  <conditionalFormatting sqref="S10">
    <cfRule type="cellIs" priority="70" operator="lessThanOrEqual" aboveAverage="0" equalAverage="0" bottom="0" percent="0" rank="0" text="" dxfId="0">
      <formula>I10</formula>
    </cfRule>
  </conditionalFormatting>
  <conditionalFormatting sqref="S15">
    <cfRule type="cellIs" priority="71" operator="lessThanOrEqual" aboveAverage="0" equalAverage="0" bottom="0" percent="0" rank="0" text="" dxfId="0">
      <formula>I15</formula>
    </cfRule>
  </conditionalFormatting>
  <conditionalFormatting sqref="S18">
    <cfRule type="cellIs" priority="72" operator="lessThanOrEqual" aboveAverage="0" equalAverage="0" bottom="0" percent="0" rank="0" text="" dxfId="0">
      <formula>I18</formula>
    </cfRule>
  </conditionalFormatting>
  <conditionalFormatting sqref="S20">
    <cfRule type="cellIs" priority="73" operator="lessThanOrEqual" aboveAverage="0" equalAverage="0" bottom="0" percent="0" rank="0" text="" dxfId="0">
      <formula>I20</formula>
    </cfRule>
  </conditionalFormatting>
  <conditionalFormatting sqref="S22">
    <cfRule type="cellIs" priority="74" operator="lessThanOrEqual" aboveAverage="0" equalAverage="0" bottom="0" percent="0" rank="0" text="" dxfId="0">
      <formula>I22</formula>
    </cfRule>
  </conditionalFormatting>
  <conditionalFormatting sqref="S25">
    <cfRule type="cellIs" priority="75" operator="lessThanOrEqual" aboveAverage="0" equalAverage="0" bottom="0" percent="0" rank="0" text="" dxfId="0">
      <formula>I25</formula>
    </cfRule>
  </conditionalFormatting>
  <conditionalFormatting sqref="S26">
    <cfRule type="cellIs" priority="76" operator="lessThanOrEqual" aboveAverage="0" equalAverage="0" bottom="0" percent="0" rank="0" text="" dxfId="0">
      <formula>I26</formula>
    </cfRule>
  </conditionalFormatting>
  <conditionalFormatting sqref="S27">
    <cfRule type="cellIs" priority="77" operator="lessThanOrEqual" aboveAverage="0" equalAverage="0" bottom="0" percent="0" rank="0" text="" dxfId="0">
      <formula>I27</formula>
    </cfRule>
  </conditionalFormatting>
  <conditionalFormatting sqref="S31">
    <cfRule type="cellIs" priority="78" operator="lessThanOrEqual" aboveAverage="0" equalAverage="0" bottom="0" percent="0" rank="0" text="" dxfId="0">
      <formula>I31</formula>
    </cfRule>
  </conditionalFormatting>
  <conditionalFormatting sqref="S33">
    <cfRule type="cellIs" priority="79" operator="lessThanOrEqual" aboveAverage="0" equalAverage="0" bottom="0" percent="0" rank="0" text="" dxfId="0">
      <formula>I33</formula>
    </cfRule>
  </conditionalFormatting>
  <conditionalFormatting sqref="X10">
    <cfRule type="cellIs" priority="80" operator="lessThanOrEqual" aboveAverage="0" equalAverage="0" bottom="0" percent="0" rank="0" text="" dxfId="0">
      <formula>H10</formula>
    </cfRule>
  </conditionalFormatting>
  <conditionalFormatting sqref="X15">
    <cfRule type="cellIs" priority="81" operator="lessThanOrEqual" aboveAverage="0" equalAverage="0" bottom="0" percent="0" rank="0" text="" dxfId="0">
      <formula>H15</formula>
    </cfRule>
  </conditionalFormatting>
  <conditionalFormatting sqref="X19">
    <cfRule type="cellIs" priority="82" operator="lessThanOrEqual" aboveAverage="0" equalAverage="0" bottom="0" percent="0" rank="0" text="" dxfId="0">
      <formula>H19</formula>
    </cfRule>
  </conditionalFormatting>
  <conditionalFormatting sqref="X20">
    <cfRule type="cellIs" priority="83" operator="lessThanOrEqual" aboveAverage="0" equalAverage="0" bottom="0" percent="0" rank="0" text="" dxfId="0">
      <formula>H20</formula>
    </cfRule>
  </conditionalFormatting>
  <conditionalFormatting sqref="X25">
    <cfRule type="cellIs" priority="84" operator="lessThanOrEqual" aboveAverage="0" equalAverage="0" bottom="0" percent="0" rank="0" text="" dxfId="0">
      <formula>H25</formula>
    </cfRule>
  </conditionalFormatting>
  <conditionalFormatting sqref="X26">
    <cfRule type="cellIs" priority="85" operator="lessThanOrEqual" aboveAverage="0" equalAverage="0" bottom="0" percent="0" rank="0" text="" dxfId="0">
      <formula>H26</formula>
    </cfRule>
  </conditionalFormatting>
  <conditionalFormatting sqref="X27">
    <cfRule type="cellIs" priority="86" operator="lessThanOrEqual" aboveAverage="0" equalAverage="0" bottom="0" percent="0" rank="0" text="" dxfId="0">
      <formula>H27</formula>
    </cfRule>
  </conditionalFormatting>
  <conditionalFormatting sqref="X30">
    <cfRule type="cellIs" priority="87" operator="lessThanOrEqual" aboveAverage="0" equalAverage="0" bottom="0" percent="0" rank="0" text="" dxfId="0">
      <formula>H30</formula>
    </cfRule>
  </conditionalFormatting>
  <conditionalFormatting sqref="X31">
    <cfRule type="cellIs" priority="88" operator="lessThanOrEqual" aboveAverage="0" equalAverage="0" bottom="0" percent="0" rank="0" text="" dxfId="0">
      <formula>H31</formula>
    </cfRule>
  </conditionalFormatting>
  <conditionalFormatting sqref="X33">
    <cfRule type="cellIs" priority="89" operator="lessThanOrEqual" aboveAverage="0" equalAverage="0" bottom="0" percent="0" rank="0" text="" dxfId="0">
      <formula>H33</formula>
    </cfRule>
  </conditionalFormatting>
  <conditionalFormatting sqref="X8">
    <cfRule type="cellIs" priority="90" operator="lessThanOrEqual" aboveAverage="0" equalAverage="0" bottom="0" percent="0" rank="0" text="" dxfId="0">
      <formula>H8</formula>
    </cfRule>
  </conditionalFormatting>
  <conditionalFormatting sqref="Y10">
    <cfRule type="cellIs" priority="91" operator="lessThanOrEqual" aboveAverage="0" equalAverage="0" bottom="0" percent="0" rank="0" text="" dxfId="0">
      <formula>I10</formula>
    </cfRule>
  </conditionalFormatting>
  <conditionalFormatting sqref="Y15">
    <cfRule type="cellIs" priority="92" operator="lessThanOrEqual" aboveAverage="0" equalAverage="0" bottom="0" percent="0" rank="0" text="" dxfId="0">
      <formula>I15</formula>
    </cfRule>
  </conditionalFormatting>
  <conditionalFormatting sqref="Y19">
    <cfRule type="cellIs" priority="93" operator="lessThanOrEqual" aboveAverage="0" equalAverage="0" bottom="0" percent="0" rank="0" text="" dxfId="0">
      <formula>I19</formula>
    </cfRule>
  </conditionalFormatting>
  <conditionalFormatting sqref="Y20">
    <cfRule type="cellIs" priority="94" operator="lessThanOrEqual" aboveAverage="0" equalAverage="0" bottom="0" percent="0" rank="0" text="" dxfId="0">
      <formula>I20</formula>
    </cfRule>
  </conditionalFormatting>
  <conditionalFormatting sqref="Y25">
    <cfRule type="cellIs" priority="95" operator="lessThanOrEqual" aboveAverage="0" equalAverage="0" bottom="0" percent="0" rank="0" text="" dxfId="0">
      <formula>I25</formula>
    </cfRule>
  </conditionalFormatting>
  <conditionalFormatting sqref="Y26">
    <cfRule type="cellIs" priority="96" operator="lessThanOrEqual" aboveAverage="0" equalAverage="0" bottom="0" percent="0" rank="0" text="" dxfId="0">
      <formula>I26</formula>
    </cfRule>
  </conditionalFormatting>
  <conditionalFormatting sqref="Y27">
    <cfRule type="cellIs" priority="97" operator="lessThanOrEqual" aboveAverage="0" equalAverage="0" bottom="0" percent="0" rank="0" text="" dxfId="0">
      <formula>I27</formula>
    </cfRule>
  </conditionalFormatting>
  <conditionalFormatting sqref="Y30">
    <cfRule type="cellIs" priority="98" operator="lessThanOrEqual" aboveAverage="0" equalAverage="0" bottom="0" percent="0" rank="0" text="" dxfId="0">
      <formula>I30</formula>
    </cfRule>
  </conditionalFormatting>
  <conditionalFormatting sqref="Y31">
    <cfRule type="cellIs" priority="99" operator="lessThanOrEqual" aboveAverage="0" equalAverage="0" bottom="0" percent="0" rank="0" text="" dxfId="0">
      <formula>I31</formula>
    </cfRule>
  </conditionalFormatting>
  <conditionalFormatting sqref="Y33">
    <cfRule type="cellIs" priority="100" operator="lessThanOrEqual" aboveAverage="0" equalAverage="0" bottom="0" percent="0" rank="0" text="" dxfId="0">
      <formula>I33</formula>
    </cfRule>
  </conditionalFormatting>
  <conditionalFormatting sqref="Y8">
    <cfRule type="cellIs" priority="101" operator="lessThanOrEqual" aboveAverage="0" equalAverage="0" bottom="0" percent="0" rank="0" text="" dxfId="0">
      <formula>I8</formula>
    </cfRule>
  </conditionalFormatting>
  <hyperlinks>
    <hyperlink ref="O8" r:id="rId2" display="Link"/>
    <hyperlink ref="U8" r:id="rId3" display="Link"/>
    <hyperlink ref="AA8" r:id="rId4" display="Link"/>
    <hyperlink ref="AG8" r:id="rId5" display="Link"/>
    <hyperlink ref="AM8" r:id="rId6" display="Link"/>
    <hyperlink ref="O10" r:id="rId7" display="Link"/>
    <hyperlink ref="U10" r:id="rId8" display="Link"/>
    <hyperlink ref="AA10" r:id="rId9" display="Link"/>
    <hyperlink ref="AG10" r:id="rId10" display="Link"/>
    <hyperlink ref="AM10" r:id="rId11" display="Link"/>
    <hyperlink ref="O15" r:id="rId12" display="Link"/>
    <hyperlink ref="U15" r:id="rId13" display="Link"/>
    <hyperlink ref="AA15" r:id="rId14" display="Link"/>
    <hyperlink ref="AG15" r:id="rId15" display="Link"/>
    <hyperlink ref="AM15" r:id="rId16" display="Link"/>
    <hyperlink ref="U18" r:id="rId17" display="Link"/>
    <hyperlink ref="AG18" r:id="rId18" display="Link"/>
    <hyperlink ref="O19" r:id="rId19" display="Link"/>
    <hyperlink ref="AA19" r:id="rId20" display="Link"/>
    <hyperlink ref="AG19" r:id="rId21" display="Link"/>
    <hyperlink ref="AM19" r:id="rId22" display="Link"/>
    <hyperlink ref="O20" r:id="rId23" display="Link"/>
    <hyperlink ref="U20" r:id="rId24" display="Link"/>
    <hyperlink ref="AA20" r:id="rId25" display="Link"/>
    <hyperlink ref="AG20" r:id="rId26" display="Link"/>
    <hyperlink ref="AM20" r:id="rId27" display="Link"/>
    <hyperlink ref="O22" r:id="rId28" display="Link"/>
    <hyperlink ref="U22" r:id="rId29" display="Link"/>
    <hyperlink ref="AA22" r:id="rId30" display="Link"/>
    <hyperlink ref="AG22" r:id="rId31" display="Link"/>
    <hyperlink ref="O25" r:id="rId32" display="Link"/>
    <hyperlink ref="U25" r:id="rId33" display="Link"/>
    <hyperlink ref="AA25" r:id="rId34" display="Link"/>
    <hyperlink ref="AG25" r:id="rId35" display="Link"/>
    <hyperlink ref="AM25" r:id="rId36" display="Link"/>
    <hyperlink ref="O26" r:id="rId37" display="Link"/>
    <hyperlink ref="U26" r:id="rId38" display="Link"/>
    <hyperlink ref="AA26" r:id="rId39" display="Link"/>
    <hyperlink ref="AG26" r:id="rId40" display="Link"/>
    <hyperlink ref="AM26" r:id="rId41" display="Link"/>
    <hyperlink ref="O27" r:id="rId42" display="Link"/>
    <hyperlink ref="U27" r:id="rId43" display="Link"/>
    <hyperlink ref="AA27" r:id="rId44" display="Link"/>
    <hyperlink ref="AG27" r:id="rId45" display="Link"/>
    <hyperlink ref="AM27" r:id="rId46" display="Link"/>
    <hyperlink ref="AA30" r:id="rId47" display="Link"/>
    <hyperlink ref="AG30" r:id="rId48" display="Link"/>
    <hyperlink ref="AM30" r:id="rId49" display="Link"/>
    <hyperlink ref="O31" r:id="rId50" display="Link"/>
    <hyperlink ref="U31" r:id="rId51" display="Link"/>
    <hyperlink ref="AA31" r:id="rId52" display="Link"/>
    <hyperlink ref="AG31" r:id="rId53" display="Link"/>
    <hyperlink ref="O33" r:id="rId54" display="Link"/>
    <hyperlink ref="U33" r:id="rId55" display="Link"/>
    <hyperlink ref="AA33" r:id="rId56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57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9.1417004048583"/>
  </cols>
  <sheetData>
    <row r="1" customFormat="false" ht="13.8" hidden="false" customHeight="false" outlineLevel="0" collapsed="false">
      <c r="A1" s="0" t="n">
        <v>1</v>
      </c>
      <c r="B1" s="0" t="n">
        <v>107.15699825</v>
      </c>
    </row>
    <row r="2" customFormat="false" ht="13.8" hidden="false" customHeight="false" outlineLevel="0" collapsed="false">
      <c r="A2" s="0" t="n">
        <v>2</v>
      </c>
      <c r="B2" s="0" t="n">
        <v>103.35699825</v>
      </c>
    </row>
    <row r="3" customFormat="false" ht="13.8" hidden="false" customHeight="false" outlineLevel="0" collapsed="false">
      <c r="A3" s="0" t="n">
        <v>3</v>
      </c>
      <c r="B3" s="0" t="n">
        <v>99.26265825</v>
      </c>
    </row>
    <row r="4" customFormat="false" ht="13.8" hidden="false" customHeight="false" outlineLevel="0" collapsed="false">
      <c r="A4" s="0" t="n">
        <v>4</v>
      </c>
      <c r="B4" s="0" t="n">
        <v>99.03939825</v>
      </c>
    </row>
    <row r="5" customFormat="false" ht="13.8" hidden="false" customHeight="false" outlineLevel="0" collapsed="false">
      <c r="A5" s="0" t="n">
        <v>5</v>
      </c>
      <c r="B5" s="0" t="n">
        <v>99.03939825</v>
      </c>
    </row>
    <row r="7" customFormat="false" ht="13.8" hidden="false" customHeight="false" outlineLevel="0" collapsed="false">
      <c r="A7" s="0" t="n">
        <v>7</v>
      </c>
      <c r="B7" s="0" t="n">
        <v>93.63903825</v>
      </c>
    </row>
    <row r="9" customFormat="false" ht="13.8" hidden="false" customHeight="false" outlineLevel="0" collapsed="false">
      <c r="A9" s="0" t="n">
        <v>9</v>
      </c>
      <c r="B9" s="0" t="n">
        <v>92.977429</v>
      </c>
    </row>
    <row r="10" customFormat="false" ht="13.8" hidden="false" customHeight="false" outlineLevel="0" collapsed="false">
      <c r="A10" s="0" t="n">
        <v>10</v>
      </c>
      <c r="B10" s="0" t="n">
        <v>90.2224835</v>
      </c>
    </row>
    <row r="13" customFormat="false" ht="13.8" hidden="false" customHeight="false" outlineLevel="0" collapsed="false">
      <c r="A13" s="0" t="n">
        <v>13</v>
      </c>
      <c r="B13" s="0" t="n">
        <v>88.4652235</v>
      </c>
    </row>
    <row r="17" customFormat="false" ht="13.8" hidden="false" customHeight="false" outlineLevel="0" collapsed="false">
      <c r="A17" s="0" t="n">
        <v>17</v>
      </c>
      <c r="B17" s="0" t="n">
        <v>88.4103495</v>
      </c>
    </row>
    <row r="25" customFormat="false" ht="13.8" hidden="false" customHeight="false" outlineLevel="0" collapsed="false">
      <c r="A25" s="0" t="n">
        <v>25</v>
      </c>
      <c r="B25" s="0" t="n">
        <v>83.094412</v>
      </c>
    </row>
    <row r="27" customFormat="false" ht="13.8" hidden="false" customHeight="false" outlineLevel="0" collapsed="false">
      <c r="A27" s="0" t="n">
        <v>27</v>
      </c>
      <c r="B27" s="0" t="n">
        <v>83.066672</v>
      </c>
    </row>
    <row r="30" customFormat="false" ht="13.8" hidden="false" customHeight="false" outlineLevel="0" collapsed="false">
      <c r="A30" s="0" t="n">
        <v>30</v>
      </c>
      <c r="B30" s="0" t="n">
        <v>82.388247</v>
      </c>
    </row>
    <row r="34" customFormat="false" ht="13.8" hidden="false" customHeight="false" outlineLevel="0" collapsed="false">
      <c r="A34" s="0" t="n">
        <v>34</v>
      </c>
      <c r="B34" s="0" t="n">
        <v>81.848247</v>
      </c>
    </row>
    <row r="40" customFormat="false" ht="13.8" hidden="false" customHeight="false" outlineLevel="0" collapsed="false">
      <c r="A40" s="0" t="n">
        <v>40</v>
      </c>
      <c r="B40" s="0" t="n">
        <v>81.480652</v>
      </c>
    </row>
    <row r="43" customFormat="false" ht="13.8" hidden="false" customHeight="false" outlineLevel="0" collapsed="false">
      <c r="A43" s="0" t="n">
        <v>43</v>
      </c>
      <c r="B43" s="0" t="n">
        <v>81.4216638</v>
      </c>
    </row>
    <row r="50" customFormat="false" ht="13.8" hidden="false" customHeight="false" outlineLevel="0" collapsed="false">
      <c r="A50" s="0" t="n">
        <v>50</v>
      </c>
      <c r="B50" s="0" t="n">
        <v>80.8547868</v>
      </c>
    </row>
    <row r="70" customFormat="false" ht="13.8" hidden="false" customHeight="false" outlineLevel="0" collapsed="false">
      <c r="A70" s="0" t="n">
        <v>70</v>
      </c>
      <c r="B70" s="0" t="n">
        <v>79.3546868</v>
      </c>
    </row>
    <row r="90" customFormat="false" ht="13.8" hidden="false" customHeight="false" outlineLevel="0" collapsed="false">
      <c r="A90" s="0" t="n">
        <v>90</v>
      </c>
      <c r="B90" s="0" t="n">
        <v>78.8193994</v>
      </c>
    </row>
    <row r="100" customFormat="false" ht="13.8" hidden="false" customHeight="false" outlineLevel="0" collapsed="false">
      <c r="A100" s="0" t="n">
        <v>100</v>
      </c>
      <c r="B100" s="0" t="n">
        <v>76.9851024</v>
      </c>
    </row>
    <row r="200" customFormat="false" ht="13.8" hidden="false" customHeight="false" outlineLevel="0" collapsed="false">
      <c r="A200" s="0" t="n">
        <v>200</v>
      </c>
      <c r="B200" s="0" t="n">
        <v>76.4114124</v>
      </c>
    </row>
    <row r="300" customFormat="false" ht="13.8" hidden="false" customHeight="false" outlineLevel="0" collapsed="false">
      <c r="A300" s="0" t="n">
        <v>300</v>
      </c>
      <c r="B300" s="0" t="n">
        <v>75.2490679</v>
      </c>
    </row>
    <row r="400" customFormat="false" ht="13.8" hidden="false" customHeight="false" outlineLevel="0" collapsed="false">
      <c r="A400" s="0" t="n">
        <v>400</v>
      </c>
      <c r="B400" s="0" t="n">
        <v>72.902161</v>
      </c>
    </row>
    <row r="500" customFormat="false" ht="13.8" hidden="false" customHeight="false" outlineLevel="0" collapsed="false">
      <c r="A500" s="0" t="n">
        <v>500</v>
      </c>
      <c r="B500" s="0" t="n">
        <v>71.8498005</v>
      </c>
    </row>
    <row r="600" customFormat="false" ht="13.8" hidden="false" customHeight="false" outlineLevel="0" collapsed="false">
      <c r="A600" s="0" t="n">
        <v>600</v>
      </c>
      <c r="B600" s="0" t="n">
        <v>71.8433405</v>
      </c>
    </row>
    <row r="800" customFormat="false" ht="13.8" hidden="false" customHeight="false" outlineLevel="0" collapsed="false">
      <c r="A800" s="0" t="n">
        <v>800</v>
      </c>
      <c r="B800" s="0" t="n">
        <v>71.8187853</v>
      </c>
    </row>
    <row r="1000" customFormat="false" ht="13.8" hidden="false" customHeight="false" outlineLevel="0" collapsed="false">
      <c r="A1000" s="0" t="n">
        <v>1000</v>
      </c>
      <c r="B1000" s="0" t="n">
        <v>69.1336113</v>
      </c>
    </row>
    <row r="2000" customFormat="false" ht="13.8" hidden="false" customHeight="false" outlineLevel="0" collapsed="false">
      <c r="A2000" s="0" t="n">
        <v>2000</v>
      </c>
      <c r="B2000" s="0" t="n">
        <v>67.8839824</v>
      </c>
    </row>
    <row r="3000" customFormat="false" ht="13.8" hidden="false" customHeight="false" outlineLevel="0" collapsed="false">
      <c r="A3000" s="0" t="n">
        <v>3000</v>
      </c>
      <c r="B3000" s="0" t="n">
        <v>67.5269744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2017-03-16T13:22:01Z</dcterms:created>
  <dc:language>en-GB</dc:language>
  <dcterms:modified xsi:type="dcterms:W3CDTF">2017-03-16T13:22:01Z</dcterms:modified>
  <cp:revision>0</cp:revision>
</cp:coreProperties>
</file>