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38ABFF7-7E78-4E74-BB8C-C0BAB6558E4A}" xr6:coauthVersionLast="47" xr6:coauthVersionMax="47" xr10:uidLastSave="{00000000-0000-0000-0000-000000000000}"/>
  <bookViews>
    <workbookView xWindow="-108" yWindow="-108" windowWidth="23256" windowHeight="12456" firstSheet="2" activeTab="8" xr2:uid="{87F44161-3586-4F7B-95AF-18CC822CF040}"/>
  </bookViews>
  <sheets>
    <sheet name="Combo Chart" sheetId="3" r:id="rId1"/>
    <sheet name="Waterfall Chart " sheetId="4" r:id="rId2"/>
    <sheet name="Pie Chart" sheetId="5" r:id="rId3"/>
    <sheet name="Map Chart" sheetId="6" r:id="rId4"/>
    <sheet name="Top 5" sheetId="7" r:id="rId5"/>
    <sheet name="Sheet8" sheetId="9" r:id="rId6"/>
    <sheet name="kpi" sheetId="8" r:id="rId7"/>
    <sheet name="Data" sheetId="2" r:id="rId8"/>
    <sheet name="Sheet1" sheetId="1" r:id="rId9"/>
    <sheet name="kpi yoy" sheetId="10" r:id="rId10"/>
  </sheets>
  <definedNames>
    <definedName name="_xlchart.v1.0" hidden="1">'Waterfall Chart '!$D$4:$D$7</definedName>
    <definedName name="_xlchart.v1.1" hidden="1">'Waterfall Chart '!$E$3</definedName>
    <definedName name="_xlchart.v1.2" hidden="1">'Waterfall Chart '!$E$4:$E$7</definedName>
    <definedName name="_xlchart.v1.7" hidden="1">'Waterfall Chart '!$D$4:$D$7</definedName>
    <definedName name="_xlchart.v1.8" hidden="1">'Waterfall Chart '!$E$3</definedName>
    <definedName name="_xlchart.v1.9" hidden="1">'Waterfall Chart '!$E$4:$E$7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ExternalData_1" localSheetId="7" hidden="1">Data!$A$1:$V$9995</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G8" i="10"/>
  <c r="K8" i="10"/>
  <c r="J8" i="10"/>
  <c r="I8" i="10"/>
  <c r="H8" i="10"/>
  <c r="N18" i="8"/>
  <c r="K18" i="8"/>
  <c r="H18" i="8"/>
  <c r="E18" i="8"/>
  <c r="B18" i="8"/>
  <c r="E5" i="6"/>
  <c r="E9" i="6"/>
  <c r="E13" i="6"/>
  <c r="E17" i="6"/>
  <c r="E21" i="6"/>
  <c r="E25" i="6"/>
  <c r="E29" i="6"/>
  <c r="E33" i="6"/>
  <c r="E37" i="6"/>
  <c r="E41" i="6"/>
  <c r="E45" i="6"/>
  <c r="E49" i="6"/>
  <c r="E16" i="6"/>
  <c r="E6" i="6"/>
  <c r="E10" i="6"/>
  <c r="E14" i="6"/>
  <c r="E18" i="6"/>
  <c r="E22" i="6"/>
  <c r="E26" i="6"/>
  <c r="E30" i="6"/>
  <c r="E34" i="6"/>
  <c r="E38" i="6"/>
  <c r="E42" i="6"/>
  <c r="E46" i="6"/>
  <c r="E50" i="6"/>
  <c r="E12" i="6"/>
  <c r="E24" i="6"/>
  <c r="E32" i="6"/>
  <c r="E36" i="6"/>
  <c r="E48" i="6"/>
  <c r="E7" i="6"/>
  <c r="E11" i="6"/>
  <c r="E15" i="6"/>
  <c r="E19" i="6"/>
  <c r="E23" i="6"/>
  <c r="E27" i="6"/>
  <c r="E31" i="6"/>
  <c r="E35" i="6"/>
  <c r="E39" i="6"/>
  <c r="E43" i="6"/>
  <c r="E47" i="6"/>
  <c r="E51" i="6"/>
  <c r="E8" i="6"/>
  <c r="E20" i="6"/>
  <c r="E28" i="6"/>
  <c r="E40" i="6"/>
  <c r="E44" i="6"/>
  <c r="E52" i="6"/>
  <c r="E4" i="6"/>
  <c r="E7" i="4"/>
  <c r="E5" i="4"/>
  <c r="E6" i="4"/>
  <c r="E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1D611-1FE6-4377-A829-2FABD16B266A}"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<sst xmlns="http://schemas.openxmlformats.org/spreadsheetml/2006/main" count="139360" uniqueCount="10955">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</sst>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 &quot;K&quot;"/>
    <numFmt numFmtId="165" formatCode="&quot;#&quot;\ 0"/>
    <numFmt numFmtId="166" formatCode="[Green]\ 0.00%;[Red]\ 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10" fontId="0" fillId="0" borderId="0" xfId="0" applyNumberFormat="1"/>
    <xf numFmtId="44" fontId="0" fillId="0" borderId="0" xfId="1" applyFont="1"/>
    <xf numFmtId="165" fontId="0" fillId="0" borderId="0" xfId="1" applyNumberFormat="1" applyFont="1"/>
    <xf numFmtId="165" fontId="0" fillId="0" borderId="0" xfId="0" applyNumberFormat="1"/>
    <xf numFmtId="10" fontId="0" fillId="0" borderId="0" xfId="2" applyNumberFormat="1" applyFont="1"/>
    <xf numFmtId="166" fontId="0" fillId="0" borderId="0" xfId="0" applyNumberFormat="1" applyAlignment="1">
      <alignment horizontal="center" vertical="center"/>
    </xf>
  </cellXfs>
  <cellStyles count="3">
    <cellStyle name="Currency" xfId="1" builtinId="4"/>
    <cellStyle name="Normal" xfId="0" builtinId="0"/>
    <cellStyle name="Percent" xfId="2" builtinId="5"/>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19" formatCode="dd/mm/yy"/>
    </dxf>
    <dxf>
      <numFmt numFmtId="19" formatCode="dd/mm/yy"/>
    </dxf>
    <dxf>
      <numFmt numFmtId="164" formatCode="&quot;$&quot;\ 0.00,\ &quot;K&quot;"/>
    </dxf>
    <dxf>
      <font>
        <b val="0"/>
        <i val="0"/>
        <sz val="11"/>
        <color theme="0"/>
      </font>
      <border>
        <bottom style="thin">
          <color theme="4"/>
        </bottom>
        <vertical/>
        <horizontal/>
      </border>
    </dxf>
    <dxf>
      <font>
        <color theme="0"/>
      </font>
      <fill>
        <patternFill>
          <bgColor theme="2" tint="-0.24994659260841701"/>
        </patternFill>
      </fill>
      <border diagonalUp="0" diagonalDown="0">
        <left/>
        <right/>
        <top/>
        <bottom/>
        <vertical/>
        <horizontal/>
      </border>
    </dxf>
  </dxfs>
  <tableStyles count="1" defaultTableStyle="TableStyleMedium2" defaultPivotStyle="PivotStyleLight16">
    <tableStyle name="AB" pivot="0" table="0" count="10" xr9:uid="{0E2CF405-0BDB-4089-98BD-81347426F841}">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293-4942-BDC3-10D889E11F62}"/>
            </c:ext>
          </c:extLst>
        </c:ser>
        <c:dLbls>
          <c:showLegendKey val="0"/>
          <c:showVal val="0"/>
          <c:showCatName val="0"/>
          <c:showSerName val="0"/>
          <c:showPercent val="0"/>
          <c:showBubbleSize val="0"/>
        </c:dLbls>
        <c:axId val="1530512"/>
        <c:axId val="152552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293-4942-BDC3-10D889E11F62}"/>
            </c:ext>
          </c:extLst>
        </c:ser>
        <c:dLbls>
          <c:showLegendKey val="0"/>
          <c:showVal val="0"/>
          <c:showCatName val="0"/>
          <c:showSerName val="0"/>
          <c:showPercent val="0"/>
          <c:showBubbleSize val="0"/>
        </c:dLbls>
        <c:gapWidth val="219"/>
        <c:overlap val="-27"/>
        <c:axId val="1521776"/>
        <c:axId val="1537584"/>
      </c:barChart>
      <c:catAx>
        <c:axId val="15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84"/>
        <c:crosses val="autoZero"/>
        <c:auto val="1"/>
        <c:lblAlgn val="ctr"/>
        <c:lblOffset val="100"/>
        <c:noMultiLvlLbl val="0"/>
      </c:catAx>
      <c:valAx>
        <c:axId val="1537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76"/>
        <c:crosses val="autoZero"/>
        <c:crossBetween val="between"/>
      </c:valAx>
      <c:valAx>
        <c:axId val="1525520"/>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12"/>
        <c:crosses val="max"/>
        <c:crossBetween val="between"/>
      </c:valAx>
      <c:catAx>
        <c:axId val="1530512"/>
        <c:scaling>
          <c:orientation val="minMax"/>
        </c:scaling>
        <c:delete val="1"/>
        <c:axPos val="b"/>
        <c:numFmt formatCode="General" sourceLinked="1"/>
        <c:majorTickMark val="out"/>
        <c:minorTickMark val="none"/>
        <c:tickLblPos val="nextTo"/>
        <c:crossAx val="1525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2-489B-98D7-452CF7E034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2-489B-98D7-452CF7E034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12-489B-98D7-452CF7E03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525A-461D-86F9-0B36B83FDE69}"/>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94A-4563-8123-96ACD695E483}"/>
            </c:ext>
          </c:extLst>
        </c:ser>
        <c:dLbls>
          <c:showLegendKey val="0"/>
          <c:showVal val="0"/>
          <c:showCatName val="0"/>
          <c:showSerName val="0"/>
          <c:showPercent val="0"/>
          <c:showBubbleSize val="0"/>
        </c:dLbls>
        <c:gapWidth val="182"/>
        <c:axId val="254328112"/>
        <c:axId val="254326448"/>
      </c:barChart>
      <c:catAx>
        <c:axId val="25432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26448"/>
        <c:crosses val="autoZero"/>
        <c:auto val="1"/>
        <c:lblAlgn val="ctr"/>
        <c:lblOffset val="100"/>
        <c:noMultiLvlLbl val="0"/>
      </c:catAx>
      <c:valAx>
        <c:axId val="254326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2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8C9-4378-AFB1-06FE45FF89DE}"/>
            </c:ext>
          </c:extLst>
        </c:ser>
        <c:dLbls>
          <c:showLegendKey val="0"/>
          <c:showVal val="0"/>
          <c:showCatName val="0"/>
          <c:showSerName val="0"/>
          <c:showPercent val="0"/>
          <c:showBubbleSize val="0"/>
        </c:dLbls>
        <c:smooth val="0"/>
        <c:axId val="254327280"/>
        <c:axId val="254328528"/>
      </c:lineChart>
      <c:catAx>
        <c:axId val="254327280"/>
        <c:scaling>
          <c:orientation val="minMax"/>
        </c:scaling>
        <c:delete val="1"/>
        <c:axPos val="b"/>
        <c:numFmt formatCode="General" sourceLinked="1"/>
        <c:majorTickMark val="none"/>
        <c:minorTickMark val="none"/>
        <c:tickLblPos val="nextTo"/>
        <c:crossAx val="254328528"/>
        <c:crosses val="autoZero"/>
        <c:auto val="1"/>
        <c:lblAlgn val="ctr"/>
        <c:lblOffset val="100"/>
        <c:noMultiLvlLbl val="0"/>
      </c:catAx>
      <c:valAx>
        <c:axId val="25432852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543272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1628155555851415E-2"/>
          <c:w val="1"/>
          <c:h val="0.94837184444414857"/>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0FE-44D5-BFFF-361949DA4918}"/>
            </c:ext>
          </c:extLst>
        </c:ser>
        <c:dLbls>
          <c:showLegendKey val="0"/>
          <c:showVal val="0"/>
          <c:showCatName val="0"/>
          <c:showSerName val="0"/>
          <c:showPercent val="0"/>
          <c:showBubbleSize val="0"/>
        </c:dLbls>
        <c:smooth val="0"/>
        <c:axId val="251618656"/>
        <c:axId val="251624480"/>
      </c:lineChart>
      <c:catAx>
        <c:axId val="251618656"/>
        <c:scaling>
          <c:orientation val="minMax"/>
        </c:scaling>
        <c:delete val="1"/>
        <c:axPos val="b"/>
        <c:numFmt formatCode="General" sourceLinked="1"/>
        <c:majorTickMark val="none"/>
        <c:minorTickMark val="none"/>
        <c:tickLblPos val="nextTo"/>
        <c:crossAx val="251624480"/>
        <c:crosses val="autoZero"/>
        <c:auto val="1"/>
        <c:lblAlgn val="ctr"/>
        <c:lblOffset val="100"/>
        <c:noMultiLvlLbl val="0"/>
      </c:catAx>
      <c:valAx>
        <c:axId val="251624480"/>
        <c:scaling>
          <c:orientation val="minMax"/>
        </c:scaling>
        <c:delete val="1"/>
        <c:axPos val="l"/>
        <c:numFmt formatCode="General" sourceLinked="1"/>
        <c:majorTickMark val="none"/>
        <c:minorTickMark val="none"/>
        <c:tickLblPos val="nextTo"/>
        <c:crossAx val="25161865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C62-4EA4-9075-469447E87D97}"/>
            </c:ext>
          </c:extLst>
        </c:ser>
        <c:dLbls>
          <c:showLegendKey val="0"/>
          <c:showVal val="0"/>
          <c:showCatName val="0"/>
          <c:showSerName val="0"/>
          <c:showPercent val="0"/>
          <c:showBubbleSize val="0"/>
        </c:dLbls>
        <c:smooth val="0"/>
        <c:axId val="91855424"/>
        <c:axId val="91852928"/>
      </c:lineChart>
      <c:catAx>
        <c:axId val="91855424"/>
        <c:scaling>
          <c:orientation val="minMax"/>
        </c:scaling>
        <c:delete val="1"/>
        <c:axPos val="b"/>
        <c:numFmt formatCode="General" sourceLinked="1"/>
        <c:majorTickMark val="none"/>
        <c:minorTickMark val="none"/>
        <c:tickLblPos val="nextTo"/>
        <c:crossAx val="91852928"/>
        <c:crosses val="autoZero"/>
        <c:auto val="1"/>
        <c:lblAlgn val="ctr"/>
        <c:lblOffset val="100"/>
        <c:noMultiLvlLbl val="0"/>
      </c:catAx>
      <c:valAx>
        <c:axId val="91852928"/>
        <c:scaling>
          <c:orientation val="minMax"/>
        </c:scaling>
        <c:delete val="1"/>
        <c:axPos val="l"/>
        <c:numFmt formatCode="General" sourceLinked="1"/>
        <c:majorTickMark val="none"/>
        <c:minorTickMark val="none"/>
        <c:tickLblPos val="nextTo"/>
        <c:crossAx val="918554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C14-4EAB-97E7-2AF5C214E238}"/>
            </c:ext>
          </c:extLst>
        </c:ser>
        <c:dLbls>
          <c:showLegendKey val="0"/>
          <c:showVal val="0"/>
          <c:showCatName val="0"/>
          <c:showSerName val="0"/>
          <c:showPercent val="0"/>
          <c:showBubbleSize val="0"/>
        </c:dLbls>
        <c:smooth val="0"/>
        <c:axId val="250340448"/>
        <c:axId val="250337536"/>
      </c:lineChart>
      <c:catAx>
        <c:axId val="250340448"/>
        <c:scaling>
          <c:orientation val="minMax"/>
        </c:scaling>
        <c:delete val="1"/>
        <c:axPos val="b"/>
        <c:numFmt formatCode="General" sourceLinked="1"/>
        <c:majorTickMark val="none"/>
        <c:minorTickMark val="none"/>
        <c:tickLblPos val="nextTo"/>
        <c:crossAx val="250337536"/>
        <c:crosses val="autoZero"/>
        <c:auto val="1"/>
        <c:lblAlgn val="ctr"/>
        <c:lblOffset val="100"/>
        <c:noMultiLvlLbl val="0"/>
      </c:catAx>
      <c:valAx>
        <c:axId val="250337536"/>
        <c:scaling>
          <c:orientation val="minMax"/>
        </c:scaling>
        <c:delete val="1"/>
        <c:axPos val="l"/>
        <c:numFmt formatCode="General" sourceLinked="1"/>
        <c:majorTickMark val="none"/>
        <c:minorTickMark val="none"/>
        <c:tickLblPos val="nextTo"/>
        <c:crossAx val="25034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 </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53F-4C14-846F-C079D05357E9}"/>
            </c:ext>
          </c:extLst>
        </c:ser>
        <c:dLbls>
          <c:showLegendKey val="0"/>
          <c:showVal val="0"/>
          <c:showCatName val="0"/>
          <c:showSerName val="0"/>
          <c:showPercent val="0"/>
          <c:showBubbleSize val="0"/>
        </c:dLbls>
        <c:smooth val="0"/>
        <c:axId val="260241216"/>
        <c:axId val="260240384"/>
      </c:lineChart>
      <c:catAx>
        <c:axId val="260241216"/>
        <c:scaling>
          <c:orientation val="minMax"/>
        </c:scaling>
        <c:delete val="1"/>
        <c:axPos val="b"/>
        <c:numFmt formatCode="General" sourceLinked="1"/>
        <c:majorTickMark val="none"/>
        <c:minorTickMark val="none"/>
        <c:tickLblPos val="nextTo"/>
        <c:crossAx val="260240384"/>
        <c:crosses val="autoZero"/>
        <c:auto val="1"/>
        <c:lblAlgn val="ctr"/>
        <c:lblOffset val="100"/>
        <c:noMultiLvlLbl val="0"/>
      </c:catAx>
      <c:valAx>
        <c:axId val="260240384"/>
        <c:scaling>
          <c:orientation val="minMax"/>
        </c:scaling>
        <c:delete val="1"/>
        <c:axPos val="l"/>
        <c:numFmt formatCode="General" sourceLinked="1"/>
        <c:majorTickMark val="none"/>
        <c:minorTickMark val="none"/>
        <c:tickLblPos val="nextTo"/>
        <c:crossAx val="26024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D17-4584-9696-B3D5EF91689D}"/>
            </c:ext>
          </c:extLst>
        </c:ser>
        <c:dLbls>
          <c:showLegendKey val="0"/>
          <c:showVal val="0"/>
          <c:showCatName val="0"/>
          <c:showSerName val="0"/>
          <c:showPercent val="0"/>
          <c:showBubbleSize val="0"/>
        </c:dLbls>
        <c:smooth val="0"/>
        <c:axId val="254327280"/>
        <c:axId val="254328528"/>
      </c:lineChart>
      <c:catAx>
        <c:axId val="254327280"/>
        <c:scaling>
          <c:orientation val="minMax"/>
        </c:scaling>
        <c:delete val="1"/>
        <c:axPos val="b"/>
        <c:numFmt formatCode="General" sourceLinked="1"/>
        <c:majorTickMark val="none"/>
        <c:minorTickMark val="none"/>
        <c:tickLblPos val="nextTo"/>
        <c:crossAx val="254328528"/>
        <c:crosses val="autoZero"/>
        <c:auto val="1"/>
        <c:lblAlgn val="ctr"/>
        <c:lblOffset val="100"/>
        <c:noMultiLvlLbl val="0"/>
      </c:catAx>
      <c:valAx>
        <c:axId val="25432852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543272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12625455400164534"/>
          <c:w val="0.96542185338865838"/>
          <c:h val="0.84886982410780754"/>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3-E964-4E5A-815A-82AFFD31460E}"/>
            </c:ext>
          </c:extLst>
        </c:ser>
        <c:dLbls>
          <c:showLegendKey val="0"/>
          <c:showVal val="0"/>
          <c:showCatName val="0"/>
          <c:showSerName val="0"/>
          <c:showPercent val="0"/>
          <c:showBubbleSize val="0"/>
        </c:dLbls>
        <c:smooth val="0"/>
        <c:axId val="251618656"/>
        <c:axId val="251624480"/>
      </c:lineChart>
      <c:catAx>
        <c:axId val="251618656"/>
        <c:scaling>
          <c:orientation val="minMax"/>
        </c:scaling>
        <c:delete val="1"/>
        <c:axPos val="b"/>
        <c:numFmt formatCode="General" sourceLinked="1"/>
        <c:majorTickMark val="none"/>
        <c:minorTickMark val="none"/>
        <c:tickLblPos val="nextTo"/>
        <c:crossAx val="251624480"/>
        <c:crosses val="autoZero"/>
        <c:auto val="1"/>
        <c:lblAlgn val="ctr"/>
        <c:lblOffset val="100"/>
        <c:noMultiLvlLbl val="0"/>
      </c:catAx>
      <c:valAx>
        <c:axId val="251624480"/>
        <c:scaling>
          <c:orientation val="minMax"/>
        </c:scaling>
        <c:delete val="1"/>
        <c:axPos val="l"/>
        <c:numFmt formatCode="General" sourceLinked="1"/>
        <c:majorTickMark val="none"/>
        <c:minorTickMark val="none"/>
        <c:tickLblPos val="nextTo"/>
        <c:crossAx val="251618656"/>
        <c:crosses val="autoZero"/>
        <c:crossBetween val="between"/>
      </c:valAx>
      <c:spPr>
        <a:noFill/>
        <a:ln w="25400">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8043912175649"/>
          <c:y val="0.23255813953488372"/>
          <c:w val="0.780439121756487"/>
          <c:h val="0.5736434108527132"/>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1C2-4197-9B98-896A326DB080}"/>
            </c:ext>
          </c:extLst>
        </c:ser>
        <c:dLbls>
          <c:showLegendKey val="0"/>
          <c:showVal val="0"/>
          <c:showCatName val="0"/>
          <c:showSerName val="0"/>
          <c:showPercent val="0"/>
          <c:showBubbleSize val="0"/>
        </c:dLbls>
        <c:smooth val="0"/>
        <c:axId val="91855424"/>
        <c:axId val="91852928"/>
      </c:lineChart>
      <c:catAx>
        <c:axId val="91855424"/>
        <c:scaling>
          <c:orientation val="minMax"/>
        </c:scaling>
        <c:delete val="1"/>
        <c:axPos val="b"/>
        <c:numFmt formatCode="General" sourceLinked="1"/>
        <c:majorTickMark val="none"/>
        <c:minorTickMark val="none"/>
        <c:tickLblPos val="nextTo"/>
        <c:crossAx val="91852928"/>
        <c:crosses val="autoZero"/>
        <c:auto val="1"/>
        <c:lblAlgn val="ctr"/>
        <c:lblOffset val="100"/>
        <c:noMultiLvlLbl val="0"/>
      </c:catAx>
      <c:valAx>
        <c:axId val="91852928"/>
        <c:scaling>
          <c:orientation val="minMax"/>
        </c:scaling>
        <c:delete val="1"/>
        <c:axPos val="l"/>
        <c:numFmt formatCode="General" sourceLinked="1"/>
        <c:majorTickMark val="none"/>
        <c:minorTickMark val="none"/>
        <c:tickLblPos val="nextTo"/>
        <c:crossAx val="918554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alpha val="99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828-41C1-8276-6C63F3DE5A28}"/>
            </c:ext>
          </c:extLst>
        </c:ser>
        <c:dLbls>
          <c:showLegendKey val="0"/>
          <c:showVal val="0"/>
          <c:showCatName val="0"/>
          <c:showSerName val="0"/>
          <c:showPercent val="0"/>
          <c:showBubbleSize val="0"/>
        </c:dLbls>
        <c:smooth val="0"/>
        <c:axId val="250340448"/>
        <c:axId val="250337536"/>
      </c:lineChart>
      <c:catAx>
        <c:axId val="250340448"/>
        <c:scaling>
          <c:orientation val="minMax"/>
        </c:scaling>
        <c:delete val="1"/>
        <c:axPos val="b"/>
        <c:numFmt formatCode="General" sourceLinked="1"/>
        <c:majorTickMark val="none"/>
        <c:minorTickMark val="none"/>
        <c:tickLblPos val="nextTo"/>
        <c:crossAx val="250337536"/>
        <c:crosses val="autoZero"/>
        <c:auto val="1"/>
        <c:lblAlgn val="ctr"/>
        <c:lblOffset val="100"/>
        <c:noMultiLvlLbl val="0"/>
      </c:catAx>
      <c:valAx>
        <c:axId val="250337536"/>
        <c:scaling>
          <c:orientation val="minMax"/>
        </c:scaling>
        <c:delete val="1"/>
        <c:axPos val="l"/>
        <c:numFmt formatCode="General" sourceLinked="1"/>
        <c:majorTickMark val="none"/>
        <c:minorTickMark val="none"/>
        <c:tickLblPos val="nextTo"/>
        <c:crossAx val="25034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2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alpha val="99000"/>
                </a:schemeClr>
              </a:solidFill>
              <a:round/>
            </a:ln>
            <a:effectLst/>
          </c:spPr>
          <c:marker>
            <c:symbol val="none"/>
          </c:marker>
          <c:cat>
            <c:strRef>
              <c:f>kpi!$M$4:$M$16</c:f>
              <c:strCache>
                <c:ptCount val="12"/>
                <c:pt idx="0">
                  <c:v>Jan</c:v>
                </c:pt>
                <c:pt idx="1">
                  <c:v>Feb</c:v>
                </c:pt>
                <c:pt idx="2">
                  <c:v>Mar</c:v>
                </c:pt>
                <c:pt idx="3">
                  <c:v>Apr</c:v>
                </c:pt>
                <c:pt idx="4">
                  <c:v> </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E56-47FD-AA6B-84703933EB24}"/>
            </c:ext>
          </c:extLst>
        </c:ser>
        <c:dLbls>
          <c:showLegendKey val="0"/>
          <c:showVal val="0"/>
          <c:showCatName val="0"/>
          <c:showSerName val="0"/>
          <c:showPercent val="0"/>
          <c:showBubbleSize val="0"/>
        </c:dLbls>
        <c:smooth val="0"/>
        <c:axId val="260241216"/>
        <c:axId val="260240384"/>
      </c:lineChart>
      <c:catAx>
        <c:axId val="260241216"/>
        <c:scaling>
          <c:orientation val="minMax"/>
        </c:scaling>
        <c:delete val="1"/>
        <c:axPos val="b"/>
        <c:numFmt formatCode="General" sourceLinked="1"/>
        <c:majorTickMark val="none"/>
        <c:minorTickMark val="none"/>
        <c:tickLblPos val="nextTo"/>
        <c:crossAx val="260240384"/>
        <c:crosses val="autoZero"/>
        <c:auto val="1"/>
        <c:lblAlgn val="ctr"/>
        <c:lblOffset val="100"/>
        <c:noMultiLvlLbl val="0"/>
      </c:catAx>
      <c:valAx>
        <c:axId val="260240384"/>
        <c:scaling>
          <c:orientation val="minMax"/>
        </c:scaling>
        <c:delete val="1"/>
        <c:axPos val="l"/>
        <c:numFmt formatCode="General" sourceLinked="1"/>
        <c:majorTickMark val="none"/>
        <c:minorTickMark val="none"/>
        <c:tickLblPos val="nextTo"/>
        <c:crossAx val="26024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5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41E-45D2-9BF6-6CDFA63903BF}"/>
            </c:ext>
          </c:extLst>
        </c:ser>
        <c:dLbls>
          <c:showLegendKey val="0"/>
          <c:showVal val="0"/>
          <c:showCatName val="0"/>
          <c:showSerName val="0"/>
          <c:showPercent val="0"/>
          <c:showBubbleSize val="0"/>
        </c:dLbls>
        <c:axId val="1530512"/>
        <c:axId val="1525520"/>
      </c:areaChart>
      <c:barChart>
        <c:barDir val="col"/>
        <c:grouping val="clustered"/>
        <c:varyColors val="0"/>
        <c:ser>
          <c:idx val="0"/>
          <c:order val="0"/>
          <c:tx>
            <c:strRef>
              <c:f>'Combo Chart'!$B$3</c:f>
              <c:strCache>
                <c:ptCount val="1"/>
                <c:pt idx="0">
                  <c:v>Sum of Sales</c:v>
                </c:pt>
              </c:strCache>
            </c:strRef>
          </c:tx>
          <c:spPr>
            <a:solidFill>
              <a:schemeClr val="bg2">
                <a:lumMod val="7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41E-45D2-9BF6-6CDFA63903BF}"/>
            </c:ext>
          </c:extLst>
        </c:ser>
        <c:dLbls>
          <c:showLegendKey val="0"/>
          <c:showVal val="0"/>
          <c:showCatName val="0"/>
          <c:showSerName val="0"/>
          <c:showPercent val="0"/>
          <c:showBubbleSize val="0"/>
        </c:dLbls>
        <c:gapWidth val="70"/>
        <c:overlap val="-27"/>
        <c:axId val="1521776"/>
        <c:axId val="1537584"/>
      </c:barChart>
      <c:catAx>
        <c:axId val="15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7584"/>
        <c:crosses val="autoZero"/>
        <c:auto val="1"/>
        <c:lblAlgn val="ctr"/>
        <c:lblOffset val="100"/>
        <c:noMultiLvlLbl val="0"/>
      </c:catAx>
      <c:valAx>
        <c:axId val="1537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1776"/>
        <c:crosses val="autoZero"/>
        <c:crossBetween val="between"/>
      </c:valAx>
      <c:valAx>
        <c:axId val="15255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0512"/>
        <c:crosses val="max"/>
        <c:crossBetween val="between"/>
      </c:valAx>
      <c:catAx>
        <c:axId val="1530512"/>
        <c:scaling>
          <c:orientation val="minMax"/>
        </c:scaling>
        <c:delete val="1"/>
        <c:axPos val="b"/>
        <c:numFmt formatCode="General" sourceLinked="1"/>
        <c:majorTickMark val="out"/>
        <c:minorTickMark val="none"/>
        <c:tickLblPos val="nextTo"/>
        <c:crossAx val="15255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1">
                <a:lumMod val="20000"/>
                <a:lumOff val="80000"/>
                <a:alpha val="6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1">
              <a:lumMod val="75000"/>
              <a:alpha val="86000"/>
            </a:schemeClr>
          </a:solidFill>
          <a:ln w="19050">
            <a:solidFill>
              <a:schemeClr val="lt1"/>
            </a:solidFill>
          </a:ln>
          <a:effectLst/>
        </c:spPr>
      </c:pivotFmt>
    </c:pivotFmts>
    <c:plotArea>
      <c:layout>
        <c:manualLayout>
          <c:layoutTarget val="inner"/>
          <c:xMode val="edge"/>
          <c:yMode val="edge"/>
          <c:x val="0.32914435695538063"/>
          <c:y val="0.23253288514374298"/>
          <c:w val="0.36552080989876268"/>
          <c:h val="0.74814200856471902"/>
        </c:manualLayout>
      </c:layout>
      <c:doughnutChart>
        <c:varyColors val="1"/>
        <c:ser>
          <c:idx val="0"/>
          <c:order val="0"/>
          <c:tx>
            <c:strRef>
              <c:f>'Pie Chart'!$B$3</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E1AB-47AD-9058-602EBF6F8383}"/>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E1AB-47AD-9058-602EBF6F8383}"/>
              </c:ext>
            </c:extLst>
          </c:dPt>
          <c:dPt>
            <c:idx val="2"/>
            <c:bubble3D val="0"/>
            <c:spPr>
              <a:solidFill>
                <a:schemeClr val="accent1">
                  <a:lumMod val="75000"/>
                  <a:alpha val="86000"/>
                </a:schemeClr>
              </a:solidFill>
              <a:ln w="19050">
                <a:solidFill>
                  <a:schemeClr val="lt1"/>
                </a:solidFill>
              </a:ln>
              <a:effectLst/>
            </c:spPr>
            <c:extLst>
              <c:ext xmlns:c16="http://schemas.microsoft.com/office/drawing/2014/chart" uri="{C3380CC4-5D6E-409C-BE32-E72D297353CC}">
                <c16:uniqueId val="{00000005-E1AB-47AD-9058-602EBF6F8383}"/>
              </c:ext>
            </c:extLst>
          </c:dPt>
          <c:dLbls>
            <c:spPr>
              <a:solidFill>
                <a:schemeClr val="accent1">
                  <a:lumMod val="20000"/>
                  <a:lumOff val="80000"/>
                  <a:alpha val="6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1AB-47AD-9058-602EBF6F8383}"/>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27B-46D6-9E3E-6D9B875F9698}"/>
            </c:ext>
          </c:extLst>
        </c:ser>
        <c:dLbls>
          <c:showLegendKey val="0"/>
          <c:showVal val="0"/>
          <c:showCatName val="0"/>
          <c:showSerName val="0"/>
          <c:showPercent val="0"/>
          <c:showBubbleSize val="0"/>
        </c:dLbls>
        <c:gapWidth val="182"/>
        <c:axId val="254328112"/>
        <c:axId val="254326448"/>
      </c:barChart>
      <c:catAx>
        <c:axId val="254328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4326448"/>
        <c:crosses val="autoZero"/>
        <c:auto val="1"/>
        <c:lblAlgn val="ctr"/>
        <c:lblOffset val="100"/>
        <c:noMultiLvlLbl val="0"/>
      </c:catAx>
      <c:valAx>
        <c:axId val="254326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432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517D4E7-5159-4A70-9C91-5FF1948140C6}">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9373F13-ACD5-4240-866D-06901CCBD978}">
          <cx:tx>
            <cx:txData>
              <cx:f>_xlchart.v5.5</cx:f>
              <cx:v>Sales</cx:v>
            </cx:txData>
          </cx:tx>
          <cx:dataId val="0"/>
          <cx:layoutPr>
            <cx:geography cultureLanguage="en-US" cultureRegion="US" attribution="Powered by Bing">
              <cx:geoCache provider="{E9337A44-BEBE-4D9F-B70C-5C5E7DAFC167}">
                <cx:binary>7H1pb9vIEu1fCfL50dP7cnHnAkNqtS0vibPNF0KxHbK5Nfft179SbCc2oyS+GN8HCHiaDGZiudXV
fVjVp5Yu/fu6/9d1crstX/VpklX/uu7/fB3Wdf6vP/6orsPbdFsdpea6tJX9Uh9d2/QP++WLub79
46bcdiYL/iAIsz+uw21Z3/av//Nv+LTg1p7a621tbHbZ3JbDm9uqSerqF+/tfevV9iY12cxUdWmu
a/zn6w+murZZZbLXr26z2tTD1ZDf/vn6ya+9fvXH9MN+mPhVArLVzQ2MZexIUK05FUjfvV6/SmwW
3L/tKH0kKdGca4q+vujD3GfbFMY/S6SvAm1vbsrbqoJFff3vk6FPVgDvrF+/urZNVu+2LoBd/PP1
u8zUtzev3tbb+rZ6/cpU1rv7Bc/ulvHu7dd1//F08//z78kPYCcmP3mEz3TbfvfWD/Cch8Y+7M4L
IIOOGOacMi2/7fwTZMiRRJpyRfA35O6eijtkfifNflDuRk3wOF8dJB7rJDGZNfC4vJi2oCNMGGac
32uL+kFbMFMCQOF7MXmORPtx+T5ygs369DCxudmGL6ks7IgqjSSAc7fxE2AwBjsHNkwqxB8ehzs1
Wf9OkJ/gcTdsCsbsIMH4K9l+3qbbh43557aLgm0SghFC5ERBxJFiiFKCyF4FeYYk+/H4NnCCyF+H
qR5/lWa02Usiwo6IpoQozO42fgIMxvgIEONacPH1uMEPT8OdmjxDoJ8A87CSKTB/H6SqbLblkGyz
m4fdeQFdUUeaE0m5fqoqUsD5jgE0fY/YhHk9R5L9kHwfOcFkc5jmy9sm5ostM/OS+iKPCGdCaKzv
2Bfow2P2hbE+ElgSiR9OnIcn4k5fnifTfnwej50g5P11kFqzvLVl8KLwkCPBFFFM473wKHrEGKOS
IfWNPD8mx88QaD823wZOgFkeJjB/lfE2q7YvSJEpO1JaK0TxPQWeMDFNjhjV4Njwe2QmfOw5Eu2H
5vvICTZ/vTlIpTmBB7a5jocHw/ICR4082p00hIkJKIofESUlYkzcsQP2MOmdNXuOKPtB+T5yAsrJ
p8ME5aXVRR0xxSTRsPtfX5NzRitwbBAGfbpXJ+Btjw3ZyW/l+Qku9+OmqEAc5QAjL55NbLm9eUGH
kgIr0wr8fEb24oIRP+JMKiomtOw5ouyH5PvICSje+UGC8hC4fGW/vIK1NennF2UAABACADAFW/WY
mUl5hLAgWkBA4OtrYsv+W7H2g7X/UybAzbyDBM6zWXZ7XZvrpn4wNv/87GH4iEuOOaV8r0JJCBlQ
YHSYTAjBM6XZD9OTwRN0vKuDROfDbVW/em+AT7+sw6OAURMOCnUfmZkECBQCf4dKqtE9457YvWeL
tR+oyfAJVB/eHyRUs9tk223L25fTIqqPEFJSkAc6MA0a8CMgd4JRfG/8Jsr0HIn2A/R95ASb2fwg
sbm67V/U7cGw8VQxhfc7pFofUQh7As27Vy9g4I953G/F2Y/K/bAJJFcfDxKSBZA4c7N92Jh/fuYQ
dcQhdYkRu/c1yVOqoMAXVZIyovYnN58h0H5Yvg2cALM4zGj0Orsx2xeNRusjCKxpqR+SzhMzpgT4
o+D0CH1PFiYc7hkC7Qfm28AJMOuzg9SYte1eUF0YOUKSCS4Zu6NocMQ/ZtaaHu3gEKBPd++LB1W9
T6X9RpqfQPJ11BSPwwynndrGVC+sKuhIKzhThPie5n8CCoZ4G1aQ2bnXpYmqPEuk/cg8GjqB5/Qw
4dmY69AE25ctn1GSSQ20+c7Z/DGwJikCQ7czd7vXRGWeI9F+cL6PnGCzWR+kKdtsTfaCRJnxIwrp
G8YfiPLEnRH6iGCBGRi8O2AmavNbcX6Cyt0qppAcJkXebKtqex021W1dVw+m/p+zMjhmIHEGuRnQ
jK8v/PSYkZCJRhyKBNQk1vlseX6GzZPlTDE6VJMGsZrK1tsXxEeA6mgMWZp71jzBR7MjrIExQzXB
w6R35//GPEOWn2DzfegUl8NkZle3u72obl/QpFEOtTPgPSL1E29mh9suucPuKjjQJELzLJH2w/No
6ASeq8OE5zxOoP7sRUueIB+gKCTQ7j0WNNUayL2hnZ8pgQx8fT1VnudItB+c7yMn2JyfHCYTMFW1
+5Pn5mGL/vmhs6tIIxA5+1aYOfU4oZyDCwLpnvt8zw9E7VlC7Udo83hFE5A2bw8WJNuUL4kQZDqF
hKoAdh9BmwRrdoUDUkK+jd+HNvcg9DuJfg7P3cgpNoeZeNvYrH7RcA2DlBrkbbCGepqvr0lgACPQ
HsYxEbtk3OOw5jNE+QkmD2uYQnJ1kOpydvu53FbxS7I0yKdB9RmV8v60n6qLPoKwwS7avL/O5jkS
7Yfm+8gJNmeH6eac3bbbl4w6Q46GcsHA9dx/SQBjAWcNB/fmnsgBU3isM7+X52e43K1jisr7A9WY
7tVqm+ZVaF4ygcbokVAcYmkPaeiJKQPnk4NKEYhM35m6iY9zdvtMsX6G0ZPhU6hWhwmVLevw1Wwb
v6wbKqGEU1AEFR7fCPPjwCewBEi57WravwdGn6jRM6X6CVBPRk9xmh0mTvDsHt+W1e3wYHD+Oa9m
cCMKagLgAuF+1ibh3g2QbrgjeQ/ihCDs9On3Mv0Eo0djpwgdHyxCm9veXL9kJRs7YgR4An4UFniq
R+IIg2cKcYUfDqLu1e+l+Tk2D2On2GwOEpu3tvlfWDlAh0IcGg6dOwWZxKl3Vo5QBPE4MdGc58qz
H5+noycIvT1c+/bJlvELWjdyBPdvCNtdWNvn+Eh+BDEDBHziPosw8Ul31u13Eu3H5/vICTZnnw5S
e86+nqfetrRwJ/cF3SAIinIK9zq/ke2J/kh9hBVwbSHu3aQpQs+W6yc4TcZP0fIOEq3z8jawL5km
paBHCgrT6P39gkn0DRN0BBdCMKaTI+j3guyH5WHcBI7zNwcJx5sQmhy8Wlcve/EQKnIFUdDb4T6e
pie5650rhMFF3d0K/foCV+kxwX6uVPsRejp6gtOb9UHidAFJn2pI2u2LVuYCxVYabiLex3HQNLMA
Be+KKrW7QXKHE+D4GKfnSrUfp6ejJzhd/HWQON2Rn//BYQRmDsF9XfJQBDoJLkANtdJwJREuW98h
NTmMni/Xfqym4ydovT3Mw+h/UOsOuThMlIZ8wzeNeewSSaiFB3Vj9KGqhz/VqOdItB+h7yMn2Lw/
TE16V2/Dh73558GEXeQUCkMg/HafRJ3EtL82KZBQ60bERHN+J8d+NO5GTZB4d3WQNu39bZlCzuTl
wIDOUEhyAv9MrBjc1BGCCC0gZvD1NdWO30uyH45vS5gg8v4wEfmwhdh1FtQvSqQhKAosGa7p/CRc
8JVIw9X4hyzqhE8/T6b98DweO0How2Farw+DhQZrwQvqDMQLoMaTiJ9cfoeEHPg5GHJD6J6rPcx9
V0H1DIF+gs3DSqbAHEa04PqXzd7uyOzd8fLkN//LXndwvEBZIZS30/0d1eCODty0hgqDh44r7Ck6
kx50PxdrP0aT4U9W8v+owd3Pm9996xE429bb+dfmgo/63/363a/LhZ6Hk6H3TsheWnC3d+ubP19D
cFNDzOZb08Ldh9yPvNOJvRm3RyNvt1X952tH7u4nYgVhUgT04fWrDq5J7n5MQOHkrjpeKej+pREQ
h2wXs4HWh1AiDJcZwLmVdKeSu9hDtQvywltwxGkwsppC3Bw67EEp3cMiL2wyQGzk247c//1V1qQX
1mR1BaNfv8rvfmsnJocrRhI+SMDlMLi7B/40+Gf59fYNWB74Zfx/mCP6oFByXMUZDz06Ct8lInj/
aFP2TAJL/HESrUBsDusUGqjT40lq2zo51AKMqyYmhdvLapyFspVeHrN6/uupIFjzw1TQmlBJDuXT
iNPJVDb1+yIK6LjqW1O7JjHxCSHUd7HNUzeB1pKrFJfOsh85c7Ua7G+m/2E7d3eEGfi7QAcBNA6I
Pl4pSUbFO0GKVZR1VySVH5SpZr9e4e4jniC2m4JrAheUADci0NMpytIZGuTjYsVxd9Vz+r7S2HoN
wdJFY3H768m+1jVPp4M2Awr6DcGFdgY3bJ9OR4OCiV5X1Yp1tDgO4hTnntVOehxzPz1OWvaO+V2R
uiwoauRyaqPULRI9lm4al2k5q6xvXEkCrN0wUvG66aROvda2uvD6JAmsW1U6ylxS4Lxz01C7ZaTJ
mkQp/Uyibhm0Vf0lY8oxblkj8n6odO45g27SWexk9CwsGj2jYUxnDRr690Pkl6dGBF3gUiLLcMYK
nV4JngQfzCCtq9OSXvqB5ee8zuI3gjuR27IydZugDs6aNsNukGp/ZlVTuBzxYtE247iOVbBpIqdd
0DT9wmTyxhp2LUZ1WZc29Tqm0uMc9X8HLetgikjMHQ6fmdJonMX5WCzjghuvzPCMV1F3W4a6WMso
PM8H4cyMtuWckbSZd7YTZ31PY087wj8mAX0vHewfR6GpvaKSuWva9pYKR1/10Ip1NuAoOht1EVzV
giVeo2IP6TaYSRv4bt/57Wo0iT+PUB9usop7Tei7yFdDd8IDJOJ5Vzr14AXdEOh1raKmXxgr9VUh
WzULFcceUUae5iiK0EmWYx8vsr4sxTuWSedDGLfleWYxfI7qe3JlcdyeJKVpVnDOVa4pyzoFVHl4
4qdFubEJ4nOSFfEi7TQ8ImkRXRTWDl7UZXjeDg1ZtCZB75mN1Wxoi95zQkOaT41BBQ48NOBTZ5TB
lQmLcZ4Zi11fpGwWFqKK3c5gvR6d0j/1/bC8zMesvEjL6tTXA/1UjKq+Yg2NV4UT4g3uqVilGTwL
xSjMoqmzfpml9FMYl3xwY9MEi0jSfsUqoy+RCKKlQ/NyMwaOvWiSYUaqZtgEvc0LT+cJWpRdVHyy
ggeBa0QeuLjnZllq1pwYv4tdfwzFhZHVwvepTV2/ltjVOPg7auJwDcM+9G1wzFK/mPV5d5kP8bsI
V4HrtJGzZGnWntSViF0TtpXbNkF36fgdXhJq0AqjPFkNac3WPK+Kk8EiP3FRwO15OsC5AU80Ecp1
/ABdUr8YtpVjkZeA0py2QeSc1IEgS9rrcCYSh2ezKM3iRewXclagAmYLYmpBXxyHepb0/sLPw+G4
d5T/ScV15vkq0MvA97uTPooiT9qm84R2wmXVIh90P3VcwlDgMr/pvZTH2qUi6Y5HEuLTHgLyCz8S
+r21NvLSGDoNCxluqU8/aDwO86Cu0RvTD2hFWvq3BFwdlQRvY4uYiyXsNDXjcc1s47V+XLojc+qZ
37XxrFA49MQYbZyqyC+jwk9mWTHemEBVyg1RPLjKD9q17wTNHDvosh+aRd3bYBU5TeRanXfLMYaP
DXxRvCuxI1MwT50zy4vSLhpi6bZqk9i1YS7mVb8o8oBecZ5rL8Nxma0z2VYXjZPTLdhttTZpR5cI
h4nXtyGZh2EDCHGWj2d+EtfEpX4+vLNYJadgkMY17nXn5oR/Km1XuUQrx+2Ub70k98msQuFpoLJl
CAeAm7aord0gSH03SXF2VqVqnbTkXZyGyCU+zrxAlcesVM5sHB1/5seO2gR+fOv3OvLGoprLhrBt
g1j+OWpoe56zKtUuT0D3wCSIczNE/akWOFmLlJQrqkw8s93YfbR9R10oi4KZkY6GwUsEKJDrZH30
RUdO8gF3Bbry5cgu6RiJGU009nCSRpVreUKXMgnrucjg+cK96G/SdHDO4yJLYJszLy5l9J6HPFsN
2tjEK8qk8TDrmRcxsB6JKpJlM0p2mlDTFS7Nx/Y8rZSz2l3X9YpCXkNRYlC7rQbcC59HaxUpeZVU
PV5m3KTzkrDBk+1gViRmZI6FDleNsfbE9g1f8Zrzc2FwvAqdIPhb8XkamGGZDCFsfxv27zBYrhlh
Wi1gk5IrqgLscYTzxHXqmLxlhZiLLk0/1EPM/u5bEZ6JUowfqozObGw640Z5WZ41OK8XcRrBkzfI
aMXipHQTAQ8ZHJ5fsrgirl+U8UIEfrWG87FbtxEFm1H0VoqTGqcDSWYkqZo7XnFPqy8eU8Nrmw+l
CcL7tt/f/vqfK5vCn699qL//cNc1/Pvf4G7fXbvxX/4WtKLbMeRq+ks7ab591veO1zti/a399YSq
3zUof6C4/82bzyT5mCNgiT8n+U8q5B85B3fj7im+UlCoAt2XMXS/gGpkKNf/RvM15LK+Uvgd9b/n
9xT+957PU6hSgkuaEHWHJ4fsqsz/Gz4PecsJP9z1Q9fgbYCvCM4i4hMGbKQpeJxX8TqN7LiRQTwu
HFKRxhvTXM14HaJVXXAcuATXQeTiAh5Wt7UkO7XMDu9GvykK1wYVCVwbizKB02qwpRf7pL8oDYtn
cnDyT2MelyNxq8g044lv5NDMsyonc4rrcaNlgFYgZeK7Q8j6+KwNs/ZWRoo2XmHMuChDqis3guqT
N4UzSK+M/H6puq6/GCXIm9NwWMqW+ceW90D8RNZnpyAmz1y/y/It1dm4gDvH8SxrHLoemiHCrgiZ
k+WrZMiDpnyL/bFxjlUfdtgdHLh8cdMGNBCLTkuHvEetH5h52gR9Gblx6PBPIdKDNa7udB2e2JrG
irpdWuTdRUFkE7oyUF0AXMsJ1cLGAw7edEChFiiJ04K5JkiRWpCqrdHMCYH/rDHb/WaAQy0/9mWc
Z0tRIOEGTmy4K4awjD0fVzKY4U6NVHk4FjgwiZsKH0nhFlnwOR2H4LyV4KNYNCbGreRQ5C4Gd+3j
2PS1M89w18+7rJDLRoyzGv7mWtSW1zwq2jOpIlR5MQroKhEUX46G2Fnn++3HMrnUSifLtEzRBlcq
WSq9yMtWRV6biOKkTLtFwYr8oghjAg9MLpFbg5XcsW7/shVD/y7OefwRhUPsyiQDt5E31qtNzG93
58AbVdW9W+i+mGXa0YswwwbopaafIr7jamFoZ0bCaWl0Vh8zP1lBzip5EyZRfNn2dZa50gmkl3XF
0sGdOK5stu71cCWzsi1dR+vqM7fYf5PGoZz1lJp1HIh0jro6PZEoqeZVzlIvBOr7zrYicwsHh0sg
bPpaBHGRuKVfRhetI4pt0GIguX0+oDM9qDF06wg7x1koYNSAMnRZVvmw7IpifE9JchU5OfkkRJAH
HmHxtYFQ23uhQKnANWILP/HZGvyj1hVFn65L2t36fqW2Yx/juc4tGtw2DOptOVbzaDTlCocdc+O8
O2lZyM+TuEoWtB1p6oLlt6syYPHaQunVxrcSf+pJo86wzDrwz7t6raM4WWds0F7DbHVVNTY4px23
q5im9KQLh/4sUcm4SoOcX+Z5iMG1yaOPRRZGnwDRZNn3DT1p7JismizLz+KRJdd5UAvf88tAHpuS
jhcFr9vTtC7ULDU5bl0/V/LNENUpnHcOBbNCe7NRAzhUekQicjtQiVXSl77j5sqY40wE9LxRTXXa
ltR86CvUty4dOrTJ49Zs6jAurpq46d4aIM7HNA6yudMb/cmyIXpftqI+qTm4mvO+kdExGuVIFjgN
0wtogO+v87HvlvWIghmK4EAui5Z/4W1ZLJkUw4c+IvEs0M46i/N0XXN/kyCbzfwG+FGneT/HWbAm
Oj8ZOBo8X1MXYhHNTZN1wMriLFmhoO/djOd2hnHVLkuTyQUJUT8be1F8zn3enKCiM4uEDcYTGesu
I8uLszBWw8qWDfiYQzd8bKwZr7mP20vYEP8cnIbmwygH7IGfmM5AT+qZTfto1SUsWuYsEoWbNjZ+
l5syWQLsoC1OVyy0jPMb6oh6Oaq0r9zeR3QO9ImBG1XWFxK3GfHadBBeRNrQVRUnX4Boa8dFwm/g
UR7sTBN8lfdxuwn99CJva31GLAk+EgX6P3JdLHo6OK2LBoM2wsRoo+tYnzk2JZdD3wI5xtWgT63F
yVIn/XlSNEB7MCjqcdMEbDYynaae39X92sQ4OM5tlM0CJcDrbWi2aYrahVAXmJosyU4cwaNjUjD8
VgwpJx6qHd+rCjFch1HXl7BoVRq3qaJoVQ1V8TkWct6jKD6Gs0TP/cIScJ9as04qniwLZswVLqPq
TSBreUbqAehoU4yJ2wxx8a7KGn3Wczlu2ip3trltEJxouHuTGFuAe2IreZp13XAzODYavDgo+CrL
eHfsBGm79CvcnrV1SY9JQrKFMkXxvuO8uuj54M8G1o5LavrwEk62/JPQjf2s6kx+GUxcJ66owZHT
Orjp4j6aMzNqcP/yRQexhZOhr/hMYlR7jgU5weGvnLXCcdS5qIIqjjxVOPFa0tEE/BknOk5CVrz3
m6yeW5nbteKp8T0uohiCI7hYVLotPqggE2LObJB+pkGgllnR+5sG++qkVZnjJv1YrkOtVhricIk7
EDjf3ITVyVnNkD6PVFptYjzU80ZV9riwTr3xa0fMIhbzsy6RLXilWfNBMS5ckuu28irm9MqtaNdc
5kGlTkdHD7eINknj6sbAca1hj0+SrnauwpCLTwWw+mUfO5a5tnKibGe0c+GOo+/Pa6TsuYwhpGOQ
n4FZaodZrJIBu5HP1VLW0KAJnonOUI9op/BSHFoPOLHaxmjMF8jQLWsqu3GCjL9VQQAeBurpaVdr
BmZwIBdDMSJw7LLNDsDjIqF4OdbgQQ6ZmemoIJtG1dE6ACfPLcPMXtiA0HdS1e28l06yKArLl46I
styF/o5zJeBwTGII7zmW5uthRNWl5AG7rsMyqV1c5+Os6Vr9FvMoX2RFRRYoLPEV96OQeamTswtw
tv3QJW2vL5Mgk8sOvsPF6xA9VX7ZAewpQ5sC4U0NEbhjXRM1x8YpbsPGkNp1hk6v/LqQK+lEuVcl
1eBl/lBd5GOSX8RDDjHIkJBVT3nmjdw4XteNelz6uJQfgAuQq56CA+c2ELL9olKn+ZRaxRd+nH/k
RSLnTqQvKSmrCNaHauAdnapWBExe4EZ1FB53eemsRUYq40HfntKHQ7sYr01epoVbQeTjmDT9jFs4
3gYInsGjyapFGsX8wgduusAGDutGxCxadAq8vhmFKE3k9WCEz2jQFLOqKN9nqEzP265lueePiC3h
vMsWLWviWVI7w8IxWK6ITdS5xLKHU0GaT0DQROU5kQICMvirJo98LwhjTVyJSxyvIQ6IPXiyk4vO
5m3olayPuCuRBfraVsM8duLujSjL0O1G2q0FGrLzOi460BMqSng4tLwB4hvOGYvJMkZgVpQkQKZ7
YKqZWxPUvW1RErxDsU3eMQIckAXVyDzuF8V5Htf6ZIwFsJWA+2sk8yZ1AxRR5MYWTjBXtf7aNG05
zvqARsdRrXUBMT9sGqCY2q7SggTVLU0jWenYjesBq9ylhTr1Wx7P+hqcfp6ExaVwKrphrBzOdFHi
mY5N4NVB0R+HWTfOAyD+H0ehTiImrgJhullDzFlmOIZVsuM0lvhvIxlx4esGwAn3hQZKloqPeGzJ
enBk5rZdSGdF41TznI7bMhw+G+lcqpyNrg5bMUtGHLpVYZBn66xbIuowL+YQBgEX4cQkOJ0nUfAO
YKGLZlDM05VuIFQA5MZJzHnLDN1UnH3CFYM4Zls3EIyKk1kcq9LL0wQ2BmKIEPkYcldRmrtWsuw4
CAu6yBq1CINsOFamPQ8HRt7TMktiT/UQpkUiKxfQ/oN4o9OPnh83dDbaoXYtS5dS9Z07moh+GhzS
LyMz5l6q1VL7XJ73Ioy9XGTxJoPHb+tUck4k969SCM6tcscfjjmp0CZMEzNrg455oyrhmIMc/Nrk
Ui2Gqh69vPK5N7AGYjwWYs2Zk8DJHkfDOUewuEglczPWKfgJeVl7IpeV+8hrvffvH6d6dqmcx4kD
DU4ptDiFls5UCsg4TXIToc+GxDTKrKO0ArfO6aV/XEK+InN5E4u3DGXFdQ5cKoMjG8W/yVqAf/vD
5ALBBXYKFc9wxW0y+WiyUgxjbiDIZcvrMSqz09wk4bmKdfzm1+uc5mBgndBiEv7deb+QCJpMZQoT
iT5MYaqcFNkcdGRI3AwSZ7/JjeCdJz3ZUMqgRw84/VA3J6a5s9gOAytjGayb3B8WoSrZWjQ9mSfw
fWEXEMKJ9WmrQ2QA9HSbywA86m4MwnPHD3fOtR+CdL9e+o8Qw6VayrCUEPGC1N7E929QrcIavIx1
0WfjBqXlsKRRBx40S/SAZygIy+u+aQFnXPpwTQmCIv8/frQ3uf8oDsTgAfx59GiSWZ+Mu48eCXEE
7JdCeztQS2hvs8sE3yWJwRzt6gHhAhTcCoUknALI72NIUANNoc03xHnuOxPfB5QwdJ+mBG7EawyX
sDV8D8h/E1CiUFH16CnfzQiPN4R6IV0GNxqhCzK8/yhDnGDQVdyBb6+wXzd6TnKWO4mH8taM7zlv
8njLnJJXwHGGamCzmvQ8hOyN9dHnICtZ5uzyB7E81iEfmlmsnaxYQSA1qTYJT3NngDBTz/PPPK6j
3s4cIZKIeoGUDN/K3g7NmyTsZbJViuf+Nbi3hTiDQ6vIqZtiU4EoLIdk23kIZLoDnyPhEG5xbcfT
9BRDyAREDtIUDyckpVn0xalaOP6hGvUbpBd3Ov/YtEJRwJM9gkuGELzjgu1qoWG7dibp0R5JnJom
FKG69TubRcWqTlnCVglrq1KuxiqoTeeNJoevikmQb4i/+PX0E0sEN02h+cTuuxMolL1BC8Rpgn2M
qKoEEuYmwjGNjVdbiFKG4HsQp4gWZd8FZT0rwzpgoeswZ8yzi47RoSIQXR9FR49rEWYQm7G2oCU+
g7J84Ku/2aOd2f1uLZmELg1w9sAjtLuQtHssn+5RHxqHhCV1boRTtojMAsjmyWKRKFYD/8nKWoi/
Y478Gurv/wtsdvOCiYZTHcK80BpqOm/eDFZah6qbYIBnTrgtpM2qjyHzSQb2GOKX5jzz4Ts3axcC
U1Dd6f56+qcFCbtlS2i8C98Hoxkk3UCHni474K1xIP9KbxyZyIJ6vEOCb0GRnHptRyOTM+Ngizc0
LobmbVwhBHEoIA4JbMqvJXl6BIMknEDxHVxl2TWTASYwAaAWBkVDnPnXvh4zXi5tkaf+MHf8tNLD
clBlD6j8esofFw+NBKDnE3RO+Vp8PqlVCGXoJ9GAyhsmOtDyxYDFiOMFL7umYnOjfCb+LhvYdfAZ
BNTe/g1RsrbU89ZYlHe/eRDwxJLBBkBXftCSHUEAc6om0gR6jLjOa+cz5K9k6qz6OtwpRNrbEL7S
s+kiBkTdpNVAcrcHbgpScYPC5m2aCwgNZA4us7caIlBlNiu4LcmbtDVZ9fnXe/b0DGdQOQJXKhmC
liXQkh60ZWJLms5XJSrG/nNfQtzh/1L2rd1x4ky3v4i1AHH9Cn3xPY4d+0nyRStOMggJ0AUJCX79
2dh51jvxnJM573yYXml3N5Iolap27V3ETexEjMWKUXjLoyYYskSPKhV63zTWy/2lB+T9v10sdIJA
3gYSUo14ERn9u2FUOp3tOhfyZRryCD6cw3ttvlnW2K75NaE5/P4MpF18G3mOWLY1ajRJflFFoEmI
RjN4293zrwzfmvptWK6B3iiE4X9eruS9jUGvAK48CidVijv8jygsEFQEUA8gLzNNi2g8cjurwd3r
zfZqar1eNQaHQu6Cv8lVj3I9VGJbo0evFL2ca4NUpB23LV6vR0RkljYTmFrUti6Po+GhGOtuG9uU
1AEuMY34mkwAI+sBvyqQ56JY8ucJ/b5NQSmpQRMjoC5BuYkyznuHIQqmcYRGyx2bRQQnvo0eG0PN
+eQ+rlHlMvRx/pN//L9dD48SeaMd7lLE3x1UGYKCHiF2d9to8p2ehUSKNzEKlrlszIyepf+76yE0
3ZVb0D2i4Vj2Kh3++1lJPE2Saen5HeUdTHlCBgS/U4qhJCgh6RJT/vMFk52i9PeTBzg8REp1EYOc
jAdtvk8IsNUnvUyL+lrmMud5q0B3wkQpdXVt2mQr92Wm69txNLgMf3Ov/hmUlwp/Ct6SQp+cJ//u
IbP3xyL6EiG6ywE5plAh/mOfiSDmkTKpvioDt6SPZBZVdpsmjKzXBFQT2FdNl2F7HllY17JxzHjN
Wpygvnjo9EajCzNmfHs2kZuLu6ov9ogrZMs41Gfh8t3e5Uxq7Ml1KfPlQRkutudtKATYKfEw7FFA
D3OGxcupZniToHi8PQNpDtgMJOcrXmYg7bY6qHwm86ko3b4ZROh6RGz69fJ11QGSaioZOH5CIhrD
yPto2oMtq/JRfAtzMWl1qheTLI8ZkZu9MUZQFL+H0aRjG3V0DBddhmjly1RNNHsGyyHBri2Ba/K/
Fj1JxHx/to3fjR9RQQG+7Z4tIZErQNh7dzoTuk5gpqnh65YgKQaMkwKUmRsvuRwuidMenvfPV3zv
3tO9g3WK/BRhPoKh91ecTTwzPxL/hWxuN0bvsv08SedSIBoqFp0XXyknG4zQpw4I8m0JTw07/fMw
9trzb5sCGEABjAKQAJ53mv0DDdjI4nRUF+PzmE2jJY2VLo9+Ss003DsTM0hZhpayv1/mqoMLVyyX
3bGrbLrIBqmnHxbAXZ2+HmhVPAZihmptZp8Uy4OtIiS9Ot+CvIYRxazhcUZ7BS4QXB68J4thh3IB
FE0uKRd2d6ULSLAf9oe2qhUVGEPCcv7zjN8fFECCKgAQ+6wxW7Bq3zk6UVCgX2DRPS1uipEV5Mak
yAqWbbfbDFFrdsFQQ4XZospA8NLZ11QhKtRu0sRxn9JHGordpFPdw19e9Col+5mjtzlOTnpY1Nyj
nLICGwAhCfg6aZK1GrE7y0RjG/15Suk7zwakvaoQh8Cr4Q5C2PcuN9NkGjcUWtKnyjKCvWVVtw/A
RsTtW/d1H6NHwIqxURb2LQ5fubsUA0ITcCyWIC8CYW1/S2qBJmFDzcvsovfDvg569bK4ozrgUz0j
+xTXbizmk4hKQ06qMguZ2xUHMKb7L1N7l1JhajUen5Qm2CpxDmLFu6lZVE3LwYGQQLpl91TWaJjW
Nmy9/G7jSqQo0VqJymyZTnvAMUYywQ0JxTh063EbC4Ccp5pEzj8h7DdYDl+CRzNdocYKbzL1UQ0T
y/ygdu/m4DYv+lR5uDWLEA8X7C2N8S8krQmWYuwyLIW1JYtsmw+OY0uwOuX419v67K5w77H2/380
A6gDhSOFkwKKhUd9/iN3SPyWFWuho0/LWEp4h7d8AaByWESLVB1I57+5hXfH0X7JjCBTinEsQV39
PpONuURMrkKJknICC7Er2i/3ZwRTWJ+Mq0zmR+ojiSJkMZAVCz4sdEIMCKeHVfImDKhHFnNF+Yna
rIIzwIZcHgwkjjgBxggb34K7Wtz9um2d9hOWMgzVhL2CXbTfjk6E/UZEvE/wUq+8Xh5iOUqMJBcC
Z5Mo7J74/3m1s5r87hMx+f0QgJPAI7kRVr5PFRFfz1EXhxXFqrUAecU6QVB78DHld0W6AU8/amYK
VTV1mtacNcboXl/FgyMhbxTCx+jadGOU3dKRlaTVXobuewxa64WnLisOopzk8CPjw2YeRlmM5pvf
ksF/yBbUqrZDxac6V61GQD67k/d5tdwZzWiQTTHGY3JDYpPUh2kyINXxYB3KLjJUeuMNCDaoZbQd
KrzYDMtmPEDPEOUcFRaUfl32WAx2zUCkDYnz7qxqzxKKgJh29tKyEqFuW26D3zbgBDBFdRnEitqx
nhUvTgsYPeSQj4DNP/lCpv2zy4aOHkhm06RdkfDLFbQFO9eHuk+9aDsUWi7QaNsetIw9GEL1FMfn
xCcsPXXRXLH4qIQcs6c1XzoRPdUyDuFTsIFYUDftFD3gxCjdj9wUhXnayqWbJGBzmbD5Yx22QZxp
D7jotElQr8FSFZKkrC3BrdDVSzLyavrBUiWXcICprPpn7az3cSsGPyf8wtJJ59UBiVU+FGc6RqK4
q5MyEuK8FCqdB/aTVROxWOWQEOC6txuRC0x6S8AIYR9JEdsiPk5TplR56Wras+FmyoPQ3ZEvnfXL
jc/BMOpPNBu9yx/olBJ9WfCMddUJtlIQ0ahli3GsD3PVo5jRRVmh7YFRs/H10ncz2M9n3484bVpR
ezCzDovqXf5ZRq7I50sYh0fR3BOELSB3KERddWNXUoXiw5CWJV7s25tR3w/4WwzcGJfb5Jzpl83p
Ol2ueGFUl14kIYrKsl15Llx5DhNPwPDIs2U/F+M86jGdjuQ4VL4FuhZx3fKc1Xn3YfXKq/Ke04j7
4VQKEqXqUri1rpYPBSd5X4MFVO8gT2lszsRzCb5wtF1n2TBjpaJVw2Xfwmtrll9HhJpyuEkA3yfD
PeeeV/ToORxBd5R9QjB2uKx9SOsSDXF6BJi99voQK8FNdZhsDBLz57RLJ1xv5ENdP7mu0ro1ABaw
smnlepwgbVKw/UcwfoQsjQZNCdlHxmbMvgVPZiLFiTO/rxgZrMCLnJlFmjKWu8vPFttVZVt7K2EA
24R442xrMKbqBgqXfarM5huWT/MS/+EsmUEEaQaW7KlO0u+3J1EZS/P/JEPY13nKag5wLnKRwa2I
JlGx7KfWSGj0yfQ9Iq3WV8la6ravWO4i3MHMafds+eT6CesVsU2emduyJNxWvNyH3ONOq+2xgGXh
CgR/0i80AnHFHgoT7Xc+XyO8N9TjvjTLkuCjOGIr7TGGBdICzPHXfIwhRL8AwWR4Lw9KFo8iz8CY
aTNfA1FrVMkSrMUv66HbXOMnSx7tk6N2fV0MB6sx7a8Yt87BN8G/yJyLWxL3Jnr8tdTR28f/u8hv
nwP0korbMgUjomyTKWLLiwBfqDfnfiIrJq3TLeBaqNZ3ffwIRKOToDK/3Si5LRamBijDme5ySuqV
5k0i2AKOcw2qDVZpSccBHwGhIcGogBvRpW5EvO5Bbwd2Ct4cwGfUL/XbCkqFHQS/9jYnlvbI0Vol
p8InF6urdrgjfru1b+ZRUDFgfYqsxzeOeTnskw+gAMJYusTsl2EZK/DmKnVcsqct6jNnrzBTsi/v
myFtbnUYJSa5/0rSmxnfg54QdKpmtmwf+tuCRhvK/AbPvCQyQxU/zpFgX254uF5Q526HCOOj753E
nq5f8281Q9fz0i9lql+SoptgPnOOiBWTNwuC3Q8zigP7D6bL/pItXYWXYYr37TBu+T7+yRUd809u
6KCwOk1dBWNHNTYB91DMa5nYa/JmKz2fa1uefy15zReD4YSeCPwITgCJi3PVC5zzSwJ1RvyEyI1X
C+j3kZ36Np47iovnnOGJ6wcLXry9HIDAAAPDbWLuEsKXfTs7nK94T6yu4NVJIFgM6xUYp0OQF1AN
xGAqDXU2gKpH5w44bFInDp9nVs94QdCYD3ejdvj/+gq+5LFPgL1pFEeGu0VYClDAg7OKb7JOLs/F
RAOyALpCi2MPvoYr5+BT6RQepjJscNVxGHHEjscQTbSeL/MaR1X4EheBw990g5RCXPzC57kdmOEn
xwbku9/XbEYHsAvFGZbjTF73jJag9uG2Q15CwUxklfT2SRPPfHFh36Ye6m7GEhEVNoEZic7P+bHY
4gRezppsX74EuA8WEwDgbuJvgHQ1C48VSKAmw3xt36d4MTBwfF73wJYjSOo2APV1looJUi3Wr8V4
S1BOxCeKNdlz2CV3MyDKN5BlS/LB0JObtKHpZUf1ht8AdW/HMinScsCwOs8EAGiaCKS+EAQIObV2
ADCRX49AwzBTm/keVY1OVBaukhR0xZkHZliNZUauty+e68kOFYAlCa7tPR+mDl8HfwGz/OIRntHo
ytPZmP6uJnxHfaXDcXdbCkoK+zEDLrjSY6A8Wtmp8Cof5gOgC6BXII4gwf2adSRBSo7DsMbN36Js
w6yKadyPjTGnu7mZ1CQwvreV5FYC2odMpyfLld/ykZYfxeZ89GgQTANV2JSui6/wtwD3Iq82rABE
DvscqJpATj39guOGHvEqIut6lF59LeqV6eQlC0Mx3BWgCqz0lKVyttFf0EDxQI840ciQN/OAgkLU
VkNSmmdAvF7YT3EHaWTX0nwlLDz4ErGN/lEv/aLTLzOtAE2cjXDLWLdRus3iecsgEpGNw+kA4qZN
EomYsizz2iUOVj5Cp9cueDMCM6z0KPWFw6+ZvN1LrTgQ9xai0HWf1qu7GYZl93/12u3eBNH/vnn7
GTKQ8Ti9lkMoT/f38OS8CJ9Yu3X/ICVAJ8YjMve9WARRm8JW7hAt0rsNLBh1BCNkRw4xqv0vv0wW
MSU8EcS0+5/eCgy7O4261gTQVssmSU1c3TtWdl42Pp5QjsjWjUJ/6PW07/Iu2nY4cAaYiRdQeeAt
QCODfWcxCjp3AIL3kQMrxVd/XSg3NY40DVOJHt8ytqnn4LU3oI657KN4c1jiDWjUaJQNawAXZAch
Z1OYLDuM3aglbaBtc9EjeHQKc7YeZdHlqk+7PYwDqx7XKJdhH5Z73XCRFDhHGjBT902u0r1ue5h8
2G2ypFsq+iZn8zSOR8YH7MbT24IAWN+dngChAr+bzUnEr1lKhrL6F+DrXUIPLAf+ARacwrkV/2RL
MIuiDAoA6SOTEgpZMOq7gN3gIQu601G276BhAfDCmqXX+9j/Jbv7PbfbL49HLuEJGPtDF3H9d/UM
44KM/FwCqnpzjRwYMEaBPAA76c+XeleRwG6KgabjWoCs8P9ih97+Vg32ldAVRSj5XxuJRZCy1Ypm
2QcoQXbrrgu231TXc9xhmZkMt+yXc/zzWH6H+dDKAfZTQYpcFeAXwM7T38dCF5ICvuXdI/rnw42B
47UHqfOMR08eN4nQ+d/W+Z8XRFt3AAdFBTEL7vU7RFUwE0PuFdMHUFBwUHQCJ/5luQq4uV87+88T
THbY7n/Q/X2GwG7jvESRIoUE5z2tKQw86yY7FA+/PIZn2w7arwVZ8/wUsrlaTlzRzXx0nqz8MLpp
9+fEwDVEoObhIPqXEf1u6RgRUqn9uXekrHMIf97XGdc6jny5Ev0wvG0qj7gOezw4AVXhqa+Wfs8T
MrfXPWqCwwGhRcT2gXBFtNvaRSOzP+UjkXncBLiWtYWr1/g49gdN7vqVIJ9s/VuBUL252T9PYt8O
f1tVjB/Vkv2ZFuCjgEb1Hn7z6xZ6s+XiopwiI/K2HMeSfC0M7u+/Wcw/L4V6F1iSaEKAxLR8vzNH
mo6r64ru4u3kBJNxL2qGVI94+fOs3pWC8OtgaNQoxu9P96oLOILft8MUW0Z5UPX3mANV/WUFaSH2
yMaQcc9+fLVM4AqOmUnLpjQDgPlmQOQ0t5ZMoXziPsae/ZdxvVFE/rbggNywBDWIO6+EAfSj/H1k
cYzyRtmz+QxZVczmY5qHnSXh8FQYJ/+atwmF9lbOHSDKuhmhKk6KxuYd9IDXOPRADepaKRQAlJs0
Qwof348UkmR5seKIzeUdDaDlB0gdUlRuvswa+uvuaHiaTfo4Dm5LbRvLuJihSjA5EKsbEhJJivv6
rSwmCsT05AOdxkSHW9GxBYRNxApQSwJa4KCQXCBeL/vxMICNDBP5dc6XEb7GGvF2OiPQreBzi1dv
8Baxi9fV9GxM4QGRYe2nqV/SCHGh3LUJd1PqsNyIVApX3pF52Ct30VuIoFC0xX2LVZVsfSNmOyZb
M82mBqEb/MmBu+a/yIHG6cOaX/HAayCCApXH+m662s/CUi8AaBCiiyI9qkrikiNI+zhwY4D+YM8O
YcRDeM6AxQc+PBFEjzW5K1aQy9UlL+Joz6nnxQCuXN/SmdqvM9EHJtwI9BJARgmwvuHMVpK2EfQ6
PoYKHr0T8/S+1rUq/bHTaHepP+VrvWzyE2D7vTCEUCpOiztpZ2Dxn3oF0BYCf7BzMyirjE4S6KcT
xG5/rcjg5uoqL4JPvyZ5WG11B/SJqo9TDblQeuTTHMVIKPE8z2BbtCFBjf84yRX39uBDupm1iSMk
+EuLCCfJK9AWV+pvRD3beWtQJveQ9ER1ZVBe7Fk8n7N4sP6liEexsgPNELdOzVhOo/k8AcCIXAPS
5F65+hXJatTpu+KmGuH++GliQwFR4q9wBfjxHm6tk91995tpDK9B1VQOApmPqcHUUc1i4mJMUJbu
ZIlhpEKkjRfRUn+CL5TVo4LibDiNfd7lDes6/5ivfc4Pa+/puc8WctHHZLscTVguAAjIh9IUaRvq
nN2VvR1iQK+L+URh1BcZhPRzg93HXrhRw+cu7uUh1AkU3NVA7Bk5I5CZdMqvKxV/lQLbcfKquCl8
rw5lxhjubhwZ9BII2ZHL3n3Y+GDjI4Jbe6zWmAyw2GL8zpR7TJNMXZss6q7HZbbHfAaSC4JMd7FI
NLdgta8+lopp8A1U/6OfNT0MDJ0G1myaDjmt9VW1peNppROKqZPKM/x0tU5txiFa8vjJywppzYsJ
0p3Bx6A/dC2GswjJsDVrzfMT47F8VBkgbrRIifXcRER2Tz5s1bchmnJkxG785Ku0P8apja8gFmF9
I6EBu8mAdp2MnfG8OV7Sj8Dg0HWFWVL/SFAxQVqQqORhSdHA4qTWKTom82gf5iVD3g5XcJjX4K7I
bCAkzEdftbSsKas+90tar5co5Lvvc5rx5CidssgW+pFBREfy6mdl83I8RDQyV2ONqv4hSyz/GBa0
zshR8r7OZ5to9Chg8lvMZ3UTyiy+notkt1Ca76XIbvFXAVHhbVyK5RIgcnTVCwKldwXv9yPxnkzQ
paCdALJPFX3xSvufOopCm/bJ9m2euUxRmFegNW7bDMtlwy4DT6D9OqgNgp+rwnXQF8WJ6u/WpIQj
RmbSLtDzkCs04xnUlQnanFLl0ut8GEMDwPQ59+v32FF6lyXYPsvs7AEIXdw3XRiX8pCvkhyz0k53
imXmy6oCQpsYVWKIXZwAlUC0Zd/lCvonkn1DgVc20C1O51fRfhqP9mNIJvFxZqsVrbC2e9Js1Z9N
UGPa6IBGDVCHKN5wjA+FywrQFTZeYFubhcrf1+mMVgbTtvBvfFRbg1rJ+DzJXjdKLcnHGlj8pUpN
1ToT06usn7Jvc1WEGw7YfAF6nzlclNqGOsh31s51N0UVQXQ7JKL+ZtBFKT5UCHN4k/NZ3xe+ECc4
+qJo634rL2wi2T34Q6BIeGaeUjmp8+Kg7OdqKb4ZQp880s2nTY9bddYqWxuux+7nigU5M1s6d0Q0
tT5aU+e0MZlG4VOgV0DMluWyqIU6a4Rz6P4CacUThKn1CwmKfOKGypdlW7afDgZ+WEqZ3maoz59j
nBQHHbR9RJgWNbmflpvIzOLrBqHhmQwJBWMMqOwdW+MMZ1mAR4p5j54ONhfFRYn6BhQBEz+L3Jkn
cM4Ixr+kV0k8kRMvyPwF8Ja+rycGpeg61I/jaLbrbuYaciS4XGSTI0QbWWyvjMv8/TRT88lUVfad
iAXOIdXrcpetIzYPoKEPCbHuOpjSX/Y+EAn4A70k/t8dVLa0Yk8VCEFv3VNw4HcX2Gzl7ZZE4Lbv
jVMGKCNuUChOSGvHejhU2zoR2LuZTq+9UqDWYPfv+6Qo67IOOeq23fxPi5QuGuUn9GxCWxjWjeFI
SlFdJCidtYvasg8VlNsAuE30I6IpuHE3a55tfd2uY0BOcCgdkOHqRuRkKe0xRg9+yK+GWtEbH6nu
HmDFcBdBOfQ8WPMN3+mAl/bJM/pduAOHsvQOLTFAC81V0l/VUqVfXUSdbwcGnSoYM+6pT5dFn1kK
bUxbs6S8zqg01amOx6m+GlmlDiiHQvmyoGx8qOptLBu+2XppRkKnOxmhbH69RrpEt5oCejdzo+sF
9ZIkmMRDw6vHDyRk0cdyqnvVFsEweWS1Mg+86xe0rBjkyq7HXsj+EJkpB1OT0iQ6o9PIvD2s1WQc
O++hR3zYW0QMUmDVpO/ElUBqa4Y2KRG5tPno6HIL0IHPLXFJ98mXkL60Mh6KG9AIaXLwCULEa4t8
1j7nPZIoAz9ilM0LBE7dBHbOxWKLEkqXEE/800ZWmi7NGnRcO4i9Oh1fVhmA9bMe1skc2DLn7rGO
OgFhcNoNtWkMetFAixNldXjsCcgnTcqy4aNck2g7e+RrvI1LncY3vuZhalMDOPy2HOBODyDubQcJ
gOiKpxaC26QUV9CAhZl/GNaoqDeC5Z/iMB4Ad4xiJzuhkcr4wdqMV/awFrwYUuDUs8R+qFAlbF0C
/eMxS9zAbgRDkbMZJ6Cl7WaDnhoyrqiflI6Li6nPcnnsfO5vRQ+08cBDHy5IlyXVoahiVgJZ4iaB
CN0oVPVcXq6QaKOIXNjU3kV5Hcp25DSbmzITBIgWoK/nREXmx1IjNCFGrelZSpqQY4cuMS5tEcKx
CIL6eWd0+aZkxcMaZbJEYOaqtR9aeFKLD8g46vG8FjghXRVHpgbV5J1GF5mjGCGJY0eVQpaW3ybR
Urgn1ERHesF1lUH3vnzdNtY9dUx97WqV8wZpwvjoQZE4UqgPzzEOjxhOojCoIpXb9YCmI3cQcbvT
wkzdKq021ZSgj6pmHPPxESKr4oDWUNATVn0G/7rY8bvt6HYq5YBqWAchKgp1VdwmYfb6sOGwye7r
mZHHEjwcc+gXQCawBxgMGIi9/4GGbeKj0tNcHeey7G7QBUA+Oj3b7uhCB50cwNeubKIx1Jej5PqA
3lLDSaDrCyiFMRT3lslrQfPoNhUhu04Van/oaoEacI206JCmFK3SXenOW0ghhkW72WE8oHsWeuOo
pJB3oOFBZ68MNGn17OPQatHxNivmRUE/PFJwW8ErdJdzgckdV2DFjxs1/Q+K8rE+c5SpDgabEpqy
VZg7nPI4/PsCQq+eI77AEOgDTh30nyrronWTYs+875KvALDCCdyX+izjejyVquT3EY8N5N0F+xxP
49PAQajqkLidypTyL9KnVjZoHSO/kJiaK4dud6GhJvCq7YExXlGVYtJdDKC4D0uLJJx84EhLrhaf
9N8FI+VXQbvks0iIv1lQAD3kSstLAuT1GRg2dPTwaQEyQx7r2wJdrBC3wjnuRph9z8SepK8Tunk1
eUjnF7mgU9txKHrUE4HJyuJyytGtq51NHyxKNpsE5lZ6nrRkgB9piqjn+e2g5vSFMWZFkw4YQ8OH
klWtwO+2QJFgE2xV+eVYuLQ8IIVf0DInwvF9NUJK9x+FrI21QhESf8XB6w26VlV+uUBTnuJgFY8u
0BIlfdrL76dkWwTElGhh8iHPA39xS6VwPCDzPElHQSqSNCc3qICZa7WCm9GYDiHNTZidehGpDT00
zwaBbb8M4bu1K/YKNiXyNKcABv5YUPxZGhS2luPEF3IFrBet2HwfNgTzYF/+zMDEpKexZPY6QxcQ
5LIIR+xhoDrKj5EewUWOtyV/tvMwfCnVEloxk/kwxJGO75wvk0cUqdCvA5VVLFZhPRvOHkHVFbzf
5I9BM8YRyqEnXAMyRCTvCDqgRK2jO6FtHeNcHY1aoHwAsQNG1GZsZNB3L6cOzAe0yhMtFwjSzHFP
Y5eWrrpPEVOTiW6fp9lN4kMqEz8fkFVQAZdWFxJCSZO4bljPUZzyKftQOEKrRiQakuwB7Mtoapeo
CpyeUHcSIb4VTBaybpFth0w1bmPj7NoSB26+HhjKQBW0+2CZZ+sBInA6iuu1ooB02tkhAVP3wwLU
ijQB9PPanYxTuv/cdQK694PHVkE1AiohMplmCVoW9tQhVpsuHXPR+Nes57DkRwYa0Tgdc42S1SON
U5Qwzgp8IzsdzJpFMb/nDk0q8ucsAusI3Q8cWkOgCBIMpv9zjOoyxjrOfFoPtWIh/5ybPGWPb5hn
pHbc3g71jjCmCQ3qGp159wo4yu57OQH7cCt/dBmNQ3EGPXnDftPJXPdfnPIsYs1UAYBD9y9BuUcP
LQN3bJ8dA6BQ3VgElOEOTS/iNWtdNzstzhuKRLhbOPK45C+kgnh+POSDdet0TRymtzW9BFlhbsEd
ISN9JDZXPbpVge/Zk6vYOb1K0Hl6ixgHuUOnT0pVHP44svIA5W53m4IThdBd1fCY6M6FIKrKzr0t
x3VVADMXAJJ9C2aSG3x27KaQ9cNReRBXamAHk0RvAIR+1ZFGQ0FRTFporVyTZLrOjuW6keyM8tn4
rCo3PEUgqdgmlRDFNZnD3jmCtDH+iCeBKAusfDTPOcpiRue6xYDuEZot1ajhbYVbX9n/V3XfLdCD
58sF4NT+Bo3xSCvSwt3yZF3HoyIjOE9LjXqqioZHXgdfXmqEcGVDJrVmTZi8mM57u8nWhkp5CJ7j
RfxQW0zR0M+gWx96vFSZO1iyrQ9zH6EPT+ej4YgIFBki5SrPz6bI7HigYxVeoo0GaJWTzuvkoRJo
lHPweOj8d4P2swY9lBakBtMWoaVbbHjCjggnzHzhWC6WHx06LABxQffBFDp+wboT9GMLjU6jSypw
XFJdoxlfnEl5zNZ4vkhmWX4ZliEDYFnStJMtAMU+R4ZarvPdWBWxO6Rx7uxnMAjAPgAVFGS1FtQI
6M8nl6Sg5wDcuuuQeaOrp0YcfhtQtwqNJ6I8lqIY0BpjRttO8Jch+gBFTY1gQKSrmw/VhE4iTRlZ
doaeAjemDF3UEFDULrQaNG8dALOXDXV/2AatP7oolpgn2jcUiQr3K272IatpVR85KAo/oeNHUCC4
6m4iuOH5K5JLzz6WfDR71EXS/gIRTHFlsjLvX+AiCfSuS8YfpCf0FmzD7kdnEqx85bcA1hd1QEa2
rQ+N6mP/VIXc3XszMEwB8joUWctRwpuWIzj/Iq8fEsCHJXpDoAdbAtCiP3hQTP7jSQZ9Yy7m7GLK
0PpQe5M/avQUPdl0ij8XZka3thJ0PjSC2EB0n7e1gS5rRfueNO0PqUObKGQoE3jmdb/Uy2VXGJC8
5mkDq7L7P+yd2W7kVpp1n4gG5+Gyg4xRUmie8oaQ5EzO4yEPh6fvdZTOctrG72rjv2mgCyi4YGdK
IUWQPN+w99oxFCd/CkqlMKAbDtvaW8wdixbWlbqF4TFKpCV59GrYBrINdCZUelYiOoqCehFXgEjG
y8Q0QHjqTtJ6O/QE7cM0ewPi3aHmt2Sp7n2x+9RPNhUF+HWnqYpX+LYPwEBbFnhbRRyg6ii6LI04
0HMETIxLbtaKCcBmdVvgh4VEpxZZepVt127maxIHVRrqi6qNpNV+m0Rab81YzOE0OMurx9NCXgB3
6tuo7KR/J5weW/+gOU5HQ5AxBarM5soqY/PCT8vCQ20TL9WmN+LgQtNS8x3vegF+shU3SN7yECmV
+YZbZ6wxjXjBEmaOyPvQm+xsicZpycWm7P0h3o5p5pc8f3urvMgNc3F2gzs5T3iw2/nM5KqA9mE3
1bIp28p4BUmVLJsKPcO5Qaihb73JWWgKAhNzQBfrTrWtjDx9KJy5n0LOTao66vMotfrOV++bez1Z
E2Noy2zis19W1kuHWCHZyLF8tUTVvPQDVE3Y/MweESaiN0okl3zZvybaBC6zELMGaGs1rvoR25Fg
7vKlTkbt2Ofc1FGfFd71MA7NaXA6LBO9V1wyF/AOWqz7T0yMM4/LIHHfW3MFEWTr4k72i3ksRDOY
YS79SVVreoUCpWbE4wnhH4SV1m4EOYPCqcoCaKiOKcs7XLxZ1DPcinoudTvsoHxtKV+Mi3ppUiR2
k/GSxsv8EsSDsWnFqGPpdIpt5ZfxN9S5emQ79vDoU+7vDTs23huE3EDD4sWBPcAbh3L+BeuKfzWz
K9+DJOKu88c3dL7DTTvqS7zxh0Y3uA/WmwBwGhWNAaiB86CvaTOEFWH+v2CKpl1Ondk/5ww7In+m
UemAYa+bOTWaJ7ih9n2eWhDBwIVqx7atDXxNCBYLy/pYRqb//bZomQf17xxQ4LsiVsmYgV7oaJuq
vett0djONciTjqe8IOsIiU/f4ctm1z4vedWxa2Bv11zbC4oUcGEmlgczshp9HtKjPqZVvh7RQy/D
Y5zNk/Ph1DBuD3njV4MdxnavD1rkS8eeeh5eBaIQdm3IDPLAyFw9Qr9mrJSNPmSmsAfIp8/HcZmZ
Ym5cc3Z2tl1P/he3rgceKl1blHPJc8xJdSeizmPdH2mLmyToQmykSqh6KeMRJy14tLlpUIPbDorK
tG2+6grFJyJ2u+jdgKhNS5EidcmSAtFNm4CrM0OuwY41SJInq97dSssfaGEyawaZ8tT4EIfziH2m
T9+H8yab83OeN8DJIjEBMjS2emuNonsfi1Uay4bv0mZLODU2JdlmbVOeDIcY+2YehEys1W9iu4kO
qi5NZul1z6OWrKazyWK/4M+QlHvufKENgob5Il9EXLrhrAe+J3d/v577406brSFYfhfvbMAeHdGy
8uD/vNDPnAUnTZKBfmlatdCovusUqiIAq7CH/yPKf7Oo/OMKWb0iNm6Wlco7jE9OIQZ+fkWGc/6g
I+//Wn1/RfldBALLp2eTLLzUHtFsSX3WcChkOUvB77/yP6I5/L8gnj8zPP+/kKH/C2mghg5P/3eT
hsKN/oH4/1/l2/tbhY/jd5DD9y/5wQG1idHy8au4eDcNpYP4QXLQQITaqBSg9kNtN/gnl9G/cKC/
6EwYPIKdUIywFON6YGWrcP/gQU2M/QHbDpfmn+frP6E5/HnXzndRcgkDz5faNP/5Ss6N1rSFZWsH
uM52vsnyBSh/YIuHn96Tm+9r6595CH+8YRzlsPbJFaD74+LF9f6nG2Y1WOkwNNcO6CuMB4T+lAqj
7l9XEy7cf3OrqJX9T4tz9VqYJzH5Y8FFPOAoU8dPahs+C0Sl0ooPi9EE17rbyysW/yxZVn2+ad0q
+3d+UjD+f3lJT3EWHB1bEunFf2biz4VwOnR18SFb+phxdtcMlyx+YNk3jLIdDvUpeNIRf8D8GinX
aMWwwe9dZjX1vnOSMXQkBMDNONccfDksyKBRnNMl6PX3GuEFI2IR7Kkpg/209tm+chcTutdcnygm
qtuywNtZav3waAxufcJR2e6w8WfneBmys51gyI6spE73S8dRnyWArbpBVLcmssWvLFLXp7Sw+yev
Ta70ccm2ExTPEJ6fflhNqwAchVYjTHNrvDXFWH1brbW5BoeVP5p6lm9qOOM7p0trirBKhmNTTwe9
iTGCrp2596WObRjn2NZImRqVgyUuPGNozrQKKDk5dt/gY2lASdUYsNemQ7dw3mzsOYhdHvtm8yF8
0B3uWs2slNZ03OjdRK3a+/ZOF2b/mhVaMEG7SntP0GwsE+LW18AxnUVcpnWb77zaoyeaYq7zUE8h
CVA4V/X72Hvta44p4DkPCvMu4GRJw0kXwa+5j8tlgxoWtFVlLk2BwiCbdyBRqcjQH6XvRVr6TshG
q7zWS0ZGIVv45tLDSXOxMBl48pcVD2Oc9QwW1YIvX1nJ2Yy2rtGl3qUzJKx4zpe7FNHnVhh6/4qj
S+6aWR92vnQ1B4CYW/3aV1W6T+v0Y+nzNkpQ1F0kgc/e21idtNoK3py0jsurrqzWZ1AH2q2Ftf5S
X1FvbsQM4Ay0tq5FRZbH+kZrkCm6mXOM8XkhbKnF1oJMeKnnyfhrItzhvTCWvNyuyeqC3hyy4MRb
IDChuB/dUIYTo7RzXeqMPbzyV90CkAWx7SLWwLsWRfIYCOq2LoYmqrW+EsVWMwXrVKMVt/UQV4y7
8drhItd6m2nNkKBi0v38DcFUzF/2vlgxAC5GQQsbLbe7i6fSvHRTcePM02RsfN+zubS5e2bqUfgY
ALtzQ36dK0/bOT1wQjyA6zv09iXkk3XeoVsW1xTwqKTWYbiDXqqF6AnuUMRm29FZX7Sxt87mCond
XFZx1rx13U6BO93XdQDy3Qjkbqns23qqnj0rbsxDxgxY2puBufzyUUPFBM0tR8oZd0QcAkHRb818
s9LAR0VSFSisTcVyXMrOXS/9qVzmYxnocEfClPWIvok1CpinQkyo6BE4ATNMeCOaLhoXKfIHG617
AjcSHa8vpwdvGdJt8AkJdj6BwVqs4MGO4ggHg1/X+0miuXmZNRtXERI7kwmpPwk9ykpt8XciFxls
4qQakJgXkKfuZOEo/1GbyeTsdiyONg0Sk+kmYcLqg0B1O5FeBLEmWcqiLndezZa9GzCAOtbSLea+
wHzK0TA7OyaMjver94lXTgcMMieIg4q7XFRohCj4A1G8ak5b3AeyIg5Br3kMN5XnHKQ+lE9evGhK
1GvGy2YaXeuE2KmBzLrKadw4WhrsncFiemrG3aUxz87BrDTdoylf6O6qNTAezLQBXi069Z+92I3v
l2WcPlyzZvJYG3W7Y9diHZsSpcpmtBnTFWNpH1uh1yeK8GA7VONah1UXM9FhWNxcdLbNVohUGmNn
uKKJSLJgPtgGQ1gLHZwgCgr6rTgOvrChq8Ju0Op77Ioxc+9aG2l65VTdzpbdfrWpJC/5QbJkV6Cf
Zo4cVLAg3aRMtz2O2iPb9eC6dDL3raxosTEaSfy5wqtutanw2Mxjv6hDbMf8maMN1Te2nuWTpQ/z
TVnkoJ79tWrukypFxyAoIwweHoU7ct+W0ec5/o+qwP+LTHgDWM9PFc9fq0AACM3vUeEqSun7l/xW
BRo6cV02jAsqeJzmn0XJd56XZhhUiJSH3xWrga5A8T+qQI8qkK/6kQalPPs/qkBYX8jdmAeS+4kz
+h8x4vGi/rGAoQdy+LkCzOM6P89fNLNVR+M/F+6EfaxF0uYycYLqXG98x230C8iYPjyGvPOGddwX
+KMq/RlhFg1cUbeVINjIHgj4UZ0LtLsefdREAoiE7uDfZy6DLRd6Sl5nxhi208ymygbSUjEdDhaC
NqZJY96I+rqSR8bFlSAMguFwPbRXdbmADZYy4zgL/La+hJY6nyiqpH7MM3e5Wuw4fsitrkWJ5r5o
opH7qZGesrViPYW0egnckHopn7krHKcwH1I342bKUh5bJPNMTBFwrQdbTE/dxE2+UrS5pTvfrUz7
3/TW5HlAkJa8AvzDFsRMB55IvRwzyJZWopf7epYgbCW4g8gJmuzoVknnnYNgkHkoFp0DUdOY8Ljt
MuyHvpAjSEu8tWllF4c27qddvvbeyoy05hszP4xJR5GxvDaduH4dpsW4m2BxyX0z5NhBheCkSNgQ
c7Imy7oRBZFKudPJF1w8y1O8kgkR9knXzse5QV7PdNrhF2WzMJovsJc6jKhGuRemS8QQAT1b6OWd
sRFGfznhplVKNYSHmMFTsoWKyTm6PIee4MLOl+YwBWKf5ZjddqnoUQ5KLvUItMCi33ak/pg8Aqu9
NZRx6EI/RQCRDx5ejjzXqG/RK21AQ/VNpI+MGFi/VgdMDSlkUwmk05ymaTsNeRMiupXJbkFYxhud
tK0TGqKcvnlxpr+tyNV3hcPdSDJN1m9xaCxvlYpS2GG6dPZjM7f3Rt2nF9h8y5cGJeom1qUxha2W
DHjT00SPzN67xlbUQzlN4y3yCryUzBpUqJAxG3KbJIA4F8kWN/X64Hp2OrRAcT+GIyOTUxrEs7dp
rKrAQW2hrXLSkWIo15ojunrzOFQI0QD7xV+4G5A54Z4N3uMKZusG6qcs9snQmQ8x5M3j1FdAxEsG
hpugjsU9I9EPfXK0SAKfj8A+MfDkDsiOjceKAoXULIMwcX3jsnJL+1Skjv+qmoq9FCk5bY5YDQKl
JCxJwfloRSLuHhD/9efO19f3cqjiCM/g8jRmbXWIVw7mUNNIbdm0GsNB2Wriemnm+tw52G03Q5Pn
2caUCivN8jsy0rh5dBPA3ZMWEG3DUuV5oPBkPD3E5V1ht2YoVnRTrPr3Q4M6ufdim+PbLvRbJ+3G
cEGNHOya2jbhwkBBjy8+l0ojAPprAmQCHCh6+ZXknOVIvwPMWYGH5LwEmzoePnI9syPsjVPoICk4
KEcvO2fzbZ6WZzxlTlgXSTBHgTS9nuAfC7VzCaakQ1Dp3kwCrQkvi6VsXPrvHed/TsV/F4fouObf
Dkduvv41Y/4zDfH7F/52OHr2L3gKfcNTMwKOIB+qyW+Ho68Du6SbV9YR0gKx1P3rcCT2kP+EoIbJ
BcQvy+FM+3E4Br+QhIhRiYkLfTncjH8yIsHx+sfTkUxEjkTGNDrsDTBofLs/TBQY2ou1avXl4Hh1
wTZBrYFo4SeaB1AMwRbsB6K3qsr6ajcNbhdsTNH3R9tvDH23dj2HYcrCPgg7MZQO+l3H1XhyJ2PU
Bx/MuePryXWhjS0GM/IMCSOML9LWNpUmiIYwYGiuqJVQX1m4sbbeurRsQ9PYMBHsp+teM8zmqRdL
f1ryLj0b2JG2nrauj7GpWQr1ivKnD/Q236aoJe8Z3871Qe8CchyMWffeoEW6ZC0hpyTxyrVQGOkt
USrVOPO8SOtD5q3ZV+qY5GPCinzFNNt7QXmajxFpHvYlkGOKXsMTPK8ZkzD6HJ3E3OKucm6AQJUX
0gry66xJhyvJbbg34hzWsh6jSm4GOW+ZEqPr9JJcqudMEs4zB6HWuyxsqiqYNyj39I0sHevR73mb
yeAqeAkz1VWeBJhuZkAH01SObWTz9Ni2gb8yqG7gE7jsdtbqlrSUhv2931+nMXIXlrdFfXI8sw1z
f43DYkp5DAcm7P3er65qz0iwr3vuBM+DsL6c2kR/BrE7XI6N/SLwWNwbpFP5e7+P0TmCgEtQPWE0
3bPttp7msjB3hGj5+6pNcvZBwOyvmPATz2fpRUgw9nrlOFLceW7j51vXjZ2Txa6HHQldt10Zd568
QUBZMyS3ia9I9Bt7VHErojGts6GJ8ZUVZvLYV9Z8TZuITaIiX1D4cGiqQkMexvMXZ0p5YosUXwZt
Xt86+mBf0TA/Z5OijjTgnBcehCBaEzql0em2jByqw6RjdGmMISyKPL8j+Ee/HmFbR/FsT2wlm30B
WHRb2TyD01FvIsqNiowc2aAjQ/25G92q+BZM0wdbOm3XoOFntTWUxh0XOYfSPHdHzqhqs5aBtTV8
Z4oKeDeRWzu3DVcb0sTgguU8CEa/cwnOES8r0n3swXT4KTPUjQM76cAqEXPciI7GGNFocqhrLziX
kmML6vzOKduWstAJTp4vugjh1bLtDYROJSvOsyU7rhsuWxAzzND2LfL3zViz2VJIKsX0Hp0tFfd8
t7Cn3MgkQ0Wyd+1qSYxHP6Z93BGvOVkc+wYwHhSjU5qkPjUaDtw2XLBDjPemWTg4DTjNCBV1uiI1
nhD0J/lWd/Lsgo2NdwuXOU6fZ3utBvy0eQmpPGiY+CGUWnh9iS3ZX8znwCInZlPm6KXDHkOEKtoa
zXmZA9C1x6kxKdPKZuW0nnN9tdEoNFov72WW2dM9q5iR+iRJtNw6F5Yu81ekPP1aR2ieamrO1FH2
lBa1ZCQFlviIyyxJXqHoJmWYpwYgeKIZKi7PqVnw5bOFTNKNkc38+ghSCCsq89r3txizhiI5YDCx
X9X0b/jwioAAo1feo2CUm1LtJ5HSWA4RKnExWPwfUvIjLgNQkptUB071UBcjtja9s0w3NIfejLmx
jHn7n/71M//4353UwMBYIfyLNfWXBlYFF5++9uLr8vMmg5NVfdmPc9r6JcBa5AXqNFT6AtrR385p
zyG5GIKqZ+J05ZTmT37rYW0aVZYbwDhVRK3H+vD3YxouNd9OB3aI/c3QMd/9SHX7baXwd8HFHMh/
OqahJrIz8T/bWGDQf7ZZmkAJKmzhDM+lRihI3WOsgfLeFxcIBJ2LWe87eZ84ghQxnf7vCKt1uE1b
TVY81wzmdH0vSyTnRUCEBaNIfAnMuswW3XmSxHZ2S8KJvleJJJsE0kC4ztp0TgrIjJGBBvthxvzz
wrz1rTQIUeVbPUilPh2KZr3FhPbQ8AgAlEGwEMdsGQseITD9ezJhr8ZJZZkRTmjcgVgFvtcO+ktQ
GLQvmpaZdzUCpJNARLttKh+5c8sXTq6nbW04HmeAtSIyOKHvsHVr20powTcG4zw52kYNaWVFzksi
UckwVS+IS5PGsF3xDYarLZjfqzeqwPgW9V76zuef0RYINX4zZH90iLfgqANJ3oR5NR7XIrdDj7Ut
0zYHKhc623bJN2BRq+BZ5muXhHXp6y9eRfCb29KxOGZA8BQ8q8Mwif4otZFXN/wJRQl4hZ3IhiCc
ssYaOSuC3uEIR2K4mQShzQxAyfU120R7HUfLuSeQpSIPa7SMy94XCLZUN/u0wAr1yVkYDfQDyE03
aAr5biWEzGu/LbVvazoF4Wx1MT3TnP6qEQB5bhm77D9/PqF+Kq5s/G45/zya5cCHAUlPhp5LwtZO
78d6PzKTDRu/XcnE5U0WPrk4WF9UFNyQmURxGiPC+HEoiunSNeM0PcT4WNaDKwbQeKnjFdneAhuF
1iBGyldjzz+tdnOUvU3y55BL4h+zxHxpNRZFO6NdfH3PpcI6bqi4Fvy2OOWjEBGvnpGPIZwM54/j
3DfVWsL6tMr7tO2Xl65NxSWsquAhXyXZF5bZuxHmTutUO2NyEXd2ijACtBqbaiBLLR+2T2iQS3gI
icSy4ZfMMSBvndUU9d7RAyLJnG5g0h8MLqdMu76u9bTsfZuFVFma1jeE+hNQNFYVzcaw1jmNEjPP
il2QY649F2XD9wrGEkkXNv/JDG0UWVm2kX2DuHzAD34XV8FyBUwYhp0qk9ZBj68qFnXUTsnk7w24
WztUWdYT4JRij4BOazYofKm95iGr/H0BMuF+oDZzhnK8rKjWah8lRkhqMDVcPq7aupVFeVWhPx9C
YbgupmsKP0h7bUi0RX1KPuvCTJWIqyoWhSobhSogJwSCN44qKscEwAnMj2RbqZJz9dyBktNeTwQx
UZEW5mSFkypTZ/BH2NcWhsSxKmMnVdDaqrStzTrjolIFb61KX7MZqIKZGa/QpimNwUOKq1GVy7Nv
FRe1KqHx9JpbmUr2APpnjZ181tu+Kr3LoMsgb6iCHGpldgVJN1GropxldXPsFz76VZXy9WdVn39W
+Mtnta9/Fv6fPYCWq34gUa1B99klTBLJ4ZhKegetqNfH2eHwX1VrgZCrP616i4zGxXhidh7zPmAe
zaAmNToJhJQImDLLwY5MAPJba6zpY2DNsL9BCIp6RTU6eFCb23RexXPA728d7Xid82NbNUptsiZo
1slEQvTkjuumgJ4wYMVwyELUu5HUytRrjNCr2z7sSzN9cGExrSSHE6CIYDS/kENeLKHsmZXj6Xaz
jeW2IuwDOe9TbCvhtFRvDWKVbZ+hg2rINz6TKaA9ECjDw5++Yt0FE05fXqIcWoJb1v6m94vi5NVI
6JqJh7npSp5Kwh3j188nS4dA+lswV8WpbLhDTWM19O93Uevy0JqRjT/1U4U9BHkjvYwJ6pQ9JSdM
37j1fk54PLd1adrcDpN5ZzjqhYiNmiPilPhJwGCsV5M+4TRI1ezlzLG9nEWvoKIN2NwtOuz1qqds
vfhPufQ/KZcMjH1/Vy39F6TLWryJn2ul71/zQ/UREPHqkLAQwHYyYSf8rvoImHYYDC5chgmw952A
gujHvN/9xeFLIAJTZ4HdVAXWj5GG9QuTef42vLHvQ5J/Uis5PnOTn0USoGH5H1Bx5hlAWP5CmYZS
aTKvG20CsHz8mQ548Z5H0n4FC3sqk845sIeEcd9MJOFhfPYuncLGQ+CrpLxGZeaNgvS80itR76P/
OK/gcR5cJoYJo26X2A1he+e0pM1dcpk9VCqZDz5AdqwS1/jStDEIrJwYR6QxW7jy3TudbH4gTpxQ
t+wz9E+M7foBzU8Ls5hocvblhXkPf7w4IVWsL2KVHjhaAjXxUF81jjoVyxh1W16lJ0MKrHRZBdir
0lyLVoJcQgheWHLp4a6b1i/3bekHl4ugLsK4NJu3s0YwoKeSDg2Vebh8xh/Kxup2psfI3FDpiEaQ
BbTgxY0xox6PTeMBWTORkCpVse5wjfCMaq1v1rIg11X5i7RyRDH2VT9ATjAIK8/hrIDXR9nbMwLe
O6Xe/jqxfNhZPQzITuU81irxsfsMf5w/cyBVIiSme0hiKiVS98iLHAxzfG5UhuQwptPtoHIlg4WE
STWCuE2wex+wz/Vn18rnW6ZxsNLQGu+oR8mpVImVVMpzhO/D27WylHuiJfk1knne2CrtUqrcy04l
YGpEYWa9s4QW4ZgkZPCw1ubtCMIUJh4JmoIozUplamq+dkSnS8pm16BFkCRvdiqDM0EujaR9yLAS
2tMe8F98NCtSO+GsE+AZaMQ4pmj1tC354ONFq7I+k4XUT68jFo0lT4tjiZ18K6fuIaAMv1p1V7+a
hAoPZYGfPcOVFZf5qJf3dmO3exSkZrCZ4IwenLn0yPMtLet2XbzsKknsdbd4Hg40FAreHUEJBhN6
lWiaCUsqr75+E6i80yZR0ae5SkEdAeKfY1JoDpjTrQtXpaVWrYs3w/cyVW8Z5zohVRWd63qYVdKq
rknrwlTpq2RZJNcQ5gTVmEUJWonySLQeT/tY+chqxz+bXWu+1oHhXnUJCa/ALttDnpdo7SuVADt9
ZsG204Wp0mFl0/UHTSeRUSXHpiMiUByX5Mmabey9dUTMOiprNlla3KZEaR6bLrZ3nk8m7eLVhJ8R
U7swvUhCLbHNV8+vHxpprU9CkGu7qoTbJlVht3MKHw36Lc4yuj79nEqDYNxJZeRiK85vSJEmOJc2
MfhAfJnua8kXJSph18+YIUlLYzcji+oiT/gQJ5XJ6444An0ge/eeJQY8KQHhvUNhPAzE+TKad08N
wuAaFk+IiKGqgXqR/8tJV945RAK7zGNObrzWRzS56EfbsdiMPCxfhybIjh48tR0OpS7yBGKUWKUO
s9u3v644fkKroJxYVToxRoziBarH/EgBod22ZtWEfKAesLaU+MYO18GN1s+7SeUed+h98jAIdg5d
B8mf+H9R+xIwWt5KlZusxRNeGMjit7lKVa7pSEVIkSPPtU7qsqWCR1HaRJgFvT0mqXkrS2PU2CpZ
/stAElELe0MFOQMHauglSHdeRVPstXkAX7IsDjnYcnaV9hUaWUI0C8e8YDfajKMfBYF8TNYF0V5Z
BIjoWfrxmBOUSXiF9QvWeozB6hg2pKG9kH7b+0yCWPNkZYBwwu0Q5PS1G5Za9oyqRT+WOup2Fmbd
xsyL5r0EtHcRN2lw6+AROdJvzMztgCPeZoNG5rdXh07dijcXnsU+1x3/RodeMRDHZ+ln6Td66Md0
JhsIie4WR3zwFHBqnFdAGM8ot7JL2qsvARjpAyfiGqLPl2eR2BmX0pRfipyJ9MA07bIa7f5myOPu
KtenDpl+VmLFrNptY4hkZwR4vFamYFtHdNZzMVXmwR34LfvYb3Ypqb9fVy8ZryZyXt5sq1OHCx78
FxXM9wiqWBLKmhXBzsqDZI/vDB/RkkyhZsTpjWFQQmLfU1PAbr7Xab42deqs0bIM7VbMpn/hK21y
NJdNem15+cSFxqYx0GwHAoI+rvslscZ9jdHxWARr+1iOQEcM5vCQlNebQlr2tpXEDwEu1xkzj1rN
uDCZd27XyLMhE/MUGEnxBTF7EU2m62+kwXGbcYtfkG3SHth/QIIuuj54JUMyi6p60l/KGB0iT6b0
GA9mtJiuc7OOufbRAs06tYOPUQikwbWR1eXRsTWghVDsbstl8h9ptuKdoXf6fSozvFbSw9W6YKfe
WWxCz/3SvdeYVz70deTxP/bDyox+tpM9mStGRGq5xeJDu3Bq3cS6VOPwhEXXTGCiN0Y9Qq2oiky/
VWtRzv48Tx4YPAOLyEcc4iEt63DbJV15aFJu6c3cekWBlqrHbeXFfvcNhG1xlGVqMsSYtMsMtzZu
9+pGyro4DM74iuXuM78X54uPEO+9GJhAZumbHo/fvHJ9JYrirjYwUYBEbXm9jlBuzDRbmN0PtHXt
qU0970G2hflE7G79wWppfu5jvlDWBGi+MZplgX9qE36L8dR2opPDHqkA9IMrSi1cFhjPQEhvSVMd
bLx0WXo5A1rFfjKP/k03dIv7Itz42wivy2cZPfHBISMyEWsijg3jRt9DdW3XfYX8/iprO615bXmA
UnsFkl0NbWNXANw/+VrRsx3IzYgir7gwkqU+jX3mvTqL033RvTjJb+I5LS+81DH6BwxVabwv16JE
+YDdGjsdWQZO/qufzkJ7dLp4dlBnAm5HrwpY4Nh5mRXVmr7s+6AhYtUVz0TTT5t+TsqI9ABsRon9
jNZ8OrhZCym6GsYzf3PeBUxiQiz0BIbblyNbP/SSWuNsCnAOT5gqtQO1yGO9puU2dU3vxAkCGlbL
EogspREmNY0NS/ru3PNpnlbmDkOaTW8KCHrqA7U2s7Vxb9TzgjdNlVsEY5At7Fj9RZYdi3gHVw4y
dhMPB6g8hIx2frYX6KjDJbZvqzUVUd5pyXG1wZwDViHxsjKz06Anl65BuKkOoOYSvSOIALh4X0bL
LckKpdfNOplhnRLBFsoJqoGMucYU2+1MtEnBQUaKLTTk0T+MaEaQtZoVw5NY/2bTyy5hW7Q485Gw
WMavrl+7/jPbstoTH6PtdYXzyFiGiiPMujID8fufJu5/0sR59El/18SRXlN//Riyj3H4uY/7/mU/
Rt7GL54i37m4PBBSMOX8feRt/eJx82IP8JCUo2xn//xj5m3+wmaHRbZLD/e50f5XH2frv9DCkX9G
eKMiFP5D9f6n7+NnsbsPkI/pOYEtpIOxCv9TholjLrSaTSYPDbk1zFww2aZrzcx1GF4Wt3j32fow
BWZGUOOVDlELkhY/L8WJaPE21Af/wZd+cdJAm1/NY3kpmeuhRXIpS3tmhDrrGS9nhrsowyc24nVn
W5Ue8bS0NqnfBbs20Gi83DEIvcC8bWOpRwilMOzbfrE1Osy4CfLJDTcNg0V0mCFgOz3KC/Eiy4AD
IGswKTUmPuT83dVaPSrJE8ErzvMQHRdzEdm/GH7KIMaRFhwVRpOgc5/Yl96R3vEue17eddqXssm+
cQuhK4aax9zWvDVSRGNmze9DfgUgmL57cY0cKL5SdU8av16Np5WavGYspXnHvvePgCOHbSx4a2QQ
b5OhIoKCRHWz0OaN6/JWNn4vIr3jmxLtYtEsJY/8CrwNun+sMoY/cc/fkkRPQ12xqfXAP2zG1GwO
uY0ov4GIHbmdy58W9u3kMwlXX5nbqFSzAFv5aqpCeuEtaIGKbZ3BWG+TprwNllJuS6HmtpjqLhy7
48efLHM7dvxAVusWkb6SoCxYmJOTQHnY1N+WumsOndVDEIkXSohiQRoUlMlHXGoG70PwEOj0ElZd
kheu41xV1rSdPfg+8G1J25oH4gH8R4H9gG4Ib/S6w/O8Hiafd88SvOjkeKTUaw+fF0nWLfQZdiei
1uM6MBbrtpKsK7A1QwszZGgW/APmwK3M+KGSvLCPdArBzmCyHZFSP5+8YGDa2aqraODvon88Z8JA
ztMIc+vJNA/d2FUGby4spIJEMjvOmev52xxg3MR44m/KKXvH8sJnv/JvZMXP1E1aHU2DjwNaNnyN
khUIg6bI9FpicTs2Ib3oXz4/7yrB9iopi0MIu+suSblk8Hjx0XcUFqPrlyfdSL5xk3NV8yzf+ClX
p+9xqTTqXkAgtTyWpN1tXB/rvVrxcOdRTLVFdgYGc0Rh97CsfPJTx31CcFJ8mhD4XqW0JGHgiRcP
/EzoenzC/sjF5P83e2e2XDeOZdFf6R9gBefhlbyTrgbLkiwPLwzZsjiTIDjj63tBTkfLzm5n13s9
VFZkWtblJQEQOGfvtZmNrzejFUyKxeBHRdV8Bf9s71P4OOfahuVN81okdUVza+MweYclViQ2Mkzc
kpT0nVGIg2psFCM0/3eNdLmlJu2kJcuHy3Aw1iMlFuuKFglBTaOy9xVgK5J8HIhOJc2QiQ4TzIci
Qc5fXYc2ExWvL3yumTc5e5J6bzJPsEIU7+fcu3mdXk6p1Mm0JhvfKerICT0iBBmqAWbD43bzqCKj
26T+yR5mD+SDaViFXfL6bA06FrGRtlc+zHmWEIZAK/ooAfUlsEbz/AAoq0MnZHTk2FDtSR6IDsgW
6x2+e5G8DgA9wpni7wtXQeDaWMaimfntKt2P0o95nBZ6bZJhRG1p3M+llT6JwjNOXs5XVQafhQPe
OJFuwOqFpZyNG4/Aql44/zocjZk9psFspgEeJXZrpWfdK7oKCogM3uodw6X8amTFFhvwsK/Syq72
bJCKZFKmcco85mmHpPFqC/LoEPgMMjqY7ZUB+SFRLcsXznYKkSwOluJAvLrHKK+BEBorv8xa5gTv
lp8Eo+nA2vGGuEd3dLH4AxAsXaxei8bEieM54KQzFsWMtl+68OiQ0ETHdLLf504UHpXVbkcxspgI
d0aEg2IuIfOgSJbJYhYFgpz5kBWsCXAIv65NdkSq9eukBWEzU0swHvjd+a0nGRLSc9/bm7Y3pUYY
e5zPee3Q99n6VaDwg2lVdZiB895sr1bfXW+mANGIi1MYThSfrO81WrBqVzX8ysniubot8lJ3HYed
EXosgfqAFZBQd0upHbFl19fHMO1f+oD/3EzlnkmP7qFgPXHJjz9YUn4LTXgqJHZCRe2Dx6Zzu31l
5LfGMt0ESGtjB0vReStWTAS0B2sLSwddD7taKNi3q4HSg6gp8mh1SIDPjsDfR6E1gK5Xsvxql926
42AXYQky7QcvA+szhIsorzd4HOeCwKAwhsaDZAWyjjvttec2zrtivCVx1McyxuaTUpyERULbqgIL
iepRDnuOy8KC9dsbZ5FOT8A3umfMbd/cwuymOHPW6iXsHUMh2EbwNSRMjOWEqb47QG5ZIwFiq3cS
UQIDa0p3NnYZryIaFGF6HdHJMA610y7DTUWEVICi0x2a07ip0fi0Ze6Mxocu9lWaRw79HVlbftJv
MABuvNm3N6IncIHctbTkznngP7zZiv3V3X9rGNSGwN/2Na7PgRHvowk5+ndMdR1BnCeVYDoFxcYp
ROUvRcXLxWnDh0nSIPdIr03cgpH+58/93TzIfgo7BpUajtNmABX4V6lftLn2Fo1iOlnL62LHHHSK
6rldjIoTafXy50+jnv/3b4mzl14AeV7R74oFtZDygxp9OtUbA0TvBKKKQiiBSOaP7/Ufieo/Cl+4
t28eyt+FLx1g2//aPVXd+IuJl/2+/ot/nQMiOjOA7kzPomEXuLbOEvzp3zBdrB2MUVPHsv1o9fw8
B2D6MClf8cfszBGnMMr/6ue4HpnsHM4D/hpRAWhm/p1+jhvw+W9GEk70gKMGJ5SAIA6OI7/PFxd9
wOCvgX2lOJlk6ljgDhjTXWeb1IGHa2N0o71gAR/jOfSo8ZHxqz4bdu1bml96AmJmXKVc+5503OaQ
kcSUBJ0arrusPeXSmc5EAQU7t478y25qSTNoB8EBKzMuxyKE9uA2/j02yBWqXDRCY+hKhJ5gw2I2
In3iD8MW8/usg933RYtiMHWOZR+lCde9okPLTlWRX/tOI8+01Glz9un7RfXvVoxXGFfM2AXBcQJR
xZ7ID6Ga1v4ZhsQunSp4uFn/PHnWsptKDuHNLMtEOu12nUowB8to7tbZ/Jbzmo77ejDInSghn5hK
Hb2Ojlab2UeYtu3HaJvL/cAujZXe3derfCerjSSGrBqfpD06hzpowkR4Qp6cxufzG96O3CkS7tsw
Om1kBt4FWd7tGstSJ6pIqFqIU4sXYKinbCzfSUDwSIArtcflRT/cBnjomsLZw2ZwdlmB6XNBdEuR
vx7OVRFc51aExtFp7kBLLvsxDY5EFJ0E2R10sXTeYdSR0IALZWen5hFwmpV4+fbojTMN8FF/CVHB
WIO+tashqifSM/x9HU5fCfjeOevanIFfFJeCTnji2Ou+U8HBKFBqeKoHYFZRbinIyoiJID1FaXQe
N13WrVAiF8TMPm4OhzfHRDA50FCLaSitB9vNohhF1XZhIyfmWCDUxWCR2MM+l5iB1fIOlAi33bCa
7o5wOzibIfXDiVyVnuhr7I3lF7EK97I3wgvK1wQte1T1J8qA2OKyY+5MQRz1ogcobuyrsn/oBv8x
XNVVaS+gTmbfPRhtQdWb2PRjIBosI+WXsh/dI0mGMlko7O2xPBjn3o6+u8ood4CfvB1j4gFVUIwJ
WRuCMpzGZXeYMqQEdpZi5aU6M4MVZ8dF6dMavYse0feXzVVWUsnhcjWqrxTj1/0K/5OuVYlYvM2a
RLGNY0PBWChamIRBJggVVewAXBpFiYkhZ1dZEuMSaKgqQHDtt8OM0nfDMgmpZN85kXvwUW4dUqf8
IG0/u27NvDk44dcsGszzSpUq8YRvPAB4aoYEDZK7C+qiuINJEWJVRIpSVjn7uyKSD2a7ovkOoupO
sYXZDYO6Rp1UH8KyWoDz5P5BgSffeaj89u1qZfFoG+Zt4Uu1N1XVQGsOc5rFdEpAOnMiCkr/wrJl
mhRZOCPCzi5G7CeXYMWnnUFV/sMEh/AwhSkdWLcMEj+Llp23NH1seh3kPK80P1CXI8yEZB1mbq8O
Y049MZoUTG9VtfckXm+3qZjMszUOC+Rp38/ZmBpVvid2cUEA1EBLrNsKGcpQHbjU6QorFXtz37gC
RVwfcULC86u+FjNMQOSq9cXcYy+fQnZDgeJ+CjV4pyCvoR845ssKb3q3EkJyJo/Pjkt/vDfD4gKA
mn8OVYCcXnp3fgp1dzEdDWalxq0WWlsu+9MY+Bblpvqu2Nbb1Jpua1xsmvJrHbfC+N64ajtgMbuU
Y8C5ip8fAky7/kYxE3T3IcgwwTYkCu62dB5i3SeKLbd46oHDx1mo7lGAr6dgxrNGpxUcHPWDhLiP
bW+jCtvJtmdIZb68Bk9ymBr7Keq1UrdAQjLTgL9PCQhNmiDaTxuVU6bacXX77zPuqhhTQXrjSc0x
ri3rnIY1mvzanjnbiYH+RCV2pAqEp9wx33W1/cX3ablmbnlBX+gRjzGm2wKTX705/gWV/vaB9tRH
WhHLTojgu5+jGJ9JaEyWrH6wrekycEcgmKF9LjrZxF7X1dd1ADHdlLc15aMdWmfo333/IiUcoSIC
IeqpqTvCIit2BBaV+34Z66utBpJD9A3nDCeNTsiRY+hFX6ItjB6g1Z+6urUulV+CKbW3/jCG9bwD
n4atSqmHHh3a7VD5V1AwVrIxOWgSlsd8trL6ICcPCFvj3XPWznf+2BeXWw/QStK1w4NuUECf7LjO
eb3kTe9/rqv1E5mebFi34LmbIOHm+HsPE645EhRX45C1qU7NmKN3Yz3fmlmQx1iM9YUv1/QS0mT0
UKM16V1XKkrLAJXXvkC76bs1qWLGxwkhfwya69kpKDA79TRdhLOSrDX44JCf+ifW3+Kcw5E4go5q
90toeJC3wwY+ve0cC+V4hyxYHBxnwkkALVrHLCg/LqBkLpQRPmzjcDnQTMINlr04BiTzuq3Tg0Hr
JHaFbx28jgwgiEvmGcK9HXcAvamOdelBwivbLSAPnJa+4dCOH9xipIrGmDWg0Z1o1xQuZ2z67N3y
OKYzuEvcpP6AZb5n9DXhu5SQpAWCbG5XepJ1ZQOX8NTblDYRewkElR+caWkdH5DvJkmgpuHH+aVE
MqEEYWBxa6feHVQnTtGfiflsVXuWzjwEhFN2IVwotKY10YjkKwqppLx+3TP+Z3v9j9vr163mn3Xl
19+BDndva+zoyvUO9a/NNdtg7XMmaZeCif8LIufVN+05PvJw9OOE8XJe+ymWCvhLiMCj0EZezrGN
3fpPsZQ2R6OYoJsCd9PWWdH/hrDc4xe92VsjcWUDz64amRTb/8hzfzsT9qVLuh6J81fSpnP3hMiE
UkvrBvT4TPjEqEKdBY/XdiqcbmiMC+3K8Ig0wy126lCUHGkebs/SySZajyZ+VsAfs7pcWz/43ss6
2BXEEEvVn9ox88mAQLCybC5ZRDC3J02Ks20xPNdBS3ogMZQMZtTaqsyB2xTGGLwnFGIGFi38EXT0
PZxTYr39ZR7Nz7Wz1BSflGuQrIHRFVzwGeL8kqwhrw97bmDZMUuhtK05lbZXv3ZuAwLHsQbmBHGn
9cPZTVIZNu+B87q1D0vXqc2PxQ83eCteveED8HPzsrCKatojrmS7PchDQBzdrUfgQJCoDcTvPvQ3
Q30RLeXx/0xANLrFuP3DBMR1wVHw/55/yVNN30O2xS+H2x9/6+f0A0BgOaGL9NC2XxWJ/3O2td1/
wR/gDOsiOo8sF1Xkz7MtPS6LiKGQuYG9+hVe9XP62f/yHH5hEJo/yAX/1tn2t4gmD3eIb9lMZgLL
gGHZGsTwlueEmqMTCH/XG/od0X5eADXGnUOwbVIFy/we49p2LldEAHvTrEb0QO78oXIH9mVD1PYf
39y927+DrLT95ZfFgKtxTe1kISCEFp/PHXl7NZBDRBXl00yDrLVwf6B7jKegY2+5zpQ643lxp88B
x+kixosw9gnRdezXiMEN3IRjfPscjaP5jt+Rw12ta+sDLa2Q/aHvpd8tUnjXw5+vWFct/nbFLCDE
r7HiAN/6bflyC8jZxESON86KJXrnk5b9YaZg4BzQINGan7fVKncFGgtq6j7kzq0ynSPH6M2CWN6N
z4gEBispDOHtSErogPU2OQygQHoVAbRdmd9WE8EH8HeHHf3S6HHI+0vWMG/dF3garwuZY7H587f6
+2Og4GHSUqSTR03m9Uu/gXwFmwFfV9TDTTum0WOH+wJZCGVMJFU0Om+XVUb3IrXqT3/+2N8KdnT/
A0Q1uFhtxiL/0Jf15mNhsWeuGLL2pg2VdUNu8HRDvhRJzGn++OdP+q0A+vpJ1IZg/oU+bzHtiX77
SQKwAc7hvLthr+U+ERyPMDQd8QTGlcj3KOFrlTjmRr+kdDhR/dOg0YPiTf2Vj2eg2J7tUg71WR1+
+3jetwW0QQhiWp7w1JST94STg2vwVDPs2e918Wby6I9L3b9KRbvgO4BrcsgpoVLWd6RJr6YkfKIM
YNQ7UtigncJt+y6MWexMg1SMBF6GK0+8/tX0Q/MAaDD73v1v0/TvDyqkrmpbpNWhs0ZQ/evtM7Fx
tp6XGtfWlDZPhRyHLEa3O6KwQpzbZuclL6qvWRgRBaT6HG+KuxYJgrDgZQQD1SVbngUQQsv5eyGd
4Hn2EAed//yIXe9vDxmRN4MIlThrK7PzN1SdL1FLSo7S10A1RBqFuzHCz61T76PDCFiKWNLefE81
xcMblefoAa32ONhSHGtNW6jqvrkTtdesdEOW7ONSNt0FkIkxFl4vPvia2pCSWwqSTaMcgHljFE3L
ob1ZBKyHXlMfMjBXtDxeYRD2nDcn4j7qO7vMbhEVYdSsp6C/GQFJjK9ICV/TJSycE6wN7qRUbC5h
eVVrEgWIEfecazqFegVVLGYOZJVBV6AN1iiLRVMtLM23UOX6TQz9eD8RmqqV0mMA76ifEBfb9kOf
W0t1TAMDZAaSvPQr20ZAGkXbG18mTdcQYoBgS97PhdVH9XMxC595r4kcxSucY9acDqmJHcihxNFy
7ehdvxAkA1K1P1ivkI8aeQZ5MguR8MmsOSDN4EAEEREeccQKO8JtxxOvGntJiLamvzIG9ae1MfNL
W0bi3gOYfpyoI9m0tBr1FPqd3CNJpn9O3SU7GLjkn0h+WF5I6GPLp15xJtQaQZusmnLiaN7Jlmn0
idQUFLh4zanlR6lcaEgKeBSAKeUrPCVIKW0FnUaquJqu4ryCViQ9sczV8JXFgcNSvCJZSkbSeHBG
jWpZnWC98tkq1un7aelHnHOEhZDF8oz32LbV52ExVs22jmgeVt03e2vK0ZF42KZJmDdjNdJDgp3e
qyPpfmN60ZA/L/DI1d29GRjORbk5jqaioLsnL8TUTdm8CcNdy2k0J7K5WvCVV0tm4tQZrfQdLT+f
4KtqC5Z8t611NF7hjnMYUUuKnHOhLeoZB9/Iy/Qd4kjHz5Ie6TIDzqmG5tDWhYximLAQwfcrnUfw
WxG2jHhL4cAk3ZAi98+jaUnR7wY1eLyUXcFB1+FUEiqPFbO10bQnTS4N6DUDzbnboTBIwO2yInwx
ppnG7c7s7JFsuHAKbzygIem5dYIx8MAArEOvttNgsrqRpZLlASHGw6x62DNDWxy22m+2kzkM9JMR
5tR0XFGO1UdZ9IWBRsa1PxqiUdaOtIKKtmXVmMY70jsMFAJj237E2hg1F46MRlrqxOPeIRJwyH6C
9G5d5ktOsUgfkPPxiMhEtPe8jJ0z4F27OkyCK9h3I+IQ3OOrQjOMyW+5bkL87XuDqSIJDrQmzsSe
V++ylMOI7hHzOIsAZxr1kNJR34ExRoi0uYBm52xN3l9YQFdOkG4rTNkVPW/sh0W6U1NaAW1epIhu
y3TBEOoQ0avgZJfKuAQH6WJgTAm4oq8diL215aq7yAtryfZV5OZQWfi5WJspwEz2GdGl61KQSUCc
hvFFgpOmPlUwj+wb+t4FYuhwdg3ngWqPPd34IsJy0YJdvvYmzkTHjERO/kJExoNzSAuCdj/juGrz
c48oYD1QNlTFpTVm44Nb2t6Tt6bw+kPUKQ4x5Ct+DNx+4Jzg55fEVTp9NSQwKfYcZvrP9bKwsyiB
U9wPnr98FTJ3TnOwZOk+rDyqIC3FTefg1V25Hlo5WzdEozju+2H0rAdrJAADny5sBgwbW4AA3G7K
4iRX28aeEqBNeFcYQfTYmr0enGXZD8egHkAerhsynATQJc8mX1ourCMSzLrkDRY9oshndDesknIX
WtEKeWiIUvu2lIS+3dkhjdyL1S2X6XpcMebHKbXmW68yfEr8KKSXC0xjCoijjUWX3LJAf3l96Qvr
E9cF9/wGOzLfYurR1WOI7iqVRNXM1BE16tf3rQyY8nJiV5DxZ6yp9tjm73rL3UBxOyI3edzgAafr
Bg3FEKOX7Umx0d7xPaZMDqP8O3Q9vhELCBkeep88ts1jCtP1TB5uESKr8SrGxZb5T9R9uIxVwst0
xtUcLjO2uSVYsrYq70PeFsehNa2bPsr6zy6d3T4m+Lqwz12YRdNlChlw3m0y6MneIYb3KGxuK0rP
fvtW1ZV3u04DqQO9uc3VxwV813Aizad52VSk1xA0mfmOc0CIdN7e8uEgsDp/NMy0OTSLyFAcuCxz
m1zyu6KjhEbjvfR2ni1tGi615wYxIU7RoyyNOdvTtWGaKCN1ogu37az+e8OCvKHGY0jtCWJjjJQe
+R+HFUXwnpfM0l9acoKJAGpknHnTOrPJ1rsvv2BpjB6MjW36WUWjtJ5JXdyGmO5TMBPqhkJqvzaW
zupbCNO9EDwWlO3wxA+qm+fxet2C+r6cQaaGwXByG5jbJ7VArEyISxoU/qiq665bf3WvjJE8iX3e
t818mW2LyJPQG5r8gZ3I8GwSr0pNNCiGOa5yzNRxtMxhz1tg6++xklnFJ6tDHD7HZMVV2weUJkbE
L8NIghUCjPvZSMXyFTKXAaQjQFV2USDJfI80OVVHOcEX3xdKA9cKeyyd2xUZs3fT+ELnSKEU869d
Kycgc2N3M+zRB/HUlrDFiCZVAJ4kHIZ6b63OKndzDTnxqMKe0V+59E4otJORkSDe9fuPi7dZD2UO
iYrpUESPjPVmuG0jgFSHyRZReQib3Ae1MX22EZjT9qyqOfjgETS1IITLQKy4aR3Od306RNRkM0b0
XhQOT5ODAwS1AkwGkFgpcueW0LTav9D4IL7XuhrZdSUNseyagfQZDCzNNF7X+Nk4RkZVdhjysMq1
09e8oOPIvN9QTtCMSPPgP5WU/1clxTJ1Ye//rqQA+h6qp7dVzB9/42cVxY7+FQVIfsHJw2f3NUn7
h0KAFI9/ueTcUzXwoAi9FQoHFCpd6mgupzzP8Sxd3vyriOLxR5Qe+VNqnCxazr/FsEJO8PY8py+H
w5DnWqxTfE/qdL+eh0Dgb00zYYjKTSXKF3DBqYMzabEN0gvGsbS3xxKN2HgYNqcmZmIgK/3bmtai
vbI6+uT2QRguEwM9PeCCuI0AOGGzqOEpfJBmY6BxlzQJECIVKUA/AwsYu3CEh/VEW4CMs4l3HYdr
Qb5NZgpj+ZCPEwtAXU7ZGO5cEoTIQVITRqKjM2Tkc8VrUXqw9esFU2h6aGdiW4tkG+gOGcmbB/m/
nRZ/Pe26KDRQGFFi4n+ePpH9dndoIbPbH5T3XQzLHNUxDpm8rmKJwa26jjIv4iNXHDPNS+/TLH8A
HECASGIDw+X7tOxr1g9/vqTXqsz/HMC5JHToFlIT6s7ooChm//rAgtJem26Q2TOWH6+6Fi6xC/Ai
9Gp41FoGNAANJh8Le2NOSBKhOMiTODCYoqueyJ/cet5M+HrLM7xmfHx7lWZKi9hWHsV+HFUO9Fsi
0Vv3vqp6/0YpMAr5vkEEhrrORLcWRP9wKv+1EoW/iJuMFxidE1A3n7nw63dK84r9XVW3380Fc/89
OXBGdwfNoFO3f757v6lh+CAANS7R7h6vZfD7+nm/KdNsYHQj5a/psz5/69J4nVZ0mW2TGc47tnTf
LQOySDKQfK82MK1ZWTDfAVNuy5c/X8mvdQj9lR3M145J/0Cf8319S95cieVkG+ei0n+eh1D6Nx6o
FI7nEjpj4JwzNp4oIP78iX+7ydRLgMN5TkBgBHfht++OwtEgYjFwvtVIwwEE9BsVlwrZj0q35R8+
Sw/CN4OUb8fCRf0XNS0qJpa/X7+djYcMY4tnP6MVGAr3O4eeIMd4JibGXdb1+hbXmz9N0f7f/ZKM
IeRY6KpCj0VXF1be3FZH1gMB4NXwjXiPKVRxGej3Lry7grv754/6De6vH2FEt4r6N9UwFu/fJYFl
11nVwsb9eUB32gQnagzth5rU0d5LxiBLM/FujVRqNlddgaPS3HtzXqnHcggEciWMhumaogEAcvK+
LClyu0mOJ7y+quZMYtMG/eM28vTni/7bgwGDBFkgIN5Xc5V+X9CsiLPTapvttxbLGlchjagqX2bq
y96nrmtADBFERm03/aeb9ffRB4UJVmNoWjYyud+XrdSwzFWgM/rKSd6yOTUQxDUhuw9FTkXQctCq
1yemSRU8kZBNGvCul5KCCjb91Z4fikYtnCByBD3jV8xgJdbMFrHpJTgV95/FnuHv05MLxDajpwlt
xJDgjl/HkZctQjYISr/mYWEzFUuoPuoWJZ1kUKkNVPt8jAZ2hzeGkxbMpqElXweMPJoNFsuocrPt
GwOwKV/8weTO8PpzK0Xb3qJ2+PJjAXZTwerirVOG/S+LiEdCjhFUjFRAKVrS1kqgkeOudSxYkHHe
pHqJpv2X84E2dZLwPYWocf2sNr2FiPtVpdwLuywdFnlTFT4BPrbbe8zvPl8KnXLhls13fwGPZ8UO
rXh1y/SPvE9t0TI0pUJjsMRasNySuYfE/RN5UHAC9xMYO/WoRieYH3Dw+/PdUPJfljgnvZJbkud+
xzOz83XhoxuHIupGAVoYOvwo5HdggsBIQijdlrdg/WJtUuQnfatA0RHT6Bwa/+jNaz6+H5dAo5mR
hZcswYN0y4y4vizio41iifhxIib0pxkZjLobh3DU/jN2PlL8Unfui+vabUPilaxhbS9zsoqm87Ri
tUBoQGItt66YC2u7DIHj8rI001G/M3uCI5ltIuxHvD+dC42L6KUfX8Arx5yv2gZm5Jc700wNbqhn
tgy/Yc30IlY3eMebPUcXn/8rAkHFLEEyWMqfv6PHtCn3TkGmPIckG73DGju58rgHk1NsfPQqchbH
jaaWf0NTWd9VF2YUd84LxcQPLMuYV+e2lhOYaCuP9Cc6RsCubRMpDodYbEHP12Oh18OlQ29ZvjiU
Qxk0ZYpW7K4dkWoQ9OaQZOJTCy5t5tTcRhGjJrNlzTNzVnigLwDdrDQ4UBqpQudsUALfvvUcBLmH
HUp0Ph8pWGil92FN477cKZxF9XKRAjmrcLqoVu/dSs5W/Nnms1vkS5SR8Nfr3qH2lgEB1dTCOLBn
VoG9VA5xL/vOTvX4lU7v8m8EDfTOfI6G2eW3dFtHARMlpwOViic/onaKydgcuaSNb89/XKZSX4sb
EeLl45MJmIJb2FeMFEchLzjNCAO4vLIpQr1vw5KG82bQaU6fisnlX5LI2XRcV+lG+h73c8MdnKA0
cTtVGOgxV7MFhDE8ri73JzN9PUT11np+EGHLP3vUeUzgAEeof8PWUbHLcJeCec6BHGaQLlyzEStx
X+kp7Ub6l0p6qTwJb2DfiPlEWM78AHDE5i4AoRbDdpqpbpTNtU5r5Bdi7aJQmRAdgvgHfhlKH4K3
sJJb3mkNayLndqX5EOVeoe3BNGT1ypTXOUVo3yQTg2RjQZcPew4UAsY2hYxsNoW69bZtZfiHAw1O
NJcNyRQtG4Wl82980KT4WXNSGUAEIHRzinedlRcpjrcSiherVTFvJkpe5vJsXBSDqSUGq+zHbgDD
NAzGQszyEHCNqYEK+VvvhkXnYWOxWr5Mix026+4jkhZcwtCHLlrDxKfKuNR7FmKWm/3oZCVJeJmY
uiiKJ/bt6xyntj+CVHPoRGUoNCuWWf+bopng5nqx3fjOhIRXCs++hPGWZ1dVl09WcDOuROcweIpS
LykBRPVeHDDg63FpTuvAGEqpXlbZZac6xZ/19jxJ6niew1I59Nhwwl1T8TzAYpiGNfU3hJfZLLll
2088pZb+Au+CbmtgqyZRb+pVEJFkxMg1C5GO88EcxcJPcoTp+bNRpnpdqsxZJ9qMpd4Rkt+VsTwJ
d/W5f2NusDrM3EXmArW1gQE1Y8jcOg0S6AG3hdTFXCzOALezyxx0DR/tWqD78ZKTL8K7fhMBb3li
4QQzD+6GfsmO49QzHFcfz6LBS1lurA9bmBvuu9XcpMhilijPPQmKcXylsJOdhEVs6y2WSRbF9g0w
K6eRv84hrPr65ixdD9/hWElW1WiPYW5xjIsJ85dEfBg62a5Plzbdu+aU9vdpv/LloQHXrPbztqAR
OYBOMLhLXYOPpNzBa2M7fQqLSd/Bv4Z1Uyz6zza3cxi4JHbqjbPfGXq5H8j0U4+WwaiErRPICK0w
O9HMZH5ivmLmumFKuydecisQN3bBsrsbokqOwHKVtflfYO/X8t5s1vohIjyhZAwBBejPRBfMFb3B
eRLfBOVw41JmjeFep1ypg/xdFP0XknV8aPRB29XPblkredeQ3COfFmrQyztSFNELY0kbyf2gUSs0
5RHds0h6Wq/DdFgWL4S91OcpKAe/MRtMeDWvVWLXR6RvPc9Issiv1KxwDLXQAtckW6tZb+mVXDYo
LMGGvjgW0tjGzyg1Jhcw/bi5GRI7t1opjNf2BohXRHz/lHGaYn0fc95kdRKoelFqFxW1MpEY24rg
E0JVoBn5GIIX07TEYY6CjMQqNmjqISvtvOPF54/BeSBhBdW3O9pWstHe7LbYz0aU5fQrAvRDQWDL
JCMq+IS5esTBaS4QRaLWNI/WYuX2IRWrhTyWxpoqkjx1PONWEA3mfpiGXpbd0RTBJvp9RHDi+qCb
ouM1OunWuHMNd1CPqO6B53nS9+UHFcxZ28X16FNdO2LYz9QamzPCwV2E3oFuYjFSoFedG0IpjKrO
sfMkkGrow69WU4btc24LZIPgXAjhJBLLc+i+Tljfgth2Bm80j2Pa9h4uRgAPtX9MGzLGbyKL+mV1
nH3Btjb/nsNdhFUIJbKasFlZHl4qMpUdCp7ZjbT5MuXtX7tvc6tT37pbsqbrIAQic+S1BDulEd6H
ZfOEcHciXSTJyJ1pZuxRtjnw2I2lQFDEQa6b3mu2hizZQUmH+AleKxELCZO7D/X2UfICZzrkrq9X
uAbxD0tJYWxQ9w8ljZQMNItDpmN4CbHTYEsKoR9C6DWxUiVvmbEFOwjABOr1mB4mr9P7FBrK+uQQ
lJbiajd3xnN5nPqm8D957dByKZZ4tRaCiaHWIGgfsEx6w8DOPqT9IOyja3vsgheTvRstMUrJrGVl
iExkIUZq0UAd0lw9U9tBfeWcIteu2RK1GGhYU5qpMfmi7EvobiWe10i9IDa1zTt6IeaOrcmCe4sb
REiufnNiWlm5Ukmrjs+eAoUH5X7GPcifEee68stMBKzMpcHrQIsdh6jU62Tl4i6sExT+uOQoZAvy
MZ4iGen9akTYvHq0x0n6X5elb7uDb6NxuEIIM/NaHIXQe6lWBHrLkkfEqESkIbT+aL1M6ADxqyy1
RforBuSWukEciHTl3kam9Lj9rOGb3iK9lnv8odFvqb/eYJCfuY/Yd3XFwo+QuLSx5aQGN1KgxI46
NOYNh456MrixLDOlvoJpMMg2P/28E6pnCsWToChNfajN+Y0deVCNiw2h3ULA6ga0wQIbI/uAO5QF
qfepJq+2Ov94jLwwLeuR4980PoRwQ/jGTtlaPCNSjANSctusmpf8Vi2lmUaf54rGaXUikzlrlgtU
lv78oAKiQMFIK6GLT1IChcsvhNnqTYU5Eka3xIu96YN86PcMloZ6nbUmmChlMO4Q+bBLyexU7+Yx
c9O6PpkiG+bwVo2YG4srPw1MrmdTrp4HDkoUvupM73LG4eHqKQIOVRe8MGTwA+kMm/2ptGqOxkVv
6QFGDhl8vGNvBzX77OzH2zWf54yX5tSRAOYnjiPYBdII1vvNEaf3lpCuosmTJnegfEmVjgrQXVj9
0+xKyKxdahotOkeD6yKlE6QO10JOU6Y3847QV/tjelSjx3Opp6XjoeIJdcbmylmdOfsyh0tGOiDg
YDgnpFUxFuqk2NgTlAdXunrs1q0dtdfNYmXzuMvqIaTryy8AwbSr8SPxbCf8OXxWqyRfwRQz8X/l
gJKmJDuj48iXQQCWT7OcCqchpmASGLo4W7rOlbtY/83emWzHjVxh+l16jzoYAgFg0RvkyEzOk0hu
cChRwgwE5uHp+wMpl0WqTB332hvbKpcSmUAg4t7//kObFn5gm6yzXDeXJjBRNh2bbozLA2mER3lJ
48lzbid7no7WYNI/SRKZx343mkxXn/vIGLkpwVvl0+AMQa3R4KzAr43R8VMY/OyIXawsKAzGMNTp
voqwsvhTSM/CdEXTtPGb1XfVfMngSIduFKmIdqSP6rDR9q5UVncr58zqtJU2GNx/YsSWphuq3FKF
1aOxNPlI+5dCPsQpub8NmmBR/LQ5gG6JUEBjkB7XPUZXW8ezS6LaKELYA2ajomXEJkehnl36B5YT
JhQRH4Rf0LJVKvZkuVeOTeYvEQUjS39vuAaxcVPqUke9vXpFj6Pt7Gda7hWQMyqEXxV6pL5ZFkYx
LPgRo8LXmSrMvqG40MU4FgwHw3npuG0PXZ9cDYazvOJ0y6E6kyTyUbxCtw13QVSM3RWywLk5cbvR
yPYu5CH4ap2jCeoDnBN7tk7JoI+P8ZBksFclVbFUomZhsouvhreucUwZ+0YnVdIzIz+j4O/kqgG5
MrONF/ZLF/jWWGTBvHzpciaUBfJGBZ1Q+a0LUf8gMFNjodMkEdq4GqIC/x5m7N3y1RnDcxKineoC
9Pmo20V65ijAEf7FeWJFTcgCWGstj5GsKPI2Y7QHUoubmclAZBXps1WOS4c+ve0cHtNl7mFupMuq
/Bxb+wfMiFRWD9IR7EPb+AiwYrkFO8DLhq9j0C59Zh9p8J/WmpiqzPMbbLF4pJ9f8iOqBkyFs5wt
FjjPdCmc3sNUk8IWT29l+9WWiMp/ZG9LI3O1Bdn9by+1UP9MXP0YGDGa+oCsohBScw868TUWwbI/
lVJYPUUhmzV71+fXekUDf8WPCXYBprZsEzInUY8fYcqGOXO2BG9/Ha28o5EhG9tkJdqtiHgNmcQa
nIUz+v70uStg3QOikDftZivVmvTdoBDLZANPhAXhad525p+zj6KG1k6J5KATiU+Jkxz40+df/7en
YgELU9iiX6Adx8L+/VMZ6yDHr9exn9vYGPkeHFBLW8jhSgv1+aV+W3MWwDAhbbB4wVXdj3g3ZVRs
EnCmnr3ItbppH0xuMtzjoLm8IvgHDH9cch9HKMTYEsizEMKZJpgYp7z/cXXVWG4Ifv+sRLTsUVBz
QBG7mJ39OjS95cwKPOp9iomJP3/PTEevL9jtMJ38/Ld/vM1MTW17mWUwJrUN5Gzvv8lQtGM/eKH1
BCZB6zhFESiVS6QrO+DnV/p4l5GS6vxaeMVcDXDsw8wtpTBEUoKssytKJz3D6HNpzUk8szjkI3Op
Gj+/4HsWM0MT2OTAzgx5ifBbqPTvf1qbuDObyVTDeWJOFG1qK1i2OTbFieca1FU2Gn4Uh1OEvVJq
R5yMn3+BD/5RfAPJIvZ0RO0O4nXb+riziJDgM+UUT1WEtKTYMMua0w2oR+Qlu7eypa+jpTSWQiz7
909QXLPbBfLKZUuQ58nwdnNycoa5R0D/E29xKTyLbmHO3IIjocFJw23WLtxFYn9jI23ZrZ0Bq2ug
jakr+5K4Sp0X37fYnahFWqcDPDJgEQ2YxadAdBvy7KCAnMSMlmGSlqm21FYNxsFsFlptOnQxC12H
Z0ZUJrWNA6WTj1eqVnwt5w2gbyjt2TXT1FyKpoRY9aXiMzGZx3skyRN2Er0hQRh4LExqkEmzH1Fc
HqMiBZb9/Pb/tuAc9Ay6tLENQBL129Lu6CwiTZ+nxzKq0L7vQ9UuLZA3t0sF8BOy/vySy9vy65a7
bLUImpjRwCtHKvRhjTMom9oKb5JHL5QLxtjFnkzPcDbA4+pcb3S+AYlRXkcTNRrBUhRqJDLyDz//
Gh9/ORRHgcIUcwR+NoP3D4OXQlbFwLOMHlPCFBAl5XWb3+G2YtanZtOef36xjzsIIjG41SBFElUK
QpcPi1waehhDQ2ue+gri4b2dOMuySBK1VFafX8r88Erz6RDPhQuRlcmb9ZuBSAhFJ8uK3rwrmlaH
fg182YbbEBiVThdja04Hn4F3zn85ADasy9G2vHuaNRsVqwLWBYKh5Vnm92qwMupQgoaWQj0O6VAi
h03gWwTzfoG1Rm2BAdx2sZo86V1c2Ohdc6Yjt71mWPw4LbU5i8JQWyZFRp8v+zUNQUoQk6axj2bb
otRD8UYh+o/s+w/3m3tArgvqMKwaHAj4+oeHa0OF8nLZjXddniwnc1AyqiBWdyjpnD+/39aH9bw8
UzYv/PmIggPX/7iehxIeuTJEcOuK8vVaRB7J87THk5+jia2eLeht9p5B0uEuFKhxWdw//1T33YIQ
aAP2QA+2IDJqGWhkip3OhIoFoqClSafNpw2vKvkeJCemw24i/oR3J4XoTNM4s6n125+DP6ZFyxBJ
y8geYGBC8CL/X1/mywPHioCraK/TcdiIy4WJplwwXs2OlidJzlPIX3Z6Nv5y3dbxAiz/HKHxRrJ2
E2YenHtBAMph+ZORD0Agn99S9/3jW5RNTPKRTeqezVlof3x8Fb+gd3UVfMt6y3lIaqJZtybj0b1M
XSXA+KN2G4rRO05unAVrJYJin5tpdk9aFrqgAptAhqYhGnxSp3Hfi9rqLqB/bS6zsemjVeT2RGl7
yVXOqO0bNnmN8mVNTteKWY686O2gPEZ63JxxIkUz3XrUp2uNIIQvuBao/oCqPCFAlCRtgU7cTu+1
WWtpDjLSp3FAqi8Fp1K6FZlmnTlT3a9bNVUbZuLZfcQM/0BqCVOCRLXAeSWWwQnk3OwJ1oR9nMYQ
4VY3VzosbVU7tybn87OKSsNesjwiIIywaXZmUhS3g2N197FlRfCgdE0Uaw3c7hEpFFpNTdU3UjQN
ZVHQ7QmfTbaMCSbsxJgXjbCdvVjzO5H3aKzLDWz9HsAmSpIvnSvRMrj4mqzboS5vsUQHEhOGFoH2
aWKF9fmVaCf9q4lc+8lwZnEXdXa3ikaZH1MHqqSIp/gtBuI/vs/vN2sWBGNlNjNEfcz0KRQ+vM8l
8I9T2WHxwvMaLz0zQGsns8U1iywzefeH5ffugHq7mANRbjnmqeE+ViTBLCjtaq94kbqTwxEa9Vts
I02IrXl61guro/8jrOSKESESwM+v/dvKf/2ZcHUY2bCJf+xHOrvxylTU+UtVLJxWC/+UcZtbBsS3
zy/0+kn/PoZff6UwTYgHi/IHD48PtxTqdWqS+xq9GBiM9dQfHBc+VghGvMa3F2d6EyeAGFd85euZ
jb+31SvMLNDqS/ymW2hfkPXkRS1r71BolXPHedtQJ3VZe5/nFC8QsnPlm60hrrAALX7kBBKe4nmO
XNhcguUS+lTfIKBSrcI0vLByBIm41OUS9CZlFmcMHsBa7U0vyeJMm1RdvTVCW3/Wx9ZCzuJZf6iF
jOUnv7slSxlAGcR9IQDB/FgSkOvYjAITgRfRLTc/iq1oZ5VJth/n8bkwvOwR3vC47syQoUdVa3KP
GNMu1p8/Gfu3r+EsZM2FD0KQGMf4hwLJSIOc8UHkvIQdgwPgtBrnL+KzvTXe6nO77mFK7wm3Gjsf
SWTOtKfM9yW41RkyJGyvM1w8LgjKE3trngDOyIh8ygm/s1d1qp3FU+GcEi2xg9Ju3YKBZhelxkPz
JYOxaTW3I2OXBCkLpgeec03Z2JdkAMQ/JpnE55aj4l0KUryPw1Jd5OQdtesyaLqvUxZ1d7ptplda
4XJAyNEYtpbZDp1v1XF4O2Qe3pkIcPgB0WigU22Jx2V+XWGN73Am3ghkqKdxNIkvBqh24DN0wDnz
85u73Lt3j5h7i2iWGlTSzTofVZsdkDDP3QleqljY51jTJffwo6dpnVaFfm4M9BJ/uOIH9TAvGnaa
C+sWPpIFBQ8rgHdMMTJdszrn6PyeqEQcgM20nFy3STsCVCZbBhEtO70d1i/K0rP7OBzb0xj6+ZXW
e9b2D7/+96VFqcn2abokhuD6tmw/v7DW6gFTCzfElTgcGTDQt5fBU1nPUb+ukPj5lW6mIBx5GWQ+
8pFoWieRtPcRdNg1OInnEautYUZSl9J5iHERWaBfIPRCa6KzVMbNvrKs8VySDXES2k5IzBwC2sFv
JsOMQDix3fRrA8UobqO22mGxqbZJ2mpnCLAJJALK0NBjRdPlNA4cZ/hdqm04cHqvSnT9pzljXipK
KyeBPKuyAkoJpgebnqHnvd3TmlKLNDetORYnUZ6hI6sd6DKsRMZFKwnqd2l5ccHIFUYdRqAjc6VW
ZlmI25GjzgblNY1fxkrCq8Vt0jiBnIK5iy5D80tbl/FDR7DkDxGbmH00fUIs++dP5/f9h5XiQZqD
uobz+G+4nmUyCU3HIf2OEl3HZGrwkq+wPCamhjwyeirnZW664EQW2leswrCln2Sv8j99jfdM7dcF
iyEcZTMSek8s3hXvFglMqSZvZif7HuRy6tavDwSBbJSdxplst/qM6oOkw247SaRdCsHjY0SCvWKd
zMbtH+7JP7ywOMGBLbN1wLX8yNid827oyzFNvoeOLm8qaTTXZqZhnASwe+Rc7M67rGoPShT5STZa
xlmLqTkQe9aOl4vuHEJyMfSnsdZZP2DOV7bvVnF684dv+b4HWG6ZhO9q84rDmaap/HDL+jyYcq8S
3XdQ7yq8o7Kw8YEzxeR3DWkcpuxTZkrNLN21W9vlj2jWHaIFiFAYdpZTNvc2psinujOkdyaqViYk
nALbOsEZC1NlfKtExbj37UH/zzLmdlLf/+//eX7J4wLRKU3Kt/ZX1QSWnkvH8Z+FFl/i5lvJsLj4
h7/1U2zhyr84mk3KUvNvz8Wfdoye+RdaB8jlnlgsKH51jBE4xvBqCXdxu3jNIv1bbSGQaABF0/Gg
wtRhjP9Xaov3bw1EMuAGOicTUBsOLKS0968wnVWUdnYkj8Ck9Z6iDvWdUdT7eZoQ0rV1Y6Mz+fsG
Xb6doL+6pf7TBYHykIsYNkRl48PBwsDZVKbK7SNQOwPGfmBE5WGDIDO32odTY/wBUHnfELz9QM5w
7hdjEBLbP1SvXiLnhuGIODrEBT3jEm6cW4uDXmP38e7zn/b+3X69FI+aZw0QDS77CmD+emaiew27
1BDHNB/s59iBagn0SH0ozdA4b+fZu3dIbz2v8fm+/vzS//ArWUk2q4EjwePEfv8YhyqF6KbV4tiY
iTgpXIUSVLML2GCQTfI/tB4fCpXXH7oMQxAJgcsx7vnwDEdmf7kzxuIIC48LOYT49D5TdGTEfesk
SHStREWHfBxRk05YajQPMAKg9I34Wq10s/BO/9ufL3UWE3MZBgEAlR921cSIgi4j9/boUg3khIxX
8U7XSDH9/7wWukQbwyYmXOid3t9q4DE9i6ZJHK1mMM47oTUvTpuP111iqsfPf9ZyH/9dgy73WVLe
g1FhhmIv59r7S8UtRClZduLYB9GPxiTQo8PZ4A9P8/elw0VwJnm9GLvUh4dJx4U9lJmJ4wyxGoJL
jzEJE2ltBXMGgOHzX/Shcnn7SVi/GoBuglu4SM9+rStRIBvEfxrWMaE4Qrndc02DeZ30M8wEH+HG
2s9CTryksTdeT1FrnYQ4sP4BN/qHFYxPF9se1BD+x28jI9LwIPYyfj6ObmserLQwNL/C1eIUswlW
aOXl+QbYvYZyOHeYy7y+vLZitsAO8icFxD89AbF01jiHM9z4CGKlONUSyImRaIOB/DU2vVQAuNgf
har/JEb5p0tJoGVYFxwtjKve3/5RudAknco6xja31/NCXlktg4u6ciVP4vOH/X6rZ/umO6XUJIMb
27Pfly8cgzKrKqUdEK4iJda0Wj0WABWP8+COlz0KYPcPa9l4vwUvl3TonHQObl4d8RvEqtIZtATX
0IMe1PFOQKqGvAQt5VriH7GAFDxXy57Hy8hNzNs45JXKR/iO+HAiaHVjWe3xkyWWe9lBWpEqDCVn
Ez1vEGm4IcRG+aebhOTp3VsOUAujxCJfE/SZUQNH4/tnQv5vIsbcEgfsWnOqOFJdy1jiwmhAaIFT
l4P0rbIswXtjVTIIkBtyMuVVDWuMWKkk4zviEsCDDACzX2Yrb19GMtSkj0EL79UyC4zWep0QH2ij
w8eiIvSw6UG4ck10XL3XE/4a4Jh14sBdIKwpMa2TwUyqx7Z3yqMbCutQJ9xA3JaS6TKMM2QDklHd
Pco8jU7dCypjbzRYLGESGuGjCUAjgSNqhBR+CDVH7rKi4houd/q1SagqV8couRc0ex3BhucNYwKm
X8JQj1PpIPVHT+3JA1KD8ti0YY6IGD+Z6JAC6L6kSVY9wmcx1QEQarqGrDJeamarIdtWaRg/GUg0
ocvMeFcQzg0F4r7KStZem8pnxnKs9ld3hckA/yRbYzmh+x7roCk1vylq7T22q9V1LVuCkcC8V06M
xbzP/ttje+zZnDDGZBi3TCp4SUfXPSXRQltZo+COBnFwPwkz3uG10LzUDXyTxRTjlqAK7o83BM51
04Sw8nq7eVGe4DnlcvDujbFuXtI8NE0fFqa3mZvAsFbuVHv3HcMfwtWDyTpBz8Wn5Anq77nlvolO
x5vg9ZQjjdDdIv8h+AA7jDrZg3sTxAwtkpUtIkmLkZN57OCAT2GiJc54GVa5d0ry8HhNPC+OC2To
aHJtFxkGBa9eAimY+7MjU+7mxAwKMVDpTsWq1wNH4vLPfqn1DkYQDSKXbIeMiy/DCAT7XQjLzYss
4ZuwgsOJIOrZNc4jLc94lHaOYURQQvRbO5PgvGnTACABkiFrGS2Hd9/oAR/rtqROjJqFSshYstLb
1gHknFAcEFsF1E9cgBXOZ3Sgc7gy4tx+JnTSfpYRaV5+U9SkbqOTr28I9DL3M8aIztqEi/5UkMN2
687xdIZDS7aumrE0Fqqm4W4NXI4OBGb1J2EGFuE32TjCLCLHcK0jpbnNIAAPPmPCIvXhC07nGMvp
x1xEpSIyDtwjthscS+H6ryZiEm9T5pubroyUOqQ6hmWLLShqIb0prlrVkOuRBF3+vbTr9ocrcB6B
f9KdIxbtitU0JsG46lJ2ptWcsXENOvbXfqtN6gEeVN1sG3uS38bZMdZwjYvTstHrcKsvYITvdSpe
G0lZ7LBcLM892FC4A81N9BRamHeTI0Hkoozkriqm4GhMrVPtXMQCjyrO2y3hFvOTDIfygE1piGRi
EPNTkVXpxrZRyjVGz2OEqN6vkAMVT+BV0B2LHlM1ED9ntxSjBIKMVYPTLwJS1CFRD+Br4kPhmu2y
MQU+07zguksb7aRIK3WS1PhVYB41fQ/CctiQs6ZdYRqeP8RpLzDrhX2tCvAUfEdi30nrZ6cVvB/x
rK2RSWH13NfGNlclH+Rq52KMdLZ/K8D8K62tiIwMEkHKlpA1D6Tbr8nFCBH0NaMaTql03T1o72Sv
EYwMOBUEXIjJcrBG6hCduAzuVjC8ovWM28vGzMvuTqWyInmpaLbIJ0gEjPRv+EGUD14Wm8QjYY2H
JYS1Jl5Oh4bb5lecSvhXkkiEe6XA3kOFOk/UCc3kFOiruNTbTl1mTcui1iQV2fMUtMa5Zia8Ek1D
x7ApVYuTCFJhCmwTPly1YrdtX8Iaq8xVOXvGLU7xLFm97fHwcLox3MCkg6AMHW5Ew1NWOkmrToB9
i2lr5WNgiJExV4W6YsrqPXR4zmO3s4PYJ9+7PGKhtnyaMapml8YtWxC7MYWZKtlt4daeN7AZ8Abq
wXKWyVi16iK72gvsXEZon6l6VPhb8NUIMiImC4feRxMXe+q5qEPRZ5VmyTsfNSp/shOsyH9Mqhfg
ZU4bkDzTwvpMxPA9d7E5X+EIY38h2Mk7qSOv2cN1DZkyjWHc+ZmRRF+bvn1OFOkxNmzkcBVMbB8P
2ax12k08w5fcu8SGnPd1QgJXhmIBk+dqn2ioIchlVHezF+bAaI4Y7nq7zq9lqH6Y2fwwEoZxkbZm
u2dfBQY1vRo79E6ZL2EbhS9zHA83Yefw5Hjj8XmGfOH5AudiiCKL3nBx8XcOSFjIBhiHTOFWINnH
V2kHbWPfeqN+FOjjzqqmta7ljOQcvXXaGT4Oi3Gyotjx7rUCi+DNaLTZ2VjX4gL/n+yiIpnlGtFY
tapxo/pGXEqGpdJsfS092R9bqfADtwMzln7jWvEqjWqsy7p58Py8IjAGCx585HNXHKah/xrgcXAz
tGF6ZXSdfgYGbz+lg0wXUxjYPALSNHkEkxWee2KKz2pYAAcNzFH6UR82z2Y8qGMOJ2xTxEQ2G+i5
4GW0TV7vDLa8LQbPHVbWhmkGPkw9Z9xGWWHdylSpfV9Y842Ko+BUn7r5qsWNh8SFcHhkzlB1G71p
RHwYMR2xV+S0ahAIgsFNz+WoD4qAoa7Z0+Vqpwk+sHc6QV0erjEdgbym5uhwNVk85wMn/A+jr5qz
Til4vRyExyJp8mytvAipWAl15CRic9ulIjBQNlBZaKuwd/qr0OwJXSpeI3oatrzHlIGSX0+ZfTrG
JtsoroZeu8LZpRiYwdddwAymNM9aZ5qx+vJQ3m3czBFsiMbwvTRlFxAijXN8CAv+RIjK3FiZnPf4
F8TXTW5Ud50xNfcAuWLTj3O6wnwu9iHyCsIXosjwxzlxGPYORLYZwRy96DnTY7/FDmgVaH2crQW3
6rKf6VOKbHbqlV0G8QVjjPFOrwftzMZXD+EUKsatq1m1g8N0YW+rxrGHVWnGGLF1rN0fQRaNXxRU
gW+DHTgvgyTBZqsriTqauCE7w6c6w0wicK3yx9zOVbyuo3nCT7xVP+xoDC8RBjLYmYHcDtYwRqVf
lkW1jkZS19AA1TWxWEV9oWVDsjF1GbRrDyL3gYhgQr119IXwhTtMpY5pR2i0Jpz+IZJT2RELNScX
DGXA6gNVZBeFlzGPKsxRu4oYl6w4sxtD7HM1ZGN3P0bVGIi3DvZ/WOgfsFDMbBcD2b+hvt/SaS7q
72H5Dgj9+Vf+5TpjyL/wCkFnxLDcoj+gd/tXLg3evTZdqYtxNYNM/q1/e/fKv0wQUv4egwyiZ0w6
2p+2M8L4C0wPx0z0tbjSACn+N9bZlvmhD9OxU7GR2Js2k13QFvNDH5Y23ZwOnRdfJqlHyPKKLBeM
eeswlRdeoIS4EnRLzY5AsAL92ZudH470cpUGPdrp8wrtB7bwacXQp41TdvTIRfMwfkE1p6UIVFPM
/Nkq0j1qZH24XFSrL7muBvp9B1M+F8vMyMX6ozNKTrcSf3m335WeoHiOquSQsw//sMKC18lbxGCa
CSlnlGSBOamoeMXCGd96hwxyOp5diEJ0bXkZ/r0pRrhkCONt4Vcm54s/Z6q2kawL7Q5p3Vd3lNE6
5wCjOiXEUJKofBLj2n06poK88t7unoaEaDyhK/Z8fCOi69pZPJ6acpwu+w65/hrzyRwxueIXEwU4
ty7EzEytPbatY0UYcNjH4QoKsvwaD31715BwkZzbvLiMqpVzEaM3HrB8HEnMyOS0uFVgIuqje/J6
v9HbeLpx7LYt1jyJ6SGYSqZ7utd3JMoH4Q08wgA6O3LBdEVRi6WYDKLjPIzjg4hjw95JMeoEZlr9
BgZhU6x0pAHG1mllFBIGYakvUz0iAAyrBD89p88PGi5tJQgqMndyDmb3wk0Hh/l0JlgSyRybCeUt
Uywmj01TrykOpse2myp5yS8xdQwIEcyuPfbRdax32PbplE9YD0U/nJqolCiM0z0uJGgqQ4uOq4o7
Mgcj56qasfoiujsNcVNoy6sUeeYBnTkMy7wyrjTbGzZFn8tDIPAVRvppyxfGkcaa9KHunMSlGTbC
hDoVq/TJc41tVWjqVIR6Mp3pRac76oCt5OCS3ogMziUjIcmJO8j7qFCXIq2i8gQXQ0P4OiTAcHG3
iCUum3kjTocAlCxG1wmoh/oXqohY5zN374pihmc1G71zk1Oj09QtWtf7rKY3JC+DgDBIwRITPrb2
nDZ5dJo1kHhTHpacG+9U4k/5klcOnKMkQy3kZ+6Ua6e9DT6zChAxnCObjU/7oo2OMiiGZ+p9mEdp
M5ABpQoCfEZoxzbDWbOoobNJPdqDixADCO0qIz2U9sZAnYFIBJpI7myLMI4v43Fi2BtVBHXCZgly
3uzAdQIsARF0rRF1dsNKBarvT+c57pbAevqNMuJprhWGpwbqKa2GmompfngpC0hgK/w5cudsnPPh
PEMZuKtTpyPyCWMdVpzAMi5xCPLMNCc+14gRgWxH28tZB+20XueZOzyYVIo76sIqPAi9uZ7xX52v
UP5/Q95T8E4BB48Y2iWTfd4iLyaDporo18JuKh9GQrmF705ddDvPjKV3mHnUxY5/SMOA93/b7tmJ
phtRLTaMYPt0EDEEM9AZPcJM0UkohPB6qH8MmrizO+meWnSzqBDh/6j9kEZGeVIH07h2lWYAfzf6
2Rwk5pUoBt7HQHhJjikGu5nd6YWfThW07NFyD4nmEunqgsCNp3A9QNuspoAUrep057pBs8mMMNBW
Mc+qpDSakzWBetaVpia930KiIobWS8xjKQtvY7nAAxsNbmMEqDEat2oW8VrHrIXnjMVJ8rWunOQ5
0VsNJ+esf2x0FKdITIXgXRNjv9YSrIRzQ2rtCaFbtJZWl2ATDXWhPvIvCFxGNDjYPlNmNZF2iGNK
dBCNZps5OlLHVqQUAUFQ0XY4x6Lt0EPfljUcwqInPUtD+15u6PiGEJaUnXfiDPE16mO3CLJbYwqt
+36YvwiWMHz9BrWSj87Y3Et3cK7oFIx12AbTujVxNKUvdHTEb+TMIvkLyIMch/G6CBpxnqF0p5uD
t2CcQb4rz6jDZLJzq9J6qNrxIRyxxvCp20AtMTTJ3FXf6y3urT0Mv7N88c2cJ6O5zpMyqVcl51d4
ZYx9UOMgKrIJ79jcctrFSla8GstWDbvGOUHJxva1SPhfPfWHegoRzqKh+M/11O57WYfvsxB+/p1/
TZb1v1zoX1RAr7khzJD/Lqhc+69lwkphT9CeRCXF//WvLJJ/F1CWjm8fhRPcWcxT8P76b+onl3Lr
12kVldsSLM6H6Qx1EX/KZfbwy/jTM0sMZks326PGeWS3GP22ScsNo9kH9EA3da/tC72rHtzceJjw
qt12zkTMWn9oJ8J6Zq0yT6yBzbzJ8JnEqM4+8boUS+JJV5woVbEC16h/EDcl1xyV8GHdRj/Vwkw9
wUfWrzW4gjvYtd3awihgpdw43qI4Hjdd6FwnfexeDnO8Tt02P8LnH/g0hM0WslB2VdNcIxqtD3pb
LxLJCyQtsHZb0fpJNp7UjTNf2WAw69IZHLDfobulWUpXIdUHXsEAmEIzCAG07B1g9RcpsMI0hyHb
OXkWnbV6bBwTi++k60V8acim3pBuV10yyYACm913I+wPawRjreBQ5U7/XOLv62NLOKxrocavMUfM
MQWD8y1vxh0hqzAmagZ9g4zW2Q0MUlaDyMBvLesF7wBrKzozWMcpfSMB288m3hUrXCsOiZeCwMXA
rgmn/G5usb3hqWI24RTXedVs21cKkXYRcHxuOq0a98rycBF1SuPaU2b20Pa2+mL3yTb3hqvZaPPr
1Ab/jjO37nCkctJ0xST2rAaXJaXN7QkRLKr0oZvL+Cq1InFiNYgBLAsRJQhYX99UlhbcgLLYR5EC
TvtabqMtwWOKLFcVn9dlNjzAxGteoEN494xJ0PSWHM0k6TruadR72N4OZHMTMuBeOQMM/iKz2FPJ
A7P3reWqRydO0B8nTp/dF2lBHjmYBnNhMG5RQK6hbslK6lOw1VOngpIAy8/g5nmU4X7UwcJvTEVA
UxMEiT8TS3PAi76r/ApZV+XHGIfjDl2SPqATeAvN3MJuZnCSJ8fswdKpTouNbTITeLUiB5BEOprH
5Y2RLlCaHBkgDIl3ynadPCmEi7FPAxWH2zglgTJPoMy1Ovj3BFvhvMMgmbxKDimsfmnxZ0ruPf7p
QOc2RjfrunKZ63AW3k8xtOu6c6wTDdvzZBXCfdmHi9EUQOyIsQNC436cgPVRRIDelXZxILI43jlm
B5ELXfh0aTLoubc70tj3NoNJAr2mcLp2mBHEfo7PxTVycIYzpc2ox5p4DtT+fKDR0nZvmP0U2Cfn
03psc/UY8f7tYgZgjj+OYPoBCj2J43ab3SujiM+nSjQvmLf3O6Oz1Hfcgsik66CNvn6zJEiUu+1x
CEN/DGPzKmTuBNBO8buyyMC7epvBaG2OWWgkDiRkdrcN4OGqlHjPIovmh7dWPl1Pnd3eOWPOv5hR
uZzYzDMWoVc5bXRcnXbJIJKn15WW2C1Xm8OlxzAmEz0MRHi8abzygnqbcjcKk25lz1V2L7zB/DIU
Wgw7PhfOVW0D7pQpo1yDcD4A8BaKMyghXjVApduuE8WBZHSemhkMqDuIFHih3YnPaTnkBTSPiY7J
MK8DPXGvBzJONxErkq7Ns4Mnz6wrf7DziFFCMPJBvcsVnQkRQRZG2g22QP2OSqC8qcLKo1lllPT6
tPIhL2+Q54HxNmlQYBHV9i7zRN7eCWvPU4MTPqDayaB4ypCP7xZZtIMHJ7nR/Efsuo9uLciYrJY4
xGQ+b4rovK+mS6wibvsqLP3eLp9oY/0QNiBpqWdm213oQ3gZ4WqF30m0x67jhz14R8R20EY1D497
53psrK3VR7tWzvdh3dAN6aN7KiUfqALiowiuNtUEE9QsyuuWc6wD/S67HX5x8lqo5K5BBnlO2IOJ
L4RLaIxDZJzh4LIf59M5ZGesiPHQCZhlFE5wabTaeGGMJg7JZTiROe/KaCfLlPB6rxf0E2kOoYWx
aN+Tzd669ERrDcfqIhxXfWV+rwokxlUUq2MyL84EZg7907S/1Ua7L1z7imOSCM6+sy7MKgwetdB8
oHv5hmww9+eCaAC4sC1Bt0W/0XIL3mwDdds3a7NfKSnLm470MHTayfyS9/bKnCN42fNi5d2ON0XS
qYPnpDsL+zdMRWYecEza3Vh1gZ8MU3qaSuNOTrgyO151ko5TfoL9uLUf2ITXutupzVik9JJed1Dh
jP9SWT5WZGH4I9OYU8J0nEPNwt8lk9TXdh886kZerWDf+gCTP6xJXavYdb7HphPvsRLXnxypIfpK
09vWaJLnadKwccGne4EYsYTvCkbTjdceSEEAoejnmf3A6rN9SA1u+IAwYjVj0ecFN1XevETEAG90
jPLOR6bIamMBGrTIUExAQBwgSOvqTaZchqS7GtIrllW9AT00LmGviw1++0W5yrHz3KcFGZCU7EAH
hqm+N3DNN1hDnUw5fsCWUs9dVprrysUAKDH6Bx0fhJVectp75v9j78yW4zaydf0q+wXgQGLGbU2s
IotFVnGQqBsEJcqYp8SMpz9fgna3RXtLu891R0d0y2qTKKASmWv96x9q+4oA9W8YE7/UEQmTUx08
DaKaVtjrMj83cWMnU027lZb9FEwFqA6v4SqJi/AzBhoNKabmpoX2eRzIQ9tSJHhv9Az9BW9J8URL
pGoI6ABrnG6m6wEJJaFGBj0ugHPylLgdc6fGyr83gZt8b6XMrn0aVoJ/GwKSe63fcaYPu7ThZ8Mc
g/q51U9ukJRn3GNHEtNrKis13xsq6Z2qvhq+FNj3fBkMYZ6c1irXNhUW06943hC0WLKTt3HnrqPC
rtdBmnu+4kCHxx4vfnHdGIEg8Rgy6snw627nMS/WeSXC59YZtTtHSG+dmsZY8yWStkuGsbbtkaAd
XVtarJiCsHjmsRVxRzMhj7hKlqcSBte1hVX/NsCwn0yKOnj267i9DPihJUy9kbOsWkyMT23o2Qcq
hZQpQllv45E0EYKaStATOf5e5AYmzYgEnwYZD3sSb+pP2Abhq8ReuAlnP1oP7tBgdYATs+7OeO9Q
heV9r13rJRsYBLl6XwaQbyvZJuuEiRGsC/D6oGYSMFnZV7fJPLgjwXBHuDBTkQDUjxGixGsl6tfd
kAZraobbscTORNOuQibL68ybXxIpy2qT4JeBdqqW61mkYhWj5trllt6uS5laV2BztyMChitZ0mka
XaBiGZr+fk6p8VLGZZxcvXc3DXX2ACY17HEJ1F6gBZzQFzXfwf8pQJyp3fm41ey6LKggu5MGLEk9
2XSS6SpUE2OFNO7CCVre4erRYarVTWBpg/1sVuMVnWS4aZi+TI7pnhhn0D97XnI1FeLKGQAzMiG3
ZV+G3xF7XJktR16P6ce2j5NuO2JzdR33ghDfpAkOQx0c47C+WIFtbwjnSg6YSY03QeJhKrRJcPUR
EEbmi5+yu4obt8MUut9CEUTPfQVZMgnPqHfrDa9wM4QkyQwWxH1f0+BJAMpBFWGMjlXc2h2yaTyM
1L/z0aZUIbIpzFN7OzUJ/bhXAcvZKEbJ6uTcRo2WO3HKDJ+JI0LU1Bt6C3JFUBp7TsNPY26dFYi4
ywu/WxNPMzwE5CltxTQ3pzCxy13S29Zta8+f69mMt3PlXGIfX51kbttL5BfGJvPt5A5rFfsrFALc
RY1i/ioa0d4OuavtYtF/l+FkbAc8cm69vsePynOta2uk+1nZRGf4Q2YcBxwfLiGlCrHGgEuT5n6B
+K+sf7rklbHcRJ4Z9t6c98F1rjHSCxMsZNIaHLPv45FEAA+jzaDKSGOyoDx6/iNmK+PKht42mxTa
cIfeXGPoV3DD5ckRUHNK61uEv+0Gp1H/egpnp9gmQhX94STbr2Cx7Rsi/uQ4DEVDHd9Ye9Mhe1Um
/oPed76+YubF5D3t2/QwzwHSyXm2pqMVS+3M0Hf+lEk9u22i/BsNKHYppVF31WpoZ/uGpOxyExfR
tzrPOfW1On9ze5LxCNZpW1JO4n4nsTZ6oXxxtuivxguxaQB1priY2KzfmQkmkythZOa1bvnkVE8z
bxqKi2enG7obtKbFcc4IeF/XU5vdpUXtkmmE0OhrUTdgNUESI5QTEUeB7ktyamgNS+qAzPfevFBn
4+hDW1ziLvQQc7iw1cy8+DqTSElyRABmzpYPMLPu9KF4LCj6t7aYvZugbMtdw8ZIqM18iKegWFWI
hDig5/QUh93wIrAh2Di1a6YruwDnlkkylCt8V1lCIUUJ4a9ISIvYbx8x85DEtjCyL4gUXFE9t/O0
xrZoRl5qNi3imLrpf4+aPN+7ZktMSz1U+1ErvqcjETTNFBDlYTbHVHaMHELpXbDr6+/DqK0ujDbm
DXFHVLeJpa3ssPS2OJ/Gm8T3CBCK4icav2Dj+lG505gRHzJHC+V/p2j/p+QGBcf8DPQhY6yUr28/
JNC+/8yfUzSdMEugHnj7jJMYojGT+3OKpvu/gXRYOMnDszVwavgX6MOoTEdUhoUHmhNcHP4yRTMd
pmjC8FEKIaHGiP0/mqIt7Od/U5Zh9OPj7TKWcykrgYQ+SoL0PKowIyZZySOIDUtsaMcg0p9l71uF
vE50ggBqdnMPBfEV8hs2lSNDqnzYhrj5227LvGCyKtBvP/BS87bQMKx3mAFDt9ATiMk0lgyp06Qd
g6sUg+U4PuKM3dfMH/hbBMwBXaRvoS/sWeLhKuzyjsBY8Ud+7KDCZCMVK6v1cLjya2R4xPqk7+Gz
dYAB7wtDBNw5yveI2qSelfWEZyE5O3vR2BFlG8ftdmjJ+SZ9wcMSYg1bC7lZxsGrTSvmMoyhQoIo
vOq/b83/6a1hHKviXP93rPTTaxNRYuNN+IMQ5/3H/nxzmD/jjm87SiZBdJiFHcafbw7z5/eR9DJf
/jM2ltdJNyxLWc7gGANb/d+jZ/s3IpYFIdBKAYDy7T+Kjf1Iyua1JPpKvZcMegxe3h+BU2XlSw/d
Oee85+hcF/HYnSVUMAfeXd18+cuD+Qf9jfpl/35ByW5Rs3QkIjr4MOIM+wMDPLRHi+CD1oIwMUGJ
tUqDNHUIY+8ML8fQq5eQpM9Xv4cl+v9xaRP+usdm4/yNnE2ehoBrjcp79kcu7eP0v9jqjlu3c8Sj
6cERokCVUOCaYAZm+vnlf5zvqztHxYugCZEMUiD8G398zIaJma6fZOY5QyEXrz0syaHOtt1cXcfk
s8erkUDAXwhTDNbIh8fNRVkqllAyWvejRQD8mqALK984E71kPBbofg9G7hCzBEuC2CZ8HSiaTC7e
iQ5yQdR27ZujdAaZ5vAcauxSrio3hFHXaKokmKmzXlGnw7aDfqmLm74K0CfEs2okmkowFhthV5m/
INZ/tIpRz44+AF45SjY8xD5wIzwsS7vRjQwYYrBz0y4jtS2j0t55DTM4TPaUFy+E5p9/Yz9OFN6/
MQYKPmRMdWb5H74x2i43GW0pznTp4rHQ5viqxo3wdz0Z6zPT2/FiW5U4IXincJqi7leCrr+/mMqK
B74swxTWzcd3pfd9qKnpKM4OeXQXHGlhpyutWtjXv5KpiX9YKCiKVIauIugCmv+4OoPJxcda78TZ
UsIXrcLDaUcoAGfMQiSHimG9EiCm3k4dUmXlqrC/hcWdpKChP3/w/3Tjpm6xWyqh099WrWFpJebg
gX7u2pqXxII0Wh6NlhqSaNP0V+qtf3pJEDGr95L/wMD5IEEi3EGPNbM3zgtdviBtA4Y+tpY3navj
MCSRtC1CoZpwSlq7jDzjvPdRRUyJ0KCSJnN5ozn9eAlrG9Zriqr92Ka9vxXU4/dR1DPxKKaEt8z2
mDxc+0zxs93PH9kisftxY8XskO+PSb4NTeaj8wiRVEHnTb44MyjQ6x3sO7lf1s2CgCsaNPDAwL6H
r+4RYiL24zA5gVLhCe5JZ2BoEcPjyYD1Z9jVItCbN0+Cs//8c/7DLkhuC6IyICxw3Y9iI6JLut4J
LHG2Z5cHsjxmUcnqReiBeKwx0P2FAFPVlj9sgWTfsKo5c7FCR6D38YoYDxqJnk7NeVFz2C00fXg9
6r9MiAmdGm9I02EegHQCt1QEaWCeA+7ID3GXKmsTgmHeTByv7xMCRND18RLEpsXGqcRjyyOCigC/
RsSRf4Q/zBgGWe1R02LrYLjKHx/09RfaJu7g421xJ3zPlMwWsc3ORxHk7KW+W0OSOcPkAO6uppmI
A1ejmTPxLdvDhu8HNXZK2g1064wxBOLvaOfD/UlWGb9bh+Ff+Tg3G/0WIqe76xeGSuQ0nVgXIpyU
o6odzLAb4CfDixy0p0oD8trgFIXZ/bCQXsCbod3DOeLNADjpthwBihyTZOXK8qri3CnajNfkydHI
vfKEHYFbb7DL10GEEMh/FpOb3olyyr7paSM2GUzvaGVM80wQwdhHbxMVucOMNkJC3XJ+X6NMzs0V
hhjVfb0wesaF3WMpoo+NkB6g13W16rkrsmTYmIHrPvg+nn2rOoFLtwLprmEu4GPB9Imwd7l2WsP7
ikoJOLHAvw17WCJ1jFXNpEQejHqKtUOADc6RIQqj1qoPrvFq8x+gLgsooUBF8qwNmLWsGNrgXYLq
II0Izg2r6t4NEZyQ2mlFwQYbSv85RBvyTPoYJJQJG098+Sd/i20TkZaUBtj80aXz6Urbfm18izJh
SU+nBGQjxjRlvDTxxI9NoIMRjk4whT2stwDQBdSlo5e6acfJLCIB/jC/E67MhX3lmGV9hBcFJyt8
J2hV8egdLOzeTn3qt9hE4li+Cg0EA3qcyI1v5sqJ3ZI76cfgqAiYBl2fP4vGi6+N3oOGQx3wFZYY
qG6MWgYDjWBngBd8yf2G7CSFA9dOFb2xUMbvYRck7WomKX2j46mL33fQFlcyrOxNLtwekD/MdcjB
QTGO3grL4mnlle2bVesOcpY4rB5hw8XpTU/IRMqMrcj8/NHt4Rz5a2yAUG1tcjf38B7Az9/1HIBs
m6BX/lcYg0GIAFxCTeBKNpGnlm8gkvjVZy3qHZOPmyYFsiAycL2dpqviZ0YhXaYpT7rQmLfoIe0m
u73GfBOeDHy6DDt2su+C7GnUGr6xRS2RT7idrXvXV4Snkr0iJoShod8TymOrqPkdTFerF182fLOO
UDO4OAHR03VJNgShA5WC2vnq0756kbEVnjvXm9v1PDnWa2APA1ZGkKm3bYaAMVEq7xGd2jO+0QjJ
ZsbbjmJNkfPhH10rZ/ImyQ5d1byh3hpba349EwA+HB0HGQsEcj3jUeptUgYTNwwtjMdat9W/VGb+
sW179me2syBYZZafhxvB7CpeERfAPRGHLE5QTPiL2SW+ZechOXqVGEsyWQOmbogWEcmpK2q2GCaa
3hHw3j/6JMZc4G4o6pfGjrrskdRw3jGwOUTx2JF7OBzNW+2rR+lLSzw2Tccfl0+bd12YrMwa4UhJ
2WmsOjue7uulFkkzx5J3RZ4yaQ5J6IUEKk69RWU4GQMzZjH7wHnk4nYx7YaJ6dxjEhgczy0anM2k
qsfJ4NmLfOKmeCW5Uhr1zIVLFkOi/tTLCTVMmFB96imCPQwI/S3mJAjpMk7bJVQXSQrVL/Pl6bIU
CgQGEloLJOy8GkqqlzQIUGXNhxkNL3mzzAyBX4zH6qGsNf2kR7zSThnop4bwofLIMuK7M9SnLcqa
g6fBJkHJcS56oqR3ZUmOyCJ2gffAaY6EEHVkgN3gq9PMmHH1ALvloW6In131/AwpCeVAwGqtSWQ7
S4HTqVIlnZP27b35MVXpMyXQ6TaZzShibWlpDeEUAr51O9gTvAeST14jF4LbFccOH7AyiHNfeYSD
JFu4XcHXTCOba1Usr5AIbAIl+hGQcFNw8sBuHM6eNWD+puwQ6CA8ijv+0Q+VXTnuxextpWpV0ign
KEFpHdkGzAPg5XBiwuUeuJ3yxuw1EPGpm8BnooxP23cYvg8DJ26rluciJNRDhHUk2KoEzaRHdGgx
J+tuqyHUGAgTYE+VxgwNN/8IkHYLR5wPE8AaXb3Lb1uBBoYEdfcxSb0627a1Hl8hPmWNZFFmv0b5
wDMdq5z7XzaBNAMynmLYressjWGXTrZ5QNDNC+eoy+cD4sNEvfX4KVUviZL0LuYXlPv1vg5MvtXY
wFsx4yDnOQyUoH4BgwPXv/F+CXlehKyprjR5aIOheYQ2b7yUDZ9kWYkWRkLNzRCzBdgCpeVWSMZt
1LR1COg/BrAtvVJ9QUltsTUZZVDvcyn8Z3DeEdoe7WiDmXRLUUR8LzWQwbjvARW1/bqYVxiaRw/g
J7QhcB/E42AiBsaZbRL9in2eWNAp9qsXZEy86LUYcMJT9h6cRNTIjcMOhAw8vloa3nnQwLiFySsa
0qLGbN2kwNDSPnY1f4k4ja9lIaHM8MrJcFGrczk2p5nQ702FdyEGSBH3jlWTfywMT1tBF883hG7T
yainJqueOXwyiGzeSPVxIicRjyk+lK9V1/K+FlHoH7O04LWaJxP02ZxJPEds4q3sJmQ7ilNeLvxS
2B2jRtrmKmLJdyxwaBYkPjnmdoBtvJ9iG1G07XeZfRnlUMh1MRByt9YkQlZrVDsL/7b/jFUfbWvW
WYe0LrVyC0o5ZNd57/DTWYdF8ANuXANLhKFovp6VFI+5l9r7YA5oV2Uo2OQpRULVklst/Qo03PJm
eQDve5Fq3HtlCbFsrDJ0OXGWtRsQiROuRrwd9qMbT18lx9B5WZ8Wg8CrBCDgqi+Iw7l1O48lQn6F
3Ft22l9jp4rv6vuCYIDl/V6RONavyUNXel7IsdlUkXLugKUsq8LBDYlxIlPck2MxihB1IU7ExfAQ
YFXEJYOMQjBttQt2ogm3hzUEKEAI0j3gvqADpasaclZfLNH8SGvg/5sohOSG3lOcBP4Ee5aceMQ/
phw2IsNcf+1iDncxiNExd4RLjfddUrLbm7G4s10DLvOiSdcJXOzW7cCmveyAVtqiJCwDl4fdBpo6
vtuEp2S6A6+NOoBwsApNaGxVj2x2VYayD3a15pFdXXTq0yZdy2tmolIzoRBP44UQRqkC5TCs9ceJ
ws9e7DInZqJkdlittkksiWW1pBaC4iy8eNy3XU80PEwGvXyPlsfXhE9he4oLFMYlq11HdyUfWxtu
1TYkofxZH/C5K6pR3a/rD/dQ79yHzhvzOwDyb5EWaOvUT5q9jdpj5UreHST4ye+h2ZQr16jhmzu0
1AirTV7gkeMxQQ9B3DyznjX8vNanQpmcZ5T3POcYX1VIxcM8XmmYSu4UWaJfhXVJKlc/5oe4qpJb
spqEWHNq5gc6+3FfiKqY1llVFbdBiWLLHxXhzTFQimE0xAqTjYFeA7OWVr+u1eZ/nQQhQCQ0Jxrt
zirpYFBvHhYdewFS1K3rLBi0ByKW+HpkXvHfta/oWYu3wuJg4ZkDG45Um3/dU+Pg4zZeFtOBNIRh
suhOuxoy+NIopxm77EBuorqqsvTTJR8vmF3AJqNUAvZg4JOOy2ESROzbM7lgKcJpny0p9St/m6gz
XGhJ8Bx4SiK7NIahHhYVLqoJeWGyZU8riZgIbsDT5N6NSv8Y+5C1YHSJUzjaqPC1tnkz5snbOCas
QnowvldSPTk/0Y6yWvOQ3Wp2YuOx58oM99kiSXcd72fchyBkKPMIuIVs6os8PpdenG9QEbBHjxaW
qxnzWLJMKdVqXqE2Y/HEgZZea6W9c0K1M89zyQlEbxftDTuKv1u9ozc3dtXxxrUa1B47rf2j9l5h
YEDAMN085CkJUwfXhdB4oGEbEazS36DE6eQVcdEdHsKGgbq3ae1XHWrhI8ZUQHY2QZVrcB4eiQuv
HqwpMOgkcoeDxekn5zECsd7MzCwPlT3iXDSHajtYSmZbz3/H8G5cgZLl+i5Mc1i8cBKMHVeOHiOJ
qfIYMaiPEI0+VV2Yohdy4QkSN9fOOw7EziXghGgWaPWVdq+sbhhmLzoHU5rj3ght7Rse1PZb4nfz
94yq8vcSW17K7SGDWeJMxo2o4ABjQ1deZUo+gc81SopuUVXUNaE527oc62vbHONTrLQXYeLEn/Kq
DR8IiOpR1+cZjo5KqzF59nTyzSp4isiF+lbWE7/JXmQd8SLxmBe5R6aHg1i7LX4aK+n3zsuCzvyX
Df8LNjyGvcpi8n+f8DzHkOGLH+nwf/zQH/Md1/6NwA1+j6HCRxiMMtn4Y77jmb85ylwTLASqu82b
+K/JqOn/hukO6wLABesuNf78nz/0hUxG+W2mp2PQghGo4Tj/CT/eFeYPgBEfisubqBUXHJ0hyAeU
0+udskS3LvYeHhoZubslij/AFHCCqT7Ggwk5L/gyQSKkGPbC6EnvqnBt6VigxBiLnczSgR0se7hC
LtFoWwmKfB9NYXUjnSJ7LAuYFStg1kMdtI8BVkJ4b3X1q25WqUShywN+aqRWPBsKFK1yVcv1NCtv
dlAg9lcFmDUByxV6TTkzqlbMrAhKXRmOhdULfp6QC9zxKTXLfPwObdx3k+sYWcgJwe5W5ijnwjG5
0ZO08q6cPsB12rRCjJdDrbPgLhtCEMZbao+aZVcKiYABWXlseG6NbW0DLd3aUDaMJyHHbCPTyPuS
pZln3DQQVXkspWHsIdSGx6QC9unwXyAUEw4b6YPDYO9EjfgpaNKvVj4XN+HAPmV7s7WxpZV+JnsO
/pkIrI2GDR9VnTk8L70oQI8ID1bD6KCs8uoeponuXo0BrTy6Ie2lbTIIVc04PkU6/g9pTO+5YsJc
u88Mafp27cKEw6xFzhSm+HUA/AaLqRJu161xV8eEl+00lLWPCzm7I6GEbDrAixcrBMFUkQOP42Cq
p5wKngVHEudJikR1tXTNOCfTCWWVQgVaM6PGliW1aAO7C+irbaiFTITQ+daze9pxD1ZSTrFbc/4s
FlLvfcfyR3wS+F6DyqEsqrul5ItyfsY2p9Q9VgUjOcOfKcBAaKGrWx5HwyICa3trabZC6CvLIemV
KYBAAS3nmXFQy8nq9WXP0gQsMITCN3KC0q4Gt+xmOEk+7UHEuVPB22qukHVjYiLHZqarUhDClHMS
YZDH0Z9YMzeEcSa/pyZk+aZNCYK9Rj7GBxhEDbbPKIxGIO+D6gXiNCVBSCRejs2LNJONN7qZtSEV
1zFORN8NAYScQA8PrQoOW5F6174tjR/kev75j3agrOmiyUOjUyrxWmh6wpoUrIJ5lKo4HHXzYEAU
Xjj48ATlMPI3y5loOTlzMKxGaH2aVvVb8OotreImgs7Q7724d47LFR2YnbTg6qgmUo+1WfdKvZsM
QECDTKmbsUvDnsYajH6+klJYr/qkuNrv3ZYOPk+9AM7FgAN8BR6UdYaADmxgKs1mbMaSeDinozip
jZjfH5qZAgfURDMKMueT1SaT9rx8ShJIu3CPx0BcoHHG1GxlVw6rDKqFOBExhqNAljZU3I0z8D2n
eV/PD+2gQCbYK3yl77ATbbzenFo8Wm585R02yZJ/9qeYLsnz6TJXmoLg0nIp55WfFuw9dqgFY7Jy
XUy7uK6y3+fZZkUmjqbWFLQuMFCb9vaq7HolFRT5iGU85ubrkRzyYdP6BoYJszNc9MVFLGEohzFq
Z8Lg7WgXs6jIxQqvterYet26rGxvQsungTk3hnLQy4sQKBFNzwkTx+Am8WkOKHCQQJtg/QBNU4vM
QJnRtVbXBCS+GuNDzypGHeDlO4jLxlqHInbu4rb5lmimMBGsUjtmfjY+eI4GTdGQLGxDIszDm7rE
qli3NO4uJ8wTDQnKW9X7ZObG9gtqPR5ZP+9HnDr3A5P7b1hA012IoqSgpO6lgjaAXA9hqOZghXq+
0xgFWLyggHG6GnG3a+TD3SBsawsaboRbrTXJlUVFgN8HCqID9Y+JFsCLorXkxDirluCSAU3Bfkuz
hE4kjYwnsC53pw1y+m65uUl2AcSypPfEW2a787MXMgHeEUmdHGsIxN/NehweO9ueDlVeLEZk2JPF
2hMlv3yODKvZQDpXhFzfi2kbUZej9s6OYixgJPpjsdO9nPS8UJ+/M0VJeQOGrLnxbMQzeEDhC7VC
I2G+4DnW3KBxoSfCxlMculmmtzkq/g1wrASvHluD2QqtAkSg+iQdmX+3bT+ytrMn+2w1Aitfk8vk
nbJBu4hcM8atDrUDDwqvbwSgA7v5ebZMUkl04i97h+xVpFebpk6xeoZTvkq1LrgvesluMsHFxkq9
u4ii+IzGSSBq95s5vAL6Mo9VipLzKcAm53mISOnNBus+svv6gq9auBrCRlwCrCUfCreNoAuNrXdX
Mw/ex25WbfUw0j+HxjDeWIH3OIeG86lrkLSVI3mfV/ZQlOglRJVhmiJH9eIP5LP7QIiVcY+jmErk
rSIbD69IPw4lnEg8cFr9jLNaCdSJjhQHObEimkLC6e7bqNpmg17oRBlFwxfybXMS3K3OTnZ4b3f5
noS4rFtrwoLyi8/Z2hv19tEoUu8lxsEco6fY1O+6BLlsrmvVARyfVT2YyZeR4/1myLruBHH/yyC9
+rZq5gkH/2GsHAzcg/bYOIh8e8s3HiZfs4iySMQ5FU77e2+N8ssEWFW/jq2e9Wfk50F408o5xZAr
LdYoMz4znArO9KYBEbioGSgFx2Pf4paWNZQ0riOvu8bU7hDeONvGQH3NuCb/nrUDqKsimQf2ZJyT
uO1fULcHm5CB2T0dpH03dliEkWYYIXhgqFmdXKhct1iRGcUm6nTtbKUlBGeYwoi4MiiWljNeV01e
fIm71sJspXoKukrH6Us+txyJaCFYp8AJL8IID8mQNEeCN6zPwxASV+mmzL5E0IhtoOGS0IQW2QZe
2d12rtx73dCuUhezrEgXqDvcshrR4EetxR16Ym1EINebsDK6lsNPA+BhqehxdMwHr1Qd6KcgsdxV
mDk5E7fSAgdr040zZtlG0I0qURtE+tHxOSl8ZoyhVZNA53CE73Ar1seVYVTmGe8/5x6QpX0oJVZY
eD+QfdUkET5a87jT3La/hc+OVLILnxy9FjeF1LAdM0eSGgg82BEpmz/QLvb4nFF+7AwcBDYjaHqz
rXTinrvWsevV1ETRfT5Kc4ff3PSoS9nfTI2pf9IkP9ijBLplB+r38YjsbdPm/tls9f6qKjomn61h
VTdmPteXyM6zHte1ZsBwTdnzR0MprjuiVc9xjJ5FBs7BI8fsWBLb+aQ3pBqv7Lx7jrroc4KDIoIa
4VFQjH341Fd+vXKbseXEbcxrpyJIYdRDlAyk2u2Y8vA9tDIZMHXIddjJHgwmuZvSyOZNyNt0XY12
vbPIBS9v0BuGzIDy7KoaLO+58rnxvhrlA7oNd9eMdZBsOQ4h+ZPXuSGYMcXlCARklOISBQ4aGplE
FmlmYXNTWhNMcD2auptRWsQtGAZyT35mvHXzMQJ+Y795IwHD+R0l17BFA2rPe1j42bfKBR/1pY+5
liqtqryRq6yf6tVsibxcZ3nibGOtrrZIF2BHdV6H0b0wNsGUteuJme0mhQBxkyZ5f2ImUplPnG8k
z6G3RA+R+2N+n7QxaF1ql5cuH0PnkvmaOa9tzZdkOCSUBYCxX1NUzuHOB3vkBdKpBdEspXcACQ9h
n43HIm2aLaNZf1wnjRecG8qAWwP0ip13MsPPbt4X5WY2E2osy38JMUu5zMEANzQPo12ddtPRbmz7
RCxcLVd+XWs4a9jkyiKFuxlFPV15EOzuCbxuHqMhv66H+qby5nFTI/65y5uy+Yblvn4FOUxei94O
mJF6zxRqw87F6aN3pXVO+ilDc9kzXdklYx5m1000I2iOfRROYOeySiD6FrDKc8OZL0Q7VV9Hwp9D
lo+RMSMocsC+AnymIEXvmHZSy79N/djcE4c832nRLONtWOGm9dVrq8eqmwpcMWTcWYFxlWtsbodg
xLovMt1LKbJPFdlb0Q0WVm5wNAv9tR386na0KeRij7VwSIc44HtOpnTrpUnkktUBM+RTnPMnOawk
4VD3eNzVOzvOVkwS1nY1fGKcWa4tU3qhex8aVX3P6Xdoc07Q4Re8wB8pKbCEdQieJtxMYiaQjn9M
jAz9oZuMUCFyUgLGmXSidhwZjzNT9jdfil/Sun5kpKgLWvC6bEzPXZ34lo+8LiSOk2PrTbkvcuxH
WljxLw0b82uKhDTaGGWHOAJ771PYe515kBLNyLRuCDbKbxMbRfhO48XeOnXBwBP0HZAUJ7nqWmKy
/NxHKC571L1K9VQElG2507zpoW76NPRWOz8YWMDJbT0yKI27jjKzYqxT2v3QPjTCt5sdg1NBVm/h
4KH8ZaafQFTtjTR2YcAoKzZRz61SdoxHTNcgBeB59caSKX735r54MP2Qir5FHZKvFzannhPEewzp
jTS1d+o0WEILzkyYumbnA2ris6mGQxP/oryzyko4V8yOETI0BHC8LL3wAgj+Bb75Bx6qQjv+TZdS
34GrWLWM82yISO/0mr+4BaRUyIHT6OXenpQJsR0n9AadAF87/PxCP/J0/riQ72AKDvZhGh9Xlyfp
4Grg5f0yLgScYGrXFjXfD++e9drEaqYUliNNCJnrv7Lw/vvVFZ8Pb20IV77JoJ3H8JfbrLRJuPo0
lnuZVMajMwzeJoY1RP2I5WI5alzVaV2agPdJy89vXfxIKlT3joTSgPGKAbPp/+3eyR7TCG6R5f7d
5bYfQibIOFQxzE4a2mZLONz8MqRvQ6xzgd2LjsavCF1EmhbUzuUD/Rfe/AW8Sef8c/O00/fhf14o
lf5KX//jh/6EN8VvuHaTqOxZ+Fc70CT/BW+6/m8wVAE/DWhogJl/tU+zEX4Aeeo6LiAmtGtA0T/g
TUsnRwIiPPsu1FblQP2fwJsft1Tyfk2ErAQc6jZako8m1qJ3aoLNw/LQQwHCcLIIUWoh4j3NGUv+
58v643mhruUpQi72l5b4m4d83+jaXMPpYbyFA//c4xafdMz5JsX6qxW14+fX+/gOcz3YkhgL6K6l
0qY/kJ+lhqF95elcj5Bu+ji9AhhKRlio7WiZB4Awxs/mModXg6GfX/xH5jWoMUYqIND44vHtqS3s
xw0ETgrSwkYWh1m27VtOwClW+aJHta/4zwv9KDD0X93yPzxiemBPJTSqtaaWzV+3rbZpE4lWJj9I
lQiyuG73RQ5o5sdYM4TYXv7iGf/tgsTi6DqXY/VSDnzcJxNdGyujkf6eiSmoj8esBvN/GFSeqX0x
8Xx5H7T8rzmB4m/P1bVB/D1Y5ZwNPsbxP94hPpHk5QRjv++YEKWrzgka424mTbFfvYdITF0sTl5W
MFabUnGpe7t4LihDhzXm5nOxCt3GvbSTYSDGwyKPqq6KGuANf/w8Gd4vVoHt/sPnFcLg3Wc/93nZ
P3zeIve9MMnbbm+7Zmg9arlhB/SMGYgz3TLz1ToUw7Uoo4kykzEf9ApcPC4M9RhI6pHjgNXD6MkX
ioDZcO5ETsZaagIDirUy50aQjNNVjzVKvi2WqsbQKSJIZAD47YwG3EmTuBsPkzHjNK7mgRrTc7ld
RvicdBheqNFCEKuZ7CxRHn/1euzUNo6cx57Ss8a/WJr2eA/pDdZM7EF83EOJ0j4lNEnBpZaGZMkF
iUrvcptJA9Uw5kiI76zSMca5Po6T8ba1cGo4j8U0HAs9onhw7IRxisohgAfARiAXNvXYNxDchhby
S1rDLR2DunpZUjpmqUNm6lMg37GH6eflZn+P1yzudH49s32NesJAWUgoZhLKzLsT8gI6g2TDaak1
hvEtRibxHNuvto+441BM/vjilC3APGUueOrCEoPCyp1WeO6t8qzhgguVyEhSjPY7DwIhMBDLbIaL
Fyj8vPP50mavhlRYz1iZL8KDENyyNgfb3E1lDFZMB8mxvaRFvK/VKAlBTyMzHrrbOB0hdjGiBcK2
DUD9qcfAuRl6sGtN0qLiIBHEOcQXpLeE+SEN7LYtTvyfoh6CrFexn27atINO8c6h6AvIjyUd3wuU
2j9M46HtQqOlZ6SlWRDJMSUxZAGrpT7x9S8u0V03Mbr/f+yd147lyLmlX2Vw7tmgCTpgZi64/U7v
s/KGyDJJ712QTz9f7GxJVVl9skfnWhAEqCVVbUcGI9a/1rdGR0nd3N31Fyg3DBiiKmMqMg4ti6kf
G9ZhiDE9wCxQIYtJMIY+bUhP3z8Me3tlDR5iBcfPte9pcQdTyNcvT/+fPgzLVYExinVjifcan/Um
RpZYT5Hvb4fTLjhWt4fTZyRkIVaH0M67kSrJEbM0ZX7S82+p3jVaK+g9C1M03k49vewbp6upAKP7
Ut7V4P2U1FjJcNzmKTiK0NL4A2WeGPphMnp3lFBPNAoKOtCf2m7WB6zPpHrn8BbfBQO9GEcx5tJ4
6MNzc/HnL45vTt/HGV16hS60JNfTrJnTU8fXH++6shx3nRkjlS56BojSG7VVhfYKkhIqiIi6+xry
zUYmM5DM0p+3vpWvGni3HJ8asWWuZl3aaEmrcZz2oT/Ls54t7r1TDBViOoRvx9TmS1xFlJK7sfHc
6WazruPZwb0rjSvNifvbCe9qFPThaL9gxfMF11c3WavIT+TZ6GrjXkBQKTDwK463Xi2XMKCi7+DZ
8Q4UiXtEgnEua7302dercLhRTgU/OH7dirNopFwzS//dT2JsNZ020BzIxe0fRdhLOJ+Y+/3AcN3w
EWER8CeGqwdCoHB/2ua1NNz0Ms1Buu6byWLJZvvLRfdu1zlZSWODf4BIgwONxxzXMk2wcUIgg5DD
xPF6N6uBjU2V+mNBcgh3ZeQVNmd6UiSLUtcp6DUua4HTZO4yia6YTa+ygn2R2g4LZmVm96mmp09p
u3Bj+cpkGCrrcqJsKF4N+BRjRFhitfSqewfUBcpjueYQKaKtYRWefbTzRfefFkJbL0WracuBE/fg
HayiXaxphbNBbq3WaLMjQTDr6xKNtrNpy+yY+3V4jmkvum6R4g4ReX9gqc1j3revM7oLq39iPHaF
P6zTge9JYj9C6aqN5OhXtfkyaCFoS9Qh/aL2J5fzKLb1NeD7g20N2riGiWbgwjFchOiq9baADkqk
Uex220WYjwWo9nUlO0gVI775NcJjA7crFza+eSssL0tXE19zRMBhW/PEah8wR5rhVxx2SRs0TR1W
28WrUBrMKBsEKOhMOy/yZOCrKwBZLL0dPUOEq/aJKL0rN7Z0IDlYhlwDYORqNsPuSyUB/we1Ss9Z
E5VSmcqHTY2PHSzJO8FiIfKovWy9bj7MVupdasoC1hYVJlWiGJzHc6BbdqgmT5mzsA4RNpC3XUQN
eiQ1dSkNgHYBqihK18ls2jgma/ppWjSavBunV2ET7GnIzrkynENr4D253jzRvK2QmzHTAJypSs5w
8PkU68ik3AgqKmfteGQdHO2IguaTOduvc7gSnqrTTHmYQEl1cZifePuODQVkd0L0V0xkdqdT6zKn
LPinJdCNlbXW1ajGDWZKQuPrfioplhhQG88ngO47N7eZHLaqkaO0Mp4cTD+4IsyFroxT/WGXIPhA
AE6w9s1APuJ13lNkfkxmzjW797dllDYDxSZO2UmEmsbjy1VmNgJDoJJmQnH9yN73lGsylhzLNa5/
pV0OM/rDhYFTiAld61dfJrOp4ysTuhA/VoEUtppGprzrsk1m91YwEux4WihYTcEwL2qyPJg8nUjJ
KpLCOQ5Zl2LQbez5LsQ09cWJGWEGc6sBq6hbhUvPYZLwyDCi+wks/My6mTvnYrE8IEqea9zllaYf
6yHW3voWRFY8TL4MeM/schINw5kpJy4LkubK5+b3BFPbRk1UW8lUvXWVnTSSifpGIWExKrRnHutD
7VHRULQsVXehstunqSVeF1rlMXF3XEWa0XBq6M1Fb4nJdLWWbJgahjqWs1nY4HJmtpZ3jkX/5B0z
qNypVwl9crF3m2ee7/Coqv3FIgEfEYhBaU60yHhIPXbLESyXnkoPA4MdOoe9SXT6aFZhXiQUc+dh
MDnMBgrNZw/iEi85UhsdX1pFP5IBiOcN/27WTG38Y54u9QU/f3Nbeaws2Rhrz9gbkiNDfpzsHYxd
MXvFntmUwQwSxEk+TIycvMZZl3qIH8P1z8RMI3BTWDeRx5JutdGwNfTIWLeLwShCyuZQUegbRH1u
3JaCJQavf9/CuEAKNjJ2JL1TZG9kt+wttoJwD/GwoPWkYfLAHTiBiS3fyrZ50/L5ypdiOnBdszEY
Gv3K72v9yi7mcT3qqF/dXOzlYDcb9sbhnXSGeZvyEF2nDcq4FOJK6L24IBBX3vBr81wuZX7kyVfs
RJFR/qpZPf2zziby84shE1gt+Kqu9LmOyGE5w5e2Mq3LagShusJZzQZSNjuGwOXaGa+twrhl51du
TG3S32wntI+WNUKjRhL2U/C4pTsx58O3u/ywG4cfRAzcwlsYDVO8LgadOTg7grEG3BiOtFDhqGAF
iXVWiFPS1e1TvH+NqR0ca27qiw6DNBq4svEwM+OKXMaQ3z6Uedxdz9lE88XItnv9+elUnTp+VvGQ
71wOHHDTKY/UzY/HfoBcqc8Tr97XJyMm21icK/8f/Ya/nX54ITgLaBkc+7E8fZDR/JBgdEpnzT4v
HTa2g+sa92QqGI0jUmFHF+rocloOP/98vx391QfUoWoorVVwUvz1lMiRPLfSSsJWUQGSXgO4WHQS
BXhyY9avikalW8eJWYvfDR2fvzres4/fLtIdp2JucN7Ex1ZHqEaoJ4ZT7alhQK9koG3ee2rVTd2O
1f5Pya5ucUAoU/67Pf70Fv6j2P2dYmcYKm7+3xsSL5JvcRK9/gKcwMKm/tCfip1HUStgFexKiAzY
ypx/GRJ9tDcd5gMKLWjaXxU77w8SLfQX06rsoISoH/0fip3xh8Lr8uj/pwT4f//3L4pH9+Gf/1c5
FNdVUvbd//mvjwqICYrUshiBOFgMxO/3VCM1OoTyjqFtLRQKYYwKPPAtpNFdGOslg2PEhKI6TzNC
1g+JRAmR9RzXbdD55AzcZCxNY83Zy+L0Y9OzOrdBKXJmi5FJmjN47ypryo4Jw0/f9F/MDtTd/tOq
g1jDG/b4aoEX2jYF1B/uym7gsdYu7dkp0GKoyJatKKrz6OqXE4euPPj8BS1YyB9fkmA34gvyqufw
a35YCLQkt2ptqKIzx/HPq56c7yofDbU7EqR6AJRxmt5z5iBcyD60wVksRoifPLgJKtiRQqeHbqKM
Y6PLrVs6oTJSKbmEcSRun6pkCxVbKACQzOm/E8qUmXYqj4Uvls0GNc/sSpq2wZgPSY+tSDSVfNen
3HuOHrrGH2a/9mWttqmNqkuj3maMsImG7EHeV5DJ0fCUOfwizarAFj5sQwZfFIGxdWsNi4tgsshU
tRaxr1kwt92cWuZaHH8J5Sv4dDZT4pOVPQk9Orvsdt3EkXlvGBpboeS0LHUt1YGn2E/kTLwNaSae
pHVRaREjmD/idWYTX8mT+/B0cJoXI5YPbWPHwKsajbY8M40JUOFbcM1LWjnYaTju7NTPpjVwyO5b
zKlu1ClFw1R0xaUluaQBgVe1NYZEMTR7tb084dVJyErA9WrwsxpbZeELHfInuCpVuKMeMt6dmSJv
ruRJ/uNUl8bX4WiwR64I6QGanyw+fwo9+PXk2BtmWMR/6heT0RbrJnFuYmfgr9Y7MLmb99ypI/q+
e44nuPB7sUBt2Lw7J+0T8AOUAQdfafe462b2OMtqZFJpnMEuxPN4ihi46lQJHZFJzcRZ4MxvGCet
k7zXXB7vzMXjaFpuNE+HtU1TkCTgJQxvDSbB6DddO3MT5r6SrFvHndx1NZo5hjI3IlbYAJjGazTf
O73ZX9IrId1VkYZschZ7qF6jtLcv5jlyHin4My6nsc6vIWBGr+Ykkj2sEeERkivd1zLKxqfagsix
NRYuWU6VFBBNIypVnGLQXBVEqDgMSIftsY3//1FzaLu6ec/N2aPLZTO2KhxFWs5pr/SedimK7SKt
zIF5NpZBrI/Y12KtU65I89tUKEpMYtVieptJEvLsq0WRvtUADW8TNRVNHRXErE45XqAr6GLKVIsF
i58nzzR8Llo48dtmcBY4lquZH98MN5ebltyUWV0p4yimpu75JOF5LPHtRqPqQu4Tszad3SmtQhEe
R6lQUgcLuxNz5CnNSsdMsyfKSMKTAT9fPdZEXuU9ioXZB7PwuwgGBJTzwGC31Rl1H2Z7ny2Lpj1q
g7s0573Zau31LKmL3OazxfJLp8TsPyRCL7LbUKF5ZIHNdxWOqA3LKFggllnp8wwJ+C6px2Iz+F7v
WutsWigAYNPCbpu7p25czmKnCzmTGj9cpURiNq3qpuhbwd/ybkk+wYGSgbbelWd4sfMsc28wr9LQ
Z6HwcOxW304TmNhRNm6P8wYYSsJNcu+GUZu+IF5METbsIYLfEHp99tSyQhgxSiyezys2T6XjkenR
QnL3eYSS/G6CBo2QHruG/s51r3gUaQ/G8Mkbwib7YbulaTaBmNnS45oZTfMK8ZYbNzCHNHIOIfHD
wiRjy4bqEJvW0gYwTmje05JIf0nkAps2ibzL0tL9Z3uksatajDt3jCSSiyr2m1XFX6bK/rgw1DmS
AkBLVQFap1bAQhUE4mSgKzB2C3uv0Zk4nVcibbTkKULA6baitp2STpFaMQDzujrUDI8eOzioK6vQ
X/AYc5wpgf5mM6WGSTxJb29kZvQ1h/r6Q0YWuV2jLa96jq3D1DbzJstbeQPwPHqxrbHcFDyk1tTS
W7deE5YvBptfnFV6FK7cBQ1L792WvCdwTLfOGotzfpZfJHWUP5hp50L87votnHwZEACXq7KNls1Y
TLC286U4t8U4bIbJzW9Y1usXkjfx3Sjy68nVZbqDOii2zdzQ0nWqlkyq5A6nb/4wFaKLtq1qofR5
gK3zrFmOueaTS7dEEgBgQQrIXTcJktGq7nno1M+ljWEREn1Xbr1Er56YUaivtkh8+qdVASamaXmJ
KEyJLOyMdRS63VvSuu2a3KbYm2iIW/iZ5iUyiivWsW6XNFXObAfWHZCJs6Yrqp2XNzN9ZSTiD24s
zS1ox5s0rOqdLuNh3fIZn9OsrWHcm6ODhh8a42Yu3OGy6UV459exs4MvwLlM852VlmpMPmaY4pda
3DdnLNjzXi/L+TBphn9Y0JhBkVJv1puCE8EwI0uXnXM/JuPyXUdzOgOAs5y1p2bSz3coHw5IbIlI
lvAv/MEMdRkW/rolaqqCZpS8Do+nYCmGnnylTwoDIDTQBsxYqrNQjYI+f9UPx7/Tq9pEaoiAKBCa
/2FMKOigc+MJ5eDUr5uIhIWh7glP/1s8Ivv0OhwxGdSx28Ne/mH3NcaVM3R+FB4FaiFrqs6Rp1KJ
BfvUhvn5h/owyj69GGc+g6+TEaj/ceKKCbbTIjaBxxNeoKrIgnTMylYn08/nL/X7RpYaDXJB7MV1
g5P0h41sE/lurUndOVoOQ2xqEhOMvn6+6lRTcudWf3dc/4vXg3tmwiLzdUfA1/71KsHPw22bF/bx
JHG/P4KoLuWJgSddyfAnuMnnn/HDEZqvkw9HCy4PFcGP93GzPheR6HGQiiMpJfRQ9xSuYEHlCVxK
k2cgQ2GeR1oBHifQtZTHx+dv4PeL9DRDp1iOObbJlPnXD12VotFlniEdvuMJiKtL1UL0P3gVNDaf
eLWNVeDDDZiT6S9DWg2ONIMi8JJl25204H//VThQ4vKAcMON9+FVnN4yG1vjs/gNhAIH4/jKlMzK
P3+Vv7hMbOXypSeeH+83lFXWkNaoCRAfTdWinrQx9xwdIkxRToSFvpaEVD5/yd/XL9Z01jA+lrD4
Tx8+WJmM4TxBECEIGzrPBvm346Kr1A6odopFPcW0fwdqfP66v9/sKCzQANGWMEj9dkcwhEv0pbbN
YzZg6QsBXtOeiky2pGi4n7/UX3xELg7Ah+zBXWwOHxZLN59aXqowj7KNydur2NOihlC54IJhIkrV
tbpqPn/Rv/p8eM8wjigRy/7IHxz1pLRisLDHU9V7WeBXyXUv3uFz4Ef9/LU+INDUMo13w7WFEC4A
tN/vtNhrPZ315AiTxPewfBc2ZWCunt9Ci24vK6b89ITNQF+Q2DlVsNfqqJAYZbgVWic4XFQMSCJg
OtQCM1jxlpJxhpc5sK0/f6u/X+HKAwpjkRWJkN1H4hxFtRMgIkRZE1qMRXwkgQQiNZ6XYyq41FKf
bf3nL2n8vg7heeSu4vEMMsNzPyz2UY5eAhCJS9zT2OtKkNSE+qTswbwBdTrNZbneU+antNk0X8ZR
GS8shQMEacUMqIkG5ubskpJdPxuMTD5/g3/1nSirkxJa+e3MD+uk3mBiHj3u+pMbJNXt9MWINOvY
5YSOgqnR/07G+e3aVOYi7gakHC5RfC2/LsxN0qlN/7wcR0EgvtNTlWxSAXqe7JzGP/90f/ViSjnW
EWhYaj4+BbyF1EoE1ego6dq5TksgfDr+cmzces1x8fMX++2n5pOhHBMrJojJcvbhVmd6YNRdqM9H
dH8Olu8pTm5ETomfv9AHdCK3nMNyqTYPsG55pH/cGeG9T6TD5IgdBAXq1+9gDY2cf/bAeGzpzupU
DdpOadN4igvJicS1mMMqaousYHXESYZOoE0clvA4L5AVsGHvT5Q9H9ULyASFShzPsdYvu8mkGagn
isRw7vNP8vvvAyTVx+GoyNbKG/zrxZCUs1e7RdcdTUVfOCVWiylOdv++14zvzKbRXXXGIti6v/n5
+kg3+1HG7bFVUCMPoAuMCsVxIhtGH1Mp/1Y/VE+vnwRL8ICshya3Pg4+G/Ciul5+cgGXS2EZTWuL
o9NI8YMc+nhsBfHZkyDiuB2qTrPk9kMlpfk3K5358RIBtga6lfkFrwxyhGfAry8uciD/YkrSo2Gg
JIETTEH8QHJxlsEyV5MMva8kMDKxpnfCIMGpzOAlc7tkb/YqUn4KSuunSeaSKb2maV11sBha/jMQ
SRzyWNzT3cDff+32s1byN02JvfcZaKUIl/Qr3dh4XB5bdXnlGg+D3dy3Rn0cT0Av08GoZU+SKUoX
Zuh+2SnZmzQjiVgvmszswtbVxFlnPngzoTYQ8+u1nRSJc13NhrbsKpewAyp2uTCDbEy6bEBtlXhb
7MEPYtESBs2EC7ghr5dpXc0N9ZPlkhwnLzFWYsxtuuAGI2585uZNQgI6qHTip6/WkpYV98wpOz3U
Rm58n1oPLliqpdwvPugyxFDii/H1OBNOZw7fLNUBGxiitwrbxPt3n1nZLPyvp9TwafM5ZiHKi5+r
fU1TO3irSgbJb6jlVNNlRtRycJ9b6RN78zR5W0taKBkqEsA9z6Jm7G86i5LttVm7agxlFHV2Wy06
z4t26I2GiSteqhMHFRxQld26tdF9l52OBEZGz15+WE6JFbxtDCS691yupKaOBIjCcxI2RJSsqR4k
Z2im4vxPcFk9oM3RbEyU2alnXh4dBOWqx6Ln7EhzYoMdaTgjk+jEofF1mazy0Mh00O4kfo8FK6Ea
9Pt6KZBw4tzCcVlOo93fGgyiiRRyucTXnFcrcnGzOzH7VAjPcSSsm60HeHirpS5xKpzYNfYScQVh
lFJWBndKXHigoTEdYlKmDNqlQWPau3GPEt+OIHrOGTagtw+VMRpIV92/WxqAyHOBlbFHaFxLcLe+
7wPQ7Ln6logMwx68EbqZ4bjWfEb3uARxucyVfINjEl6fvHvvEpydD7wZK8Y3L0j+vSZhHIebjlKT
ev9+Wzkma4uu7hkohqn3Wp48FzDdjHtDGhiUUHvR5k38eMOqdWyuosZzOJmBOuN7NbuCz0D2afg6
J9U0bmXCBOF9NGNQ/kY+RG0kIsHezqugeBdGqpTYFnk+qBXARhrgX1anx5/rDIiMMdoV0VmXeUSQ
6YlMt5WXAZwpfELJu6LWmDSQFeeLFeEorG3qm1Fy050CFAawh3ZbUyRyWy7E819ICFu0LuWunWW3
XuXL4cKWuXHvpCl9XEMbJvMP/OFcsqnXmOJmNhikr+OZvbHF/TcRkgtsxgBUXMfIFVwrgmlOxh3c
W+4TG/MM54Dd9pClgjwZa0LFYbgUaPNabqdHUtuo9XOOLXyLgraQVRWpoDVF1yVSGwp5r0xeCyWo
0/sT/z9z0r+Zk3pMEX960P/WCr/+kb9Or+2Pn4MN73/mH7kGEgr0RCARsP46qkL0X7kG+w+XbbKN
1sLxBa7Lz9QWz+K/QKGgFELVwv9zSGp5f0Bj5VnHaQdZxdStfyfWYPjq6fjzo9vn3ETGgOkfbGpU
kw+b1Cyliw10ZbOfnTl+7lMGbGuntqYhYEmugBK09C/X1ODllbkoWx1VYthgVmWo1xQIJSjBi7UY
z2EyFHFQljguE1+ffsje0dYef/nKC2mEgZ12XXIuwHiWv5w0OwvuH03VPk9qS2eMJ316MPgSk32I
AHyX4vI65/CwXOZgbydQT/qyd5suFCvmfe3R4UYn+Ug5mebSMd3H9AayHW/PZAO6yCnAjWnSTncT
b44lpXXqg7sk4aHS2v6WvlH0mi55Sd1Ge04A5t9HTekEopHlbmAF2NQRt2DtdfXVIlEiCtndjF70
HW2CDxnySY3YvBHmnG19n6Z4BllAAaOy3+lR9la3OJUD3e8rbENLv7HrZNmaTV9vG1IOt/Fo3jiW
1Jkn9hd9xZNwMM0byrmg2gwXRshDOpblHQZp41xONTTlrByJgdNwhPh/Xs3FOeTj57CgeJGOUnnM
5uiFAnL4lWBK2NLeZHP20lBjynSmupOouoC5iMLXVgzjhcfFdtBn3FEAMrgE76VFW5mbMjEKHfUW
msCx+auZ8lo7d3H1K8q5tG1P6A8x3M8fq3kQj4a0yp1V0iHIpMLaOoYng7Lvee7BzeqW+prd/LIP
hXbsGWa8VsJo72ufvDF8QnYWVp1vJs+sr6k824feQn80k8KreYzbZ5F5906XVKABkGeMbo7OnTBz
GWX5Bg8Qhz6f3HvIl1pjUGJND5EIo6Moqs5lhtsVN6YfDt80vWlLgH+6ddPTpXQJfyc21pMZQ/+t
4mbZcFa/szSDyS16tUpFWrcdbZJbDk0lqIzYWeFzM6i+GxOeTpSbj4XETsfGpWbTUhsGx56Z7iLi
STirR6e6NA05nEURFb3bqdXsB5dd6ZkoHP1F8MHX3dxDdklSM1kTra2qreG1YRtYctbPJri5/aHi
UBrYdtrPb1ppL9rOa6sqfJt9d7rIzdaKg6gU2SanlL4NwBGuoIIad6fl6z8L/d8s9BYAbRbg/94Q
c/9DvnY/L/N//ok/13nf+sPWkVvoHnFcZhUqwPKP+hXd+QONV4mmHP8Uu+tfC71DSM3hf0IX4diE
5eOfC71p/+GpGheWZsRltTT/Wwu9OElhP630pGtsQqKqJITdMVq1cmP9dEjTe02j4a7C0A8F82nU
hBt0+fzNg1dwuRhas4k1o6MkRG2nJ++iw6r/7Ixpc1dX2l2jt90RX0AcNJ67XAgadg9zaDnhbqzY
1MJh1l5xrVUgzyu92QsvdGMuZTPqrkvXnq0bIaiqKwLG3oZ7WIzWMy99TAPVQ5c3jDYZrC6Vtauz
vq4vvLqlGWPFCWWREvrhSO8sG6EsFdtliXSXLNLUts1D7pW9LQOXuLlxjH3pcNYwmd5u3FgX3TYG
Cliz/FD0i+IF2oOiPWnOZLsSaLrG0a1m81GAHSAftVRGZa+YiUlv55kYEw4DAjEtddmcuOl9CDCc
CJThZmOzJutQvRLn9b4roCGbaLOTXbNpqVAbHRiEbqLfyYVA7LrnLXS7TFbmGTHahTpBx4/pDYR0
tJp6lyw0J4903CxViijA9GJfRIzrZZlwQqPmpN/TkOxtJgKOX2bK+gLPiuI93ch3UZ7X/FhDegG8
o9qn5vSYVgkMn37iSMrmdp9NESyuBmrAUyITDmfzmBxwXV9UosXGMAxPXVRQ85Z3nLtkjGdn9MnK
Rs43uqcIzQ/TlyWlP9Js/FUmrQNY10fJCTSgAyI9Ig59hRjabqwwG+4Wb+ioMNWKHUn3R80CKgNe
ZNqRvXC3FNvuUEVuxyV5dHITxmHSowxXU+Bn0eUSNzgzhv5LVXQAaqtynwFXXrPErdmA0Jcz185Z
XevGFqj1dRwV8GrM7LEGYbWGK1Bt4Df9ADHqXFA7E15PfkXmS7E3/AGsSAdrN4O2sBOjMNjRjFdm
ajnrkRjEChg06OlpjM9BW7cXXj+ZG8Rf/eBWVKuXcrEDLKvxauka72symOOOxtrkq0cKBYl7njc1
o4pbYKwiKNPoR0jx4pWt9XcUzFJlW8z5jiAlNcaMGvZsi5xgSHROT9Vsa0FpD9ue6cSBdSHetq3p
byOY1ys71vzd6EyAP7PiQHK/WoesHUEWDTysqZX+WllgC8jqFZsoIrPj60W3ripwK13ZzxQ2a0Qh
9DHfGFoH18uU9waQxwDW9yPHRroMidwUXd0Edq892XOoBxZ9kse4sf2VVovkzcKy8TIs7io1aIen
lB123djQtD7MenZejNmARaznjh8g36wtsWhvVe+UFmWcaENBxbQlWrfpSJ8fYQ1tb2b6cAu3mSBG
LrL6GpdtUQYNg5fLGmFnS0krpaQus++VgbP9vgMvsup1A+YQYBXzWA5RyzTB6nk1LqxsCcKp/4Z+
jN0+HMfrdMoMUkBcFnRZ50bgSTl/b2oW1U3kivk49EmJ0DPNE/AjLi25gs+vyxUBWzsLMFz3b0bT
THDnp7DeOnIYYnw3dCMQkyQsFwi9qadL07O7L53N1WJyWIuXrTEW+llc+sVuSqhCiHF17QgK8cmy
iUBl6uzAr7JKyMnEoE9xLM6GgdTYQga9bqwNID4leJNUMr3lWSIdPrpJLdnsaq/cUk/mkujkr7IK
c3d/pEVSXKa6ma3BiqZndHF/DzuvXWPXSR7pj8FM7dR2cmG282iQ1MBZghvduMaS/9DkZubhlbH8
81rk1dHw+y2j4fEcpFN9Kyxfu8P77b6a5CPWUebjrC58ttAYQ7iNJ2majI1KuZ3Rci6ccKYFPOy7
ddT3PT3FcbXh7ynx2Oi0vaq7NhOhc1OAmNrSgCs3sAliEhrjdR6LBONYBwNMj80gRFXhWcLGb4YB
czNZ85cSkMlejIX/rTW7G1eKeAq6zBr3ltc/O+gxQaLr2sa0xoOAnL3OBgygQW/U/VtYEYpJtV47
owI9xlg/GGrr7W/qisjEjFV/SycM6wHly8nkZVeLpo8XQMRTqCsD6SBGtYHscLqP4H9VXDDaxb7A
BzKBlfXTlDIRo92R2GxZg/sL7PhY1CzI8Gr6tsLVVR5Q4OzAmVo7IKl6O6DIBxmGuE2F2z7gs/n7
RsI1nhv/QHYLY47BEQBlFTRKDUtJV3b8wdC0dd1lzTpFCwsD3zO7ez9J/bXlZfO6Ebm/JmV58DUf
15tWv8nGfSCMVm0WKCNbvaMNGCMVvkEhqk1cyngL7EoeAex/H7PlIu/D4cyAkhQsE5XIuemWV2Rx
9XNT8sPSpZxup6TXDwsD2r3G4QDxDuVxLEuQORFRFViFc0ATIekmaG9XWPtfloXAYEnyhAhj/2JS
awHNF8CPAQWUIOE0B2hpxjnXADHNRFBcnGVvg5P7W1kvL2AZABwvPmtZOtshCGcjpNk3ZenP/Ohr
URvTSif6dR0C+l7FuBYvoQyNPNzNOnD06Etl2G/QjH6IPsm3uc2GYZTiqWgHOlKyjtiY8kstrWix
Qsr+rR2EuUq7NFsLFlFSuFN8Xdl5euPDYT7onrmco8LwNbjZy1CE+prFtGLVTsYnj96KFUrNHbgl
umkj+Oyp9FjXnST/apYcmQpzrg4DW35Oxu68Kn2t3GJyL85Nw5w2/bxQfW7NX7s4nGGTOm4wwbMM
pjjLNrrfeI/EFJfrDHS2KgTHWh3EWIRKvrCat08XbfqF2z7j0EgC6p7eV/4sRKm7duDsB3l5peU+
lR6Uh1zbfZh+4Ux3x9R0AtYTXQrSJXuSptABZZzWG7sDhsxpLBYPvp1NK2k7bTADyhZL6Ji0zLiA
xYATzeuloVM7cUbfINpqfrdLWdrrmd85MGujuhqNpd/ri3T3rrS9lynr9C/oj9/SOuyvFt3S0s1I
WdA+rXuL9IozbowllSUra81x0I4pFzJHn5ynbXNF6MVt4/n27TTrnb5i1dTYYuBKXNmiy9+61vIo
o+lSUFWcTPUK9Fnr7OrasLllSqcHRNL5C/xUxlZrkOp3NQUOkET1c4/Y63NHOv9rGTXHfIqhgqVg
YTm/Wt/JzNl3JTbhbwYIboj4zLeVp26Qh3qqkBaSLE4H3Kyz/KbjNVzX1dDdLVPbHPCUuhckifKd
XzrXNA1Tlev2LhEds5J7xPuUy9kZ3e9h5Bar2Oxccjx28mTXrbgwhsRet8WUbzDN1qu6qhfYsI1L
o3BvVbetJVo6N/gqLmVmUoOshxVJqB4e2XqhpYFKCtnNV6WX5LvIaNNt6E79FnuMual5X7u+dbQd
SJ+w2DVunjyxmmVPPOKG53yS+h01o+FeT93koNsTO96wcY5NOaI6JhqTimB2pvwxMgG0n43aXAT+
wlDJ1xTDMtanbFMnuX80m3akHUAaWSCFEo/GSN8setfe9Ivsn3RvGb4Tvxv3Xlf5ZxUg0isRxe1D
Zdlwcd0OaunaImCVFQoCy+5qecROQ5SR40M33UcGKyzoMjH468WvLUSavJ7HTZJyP+A3E8p2DAH0
YUJFcJ6jDKP2mvYgnqzeIHxuxFb2jBoc4KoiE84l4PP4y+hiFWezMtzl0ImNdYfH/iIvZfIF8anc
tqFXCJDuMj8MA8JJigHUC4TINCrTC7q19VCGN3SulvhUWV7bwr+bCvbG6MbD17KA4KXFbrp1+iXC
DseWNC/HhugXJqB7gzllwIjQ3E3Er89TcOjbueip4oiafFVrSw6xtK3t7USi+IbcaQuoewkLImRJ
thlTYzgvymUIhJmW1AvI6NokLD3fem7aVlcyiqW99iOpN04Gt40gdPIdI6I/d14wIDTV3Xe2m4kH
7i5zm0ncVX3EvIxlbK48t+32qR8XfjCl87ic5VL1QXepsUFuocPI6mLWUYnZlq2TY+372LGfTBjw
w5r5T+3u24x78SvMjXCN1ymMzpNxpBGXS7hNNybDLoYbA6mvTHMnVp++rUAbavUe+5txK5ues4DR
aLvF/n/sndd23UiWbX+lfwA54M0rzHE0h04kxRcMUhThgQAC/ut7oqq6WknpSrf7uV9qZKVSPDww
ETv2XmsueKUjs7ZTO3Xi2PFMMiAxsktYUlkQ64PzUXWEfKt1gU+3y8i4J+1DPMjCi7OvGhq3oDK9
6arnffRdCYM1tKXrfm9ckRzsoaIE13piBVv0lo9rPqlRZrM6R54six0c1fVVpbCmLYNHvuR83DhC
3RPtOZxW+ni3QmTiOZ3N6m6aNNRmgqGWXpkitLD74z9NK9ITCtkzZYupDlrGkXMxakHX5c21SUw5
kyXN/CKpIiMUEh6IbC2HiKZtxTmC2Fnv+mgonaMi6jFsOLjf9Unm7TpGXq+WOZsHYogQZxesTGUj
XN/JmnSfJWA9u2YzDaM15/bKdHqDUTfuS908G3Pqvat1dyZTg1iIHi690PXl0GplSyk1JJeoKl2c
ovgoI56bdgfJz4rapeB8w0OpkkOYpdFE8zPy0PRwGlGKF0lN7zeeUx2ULDZCZWInqSe7pp9X9jJA
DLcEZr6FR8Rm5ROuoJx7Y13uxJQehhnh7lyghLUSBrJU4EpJxkeafhfCNq/QI2cstG1CYpPCuytZ
+AfIcwugq2DtUJ0DFh7ZdKblNu1V73qckwK6X2YfCnKXIx1UqK/KpjllqnbjuhWEXAlsBi9r8iqd
Og/rZukLCrvWvUY3T45apRaRVsYkrZWe8TUhTMs3po00VsEO+Ypi/mtrOIxrRndvWoyaEEGP7+rM
xorCdz0uVVdy/dDh4cwnxHyuEzClhUH3wUns0F7LV0BFaTRyt3zcmM8Ipy/SxA2XtX2v8/JZ5uP2
vA1qEw19DRiB2I3IdpmhlkBHTnmGL6SQcwwLkNgyamZNDZQa7160mXmHxJzby8bOa54W6ezpkDuB
juD9kmyB4ob+g6qGgzkPbjQKdbyWPfU20lk9bLf2z0y3GzcGGUQrjuVDkrvq96nmiJb3+XiozH4I
J6WFLNrT/i9E961P5/7k0NH0VRz2J1xeYZouAjqAjWFYJ/VBh2Z4uxZpskuy9o3zGqXYUmdLaK55
dawHHCpBMsrlaexj6dPvuTJwDTxSSj2AamwDp+udi9QGF9DOK4Vjkx7jaSVyLGW0F9bj8OJp7dWk
ESWY5vpjrbDk5aMJIMIGiAJQxH1iWFn5Br1g5rLuGBBBYz2sDUxPay30C7I4L4k/gFHnyAOczvvO
1j7QNlH/LVRHdSLq+7TRvxqpVpLRWZvv0sJLoCadEZJV+Dg7rvEhRKWsu6R27d6n60HxPWO/9le7
unOXXiXKIclBjgg3fhlVwrD8mZEvDYplums1bQUhDA+TtlM/TTtLkiZB8V9pnHFma18MhneHC87q
fUGoms3Xix3Ail3aK7wJOC/UojvhVPGnNUtmjjpxyK0SzlWRW2jebZPCWiuUDTRTZJpv65jXo9Et
NRkNaipoWtvukX/gj8jY+NAT/c7MGxYPN4OkItTitFhsrpoxfYsLMbT7AgtEhNnY9B2HEblVzqc1
cwpede2xY0sKSq0XTDS2XqCoyTD1thwMzd5oFWCB40yz9rpFJZxInSXBnjsQHnkzHJyxfUnc9TTz
wAeYfdVjkShXsSepdTD0RHnrnIQ29jvcSk7kFHZ5Ehbtv9ZTgQlS6iPynfUgNtvLLhlvoUK8q1XG
Ex8vVgSQ+bY1RR3SmHGOdNF1lLp9uufsQgNxrZTzpJtPmWYCY44VEWKRz4IEZdg+VQWGp6bS8Mhy
OOusQR5rNDZ0LqA/q4X1LqbYux0UEHx5PGXYcZaXItHonPWLsXMIJ/Dz3ngjzli7n1xro9QuUxfk
QzN9t6Qz3rP2If60rS5w1HY4dS3NKFXLYecq5lXZuQp9lizTo04tChx39RWBTJIkEcMcQj2bvAFq
vFY5fq6mxallf9TwlO+KbBGvkvSvr0irjCoslHX9VuhpPCM+KJTXxq66M9pF5ZCz4TGHcJz5AD6z
u3QKjkjEYuVkLWfJqQPpERlkD75RZ/FqJaJ6zXLNPTeTEV+tfcqwJbM/kk5b8OSkijy1tKFv19kE
OZs5E1DjTJ2+uLM13Oh6aq7X3ew28HAc/At0QRmmeb0hwnX17J3WZJoT2kU2h0LPyLfK1kXsMqGn
nBdi5VrLMHAGFpvBIYvHhyWxvlAhWPdtnDQ70AH9gfdgiexOahyu3MdpS2okbFi/T1RmVTI1zq4m
49dqxlSZV7EbaIiqs7DcLPEXk05Rc1nWtFbbfkwvqCH6eZfYXRMQj2MPJ7Nm/fHtXhX5PomneWsS
MX2c6IVR01TMi2oON5R3E2B2whOa7rETZnvRtq7L6At/mApQhh7fIvI4WFgXQCrNnnGNnkh9GPkB
dui2w/o0FD1Bh6hfaBrRoN4mP4u8MgYxXDo8PQR7i6nfT22dXa5CCDwjNHhwNw0JFdMCW1nTe1gD
6NKphFhlvlaF7bwARnB5tYe8PwgXEUKrzC1FK/paeF8KdGHk0vO9NYie5pNaCBuPPsgQoROKjQqC
+SephUlYJ4R8hfTUlrulGOciMHjREP/MS0ZBz8F71tmiKUErEY6G+JgoryNGBLeLQlm/Shs+RWED
dhbDtE9gt97Oyag/5TkVeEiYScV53dJuZNtopOC1o3snEUVQ8XZJc1OuyvikgB4+GWlLX6ZaPfcK
L2D/BKKJgEOMZHsdl6TH4VUat9JynTtPiTm+dIxWLxQlJVS0zIpTL93xXtcNmqEwEnhLm5plleRW
tyZpAmZzmFky56XEEriEw0RXkDmyl+TXdPgh9kBjMcqLXNMBQff2ZHGnK+DbfZfk4VzImzWRJpPo
RejRRot6UFcnOQGtLgJUv8tHSY7h1xgTJpFIds+ImQbTdep5GeyIPGufBtuCf8wwMUwa3IgTj1TI
YScDpI4YTShAQ2B2VBddPDvHcVL7SEi7uBSQ2yWVvaZeNmszfelz4PCsstAVUmUyAxthHstJr9xi
nhLX1jK5xBRqSSTHVewnqZrMZgueEqWb+itMb8Yz3VuFTWwSDyr13WVHTtgOsrVxoJ3p0KVR0rsl
zcfARVJD077JgwRo+NXQe9+UUdMiFqf4YKdWHyo4Ya+8kVfDyPU0ylpSKVPNvalnG7LTYo0nW3HW
ySeWJSTRQeOh8ZyAfnMHgdgbruCxFZfIKd5qd9YiJPXqLneX12Sp0kA3UXHGbk5bUYsremXd8qhk
BgEHnZZGQl+NSOFB36fgwvDJLvqxkNDMgqaoF51G2xqmxqyF6AocIuMaall17b5mpbkEHBXWA2o1
G/6NJocbEjjoA2sesPHa0sfybibICp4fm01ukSNBP2ssLhVyiCeL8Q09VkzoS5Pu0AqCGAQlZRUr
/16NkbnNy3nqESDrY/HoSf3ZgJ0eWkodZaaxotOfX70aja1HvFs4QUyBJVWqIRCiZqdrhXmYTHge
SQ5UTXBUwOAdeEgl/CRZz4hn0RHl7ZOQbX5DeschVvQDhVW/H1dzfFFmxiC6oTwjwFV36kqFPLdK
thfg8/3ZHV4rL29vp6G9HRq9XHy1Adfsk63QbRPxM8zjJYhVPT225AIgT1PeTcUZrhq97vyO9d/H
j9jR6PHM536yBhBigOyFmI9d2T7939i67rN++cPYeqOb/m5qHWay77Jv/X80H/9Bm2+o3v6eMfXP
v/9fWiX7L09FocRrwLyaYTUD8X/NsB3nL7TETI9RfP9TrvTfM2z3L0wtaP6xmTD2c2ykzf8VMeX+
hQEMgNQmSWcf5Y8+ERx+S3TYZOU/TLBxX6ioixH66qZl2Mb2zX+cYC9aXWjEbaoHJqpBlXwgrz/P
S3zMXTesp/pAtXeSahyh/3im5vVzQ/7BQ+B9Vjpvv4KBBcrA5MAIXdv+/IchekM7Vbhuoh6ablGv
Y/N5IYhFjkVUV0TE0ZJW+3YIPZHw2JfxlRBJvmciX0eT/tUc0esAghJKcqWuip817q6nzShwoLep
jVMMxJgm8lAZE06u4ps5M/LgqAgTgPn4C3UaC2KKX9z02ZK+yLXZZxUgRiVaLO9AjuFWJxT2ZauO
WEVXtW8GlnFpGKFaDMzQ6sfFLYh104wDRbZfEYeNpe0iwQ9L6N16a/aSDlzpglVXrtChuL7RGzKS
xSXxLrcIZgYivBKfaqC/tb2vmqFEMnFeV8lvgBKF2T8ZsDYtnNaD4Z8SU1DSoKyCbijuoI495JRq
USGriJDLF2RW6j4rhxuOquyiNQQ4IjPzImjpOu45K7v+1FMEGXX9rZpNdV+w1PuLOn2rzSRMMExe
EoXAcRnWobA5zTQr2l3jnABt/D/x4/f/n8VFw9/BO/j/1sTsyqbL3l9/VMX86+/8a0Vx1b/4EaoF
1QhCuYU94N8riutsohgbPq2mE0uHr+q/VxTtL1Xd1NcGv4CqI6b594qim39ZtO5R0UB8tvE2/Y+o
zj+9zbZhmTh0LGtz6qibzPLHtzmhCc62ydlT1zHxQ0/wECGDCvUuTc7dkOStrr4sbAacoUfT5w+L
CV/wx+UMuwLOIFfj+rj4QfRNFvTjp7ctKIyRHvl+QlwQOQsoLi3Ty3Bxsurww225+eca+SMM55cf
5W2WNccEh/MZEk94GIUYTYQ9MjzCSXUajbRyRWS4Wvu/+FZcSug+jsZN/+yHXbW5QBJh9vtynolg
JiAu7IA2BP3sDMfff6tP/Kh/XMDNymXCEcL68dktihplKJj49XuPzGMcnPpt3ZEMMo8kVtdxHjgN
qswW4VAgVFQTv/9wnsGf7h4Jjex3PMWgjj4ZenogmrEh+n6vNKZNb3ROo1qj9/D7T/n5xlk6z6XD
xgoGk7br358RmbgG8ot42HeeaXc8m8BCfYup7xjlWy7VH74UcrNPX8rS2cQx0oBiR6G5fekftjcL
yhetrn7YJwvNrLTovjuG/gF4rEJvWF3YMTkkv/+CP19GS9fxKSJ00zZh2qc9PU6LfMJAM+zRPlqo
inGHC9Vrot9/ynaZfqgceFL4FPZrD9qZR/GwXeYfvhfp7NQOOLz2RjYuvqEol4kiz4um67BEkMz/
/tN+dRV//LRPNw0bW9ImmCX27jhpYHURl4wcxgXRkfTKPY7lRfH2+4/87IL6xzdEJoj9ifMPD+Sn
pWxJC5ucSF47LbVNYi5MJnfqNhduVhcGOOm0Q3vnjItLtrEp32lhuLTPjAPymoZ0L2+MhllH9jU5
4ts8k8CyQCvw9bhv79duwfLApFSDevGHhemza3T7vQ3VdFQNHfw/VJB/vzOuTACPoiXZw3ZGa2Ry
wnT8ebbGSFEMJNJSA7ngEr9tcPXo6c/mCwfp+WbQXPKrIKdw2Ey8s4Yy7g/vgvWLRxPZPpwE3nCQ
/J9NtLlXAkK3yp6MxxS+bmqFWMU35ZANfYik+y+kzqFSnGyvDBvmiKe5pnsmY0RSCMaZbY9wENHW
5H67oMEyNBGHcc2xvcZlSNWld9fE5yhHAFBNiOepDyfHQk/dw54ewL6SseXGgWdkbdBxsNrhxWSw
YHQutc586otO+kxMKJpiy/Pn0rpIzeLLMLnyujDpiC8GXI8OmT1t+/7MjGY9tJmz4YZKw8cDGF+S
s7SFULXjHnWkgt55+SgW464HZeN7TlIcemiRZ35yvfv90/rzC4LDn8KAtx75q/MZvz/LxBosqrt9
JtNrpaBjlLnqUcvmh2GNRYRkRfsfv5J8IgZ8nLHbQeSzOd3r5hE0SdHvuzg+atKMSi355tXmZWfg
3Ck8+/n33/DnddtFHYPoBT3wFs7yaVmTiNFq7k2/z5dScLaH45nQL41cJFrh7z/q58fU3Qglugpb
YDudbX/+w9qWDAj9p7FhF3RH66JRWu3YTPTc/xefAqmRMsUgBePzLatovlaEZLLd2Z2Kv9bxlMPQ
Ju7N7z9G+xTpwnrAt8GiDfnOofX62VoM93XVbIErZAZ8GTaE1SPKqxLGt6jRzJix1mzw4KukBJw6
96lDqNXQ+fnTsmT8tGFsmSGgLpABbrPYT/evbRtzzUaHPNe5dKKp9codIVz9zpz6bAszXc2jVhNT
2KnN97KZnDs0Q/QykV5eVetqnGgDxX+4A/ovfycHQy/2eo+a9dO2kpiKosSpIfd1MtRHtWOqoQ4Q
1Ou+vY6lAATmDPhPLV7lEpLaeUD7EtiZqoOVR5Hg1OX3UpvHa4BwNNunlyFX0PlkvbhfakaWosfT
ii1wOtVLea2o/Z+Ki19/AQ/7PfpCArg2Z9WPT2qsdV61uBMXNV3uks4Ru2Eyky8pq1ggWicPY1Ir
gsqxe3asrjot6frqZs6D7GzvOKApC2a3I3VQbbxbsjybB9dcv6/kO58MN/V2k0iWcCpyhb2iL3cd
8at/2BK07bb/vY7gsfjhG3zaZaeeyMsEqgNKwDw5bWHuJxTodQgqPeyzjkV+wMWU5+oRne8YSMGE
6/cviPHLpwDYC74tV9d+IjW6C2vJwhBqn8NoYtAGZfmNsurGMSU4Lk99b8pxfnJ0Lf0mITUNYxKg
o8X3YwCnGBO505mJhx32cX/KtAkJnD4gYOUD9/ilcqb1ifZ9qTWNpdK5d4wisoBhhbbiwR4EzKaN
lnqpWFp5WBG4OqN6b8OECiDzDYGYPGn94Zr/XLq5sMzITaNCsKEWfbrkmOAcvMQsCG1ePtXx3hnz
MlRWZvvNahl/qBN/sWzbVCScPCEvUiu6f39CUX/Ydceis6eB84FIJmbXxkZlzv/T0J1tneOTNjiL
SUtE/VzYM68amO5YPEld8lBoRkJGyIp5lkwKFNxLgURTtRX3FNta+odH6Be7L4G8yAsNg43pJxYN
ShJcEjm4i8FZvsa9ezM77R1M7Y/S6d848tp/2KD+UXt+emts1cL6ouHUx6H/6RZ6oyLnLOOR5Rhe
ExdI3YN3JFxqzITGuH5X4+oBA/UcJouguDFdWM4yYcxOtfL7t+eXD5MFzQtakwPo5NOyTozpaKUj
7y+pBX2oCgc5GQGxKP2aBPF9/vH7j/vF1mzjteE2A7D4Gfpge3mRVMPMTWZ6sEffEwfr4KZ/OCP+
8vrCNIFLs11eHEN/f2rBqCZok4Tcc0buAhf2QzjWuRfYsascJ0kWcDIyK0Z6jOkuTipEBFoZzaNy
sa5w2H//nX8+lLu2xqmQQ7kJJOfz+zohwF5TieLJGHs1wmSe7GS3Xi3jkgRJpSnBFii7J8QEimEx
qH94gbVfvcFUQ1xs6nbX/Pys9cmIvZA4EyKZzfRNOBjxGM8m/Zncjk0vaze2HTQDP8BXCOeloLbb
0gIaIZAEVK2TFgGE3QlFpwETXu/7QUOeZMn331+lX/yaLrQksqdUWN7IH/5+y1LFzRarttu9Pcfd
bgBwGZkSRAe1fPaHS/KLj/JYPxktM/QjZevTmsaoHr9H57R73PzVh2kszu1KBHDnK7b6v/haW7wV
buatpfbTqga9AKCua7Z7S8+6W3Ao9q5ZthTyrqeL+O9G483PHa1fLGJ8Em0RSkSHptanZ15f4wTR
CJ+U4R4OY2zL91XS6hG7G4yMGcOYCd75D8vHLy8l52uTOTx2wQ2G/WMBkyRq3Xup1e4XXSMT1prJ
wkCpHnaqLv/wUVBh+GGfVk0qDdWDeIiKiBXr7x/mFpjsErADezQ8pGDZC0yRALn2tIZWFYOPReSg
hzY1OdE4xjgpO06OwxyhxDaqWxJYeLkI01y9YyyX8lEXI8ABAlbcIRRlaQPpjNv0tZks5aqAlCZ3
SVpCKJJkGONx5isZm4CB0Yo3WgAHUJqDh7CU1NtnS+esET6yNGfekMI/GHTQHKU5W/oOKtZsRwZo
Sf3Zm7Ss+m7nNEsgEXOCSS/g0uDJ6rKiS7H+NdpyLGu6a/s00yozUlShwWeaZ2UvUUrJa6uqBxfB
y7DEt7bUynrH/1emXTV1sph9FL4Fmp5iNJMr16ktJxwso8l3g9WW9yNMy/jU1UoDuRpxI+IoAriQ
qOCZQeexyQnNJj86CcrVwB0a6EXkToA3rsRSd5cIyRxEQLYnmEdIOXlFOI8IwOEM45u6IKc2Vuk7
VEIPBdpliqsM7+erI2P6JQ4pP8Hqmk13jzFHcfZNL/Plhpx39D6ZibyTaCTPuVObyk2iYRmT4UgR
O+9ad/aynVkntvBNkaxrQKiTt9+Cp5uojLf2n6roTI1alA1f8hTJ8FxWDWwjE3OEnwthHSp3uKXP
uxtGSzzFQi+fSyDKd31tT35cASBUFiSDRuudh3LZ1a3czalT38XYPUYzTSLi37I98/QpLLyCudYw
ngz4eAHa4de8wAtmDXocDjnRzODF3k0AvhETJ8nv0Dl7WyKn9WDX7E10SD4V84r70ksupCnmN6eH
9mGCDiUhYnxdW9s6jMYMJHlefGAhjyQ9RjYM5RvLq7pIU+sMQwSaugF8y4VblemVMXE/OC1kvszi
x3k1rL2laGRgIx9nOhgfY88sgjkvBooKPOElu0QopbPeFuV8bHsTKO26WPxPcS7oLs0EGp8KyEQh
WVTIIHtEnDlo8aBwiupiMtCBcGdvYte8q5R0jrTJTfGhdmuA6GQIY530EfTK6l2clOKldqV6WacO
ok4ytsJZ7bsPW2lrci5GEbo0rPeY8i1G4B5qgjqej4aa6Ue5ONja5/GEiXxHXI22K6zluVKH9rnO
4gO+xPtsWJ7hgTJKVL3Nnxk/V/bmR0qKyj2Og1PvRqWNw9VSHgrPjU8yNrKQcHE3UnNT4T5sbrbc
Q+fAueEu65Txpk06tDUDY8bJkJf9Ejt+OcMoh3H0XbZQXfA6ZfhNq+pQV+74YUpUOEs2IW8IizHr
MfkNTVuvBkdzXe1AFjeZ1z8UDUBrX+fheaoAWMyh03KOYDNlkciZNn6Fh1Bcw8zNaI8AEXYL7agO
CVEtSOpACazuBf/QoEjlcscEHC/yktyhZJJfl7RzJHpyPTanIlyl3n2F37yDrbZJVnR+572j6M23
GSayOBgFYtqwcjssw0vDfPtSUew+Rx7jIosssdQqJ9qzKlnbTZsduo4r5fdFXYYrcuGHlK7+DWnu
+kNc1UV2nHK7iywva681bGE7PEGIweaWZlyaSfXNVmPqSfq7InJWtbwQbLLfUBklNqrmpAFJjckD
poW07034SB8ezf0B0SJpYr6IRzWEDDZ/Yc5UfXQCmqi/VFJ7qUFwhBzRrDNBVeJr5tVwTFO57Hsq
lgd3MfOv6JwY7yrljGtEb08r/PLgH9Ac3TTkE124DU4B/Q6Gw8CTkBpe+4zsuP3WCrPYAclun51W
zw55F/fIXOe+2GV4Tp6spkU25TQTqv3YqvpwWCUvR6krVlCoZsEU1rYCuOBE3LUIGx1ayMTtgEMl
6R5t+6ESEIr8PkvGxzaeADG7VqZhRsRrCcFcNbEWV4wGj6JOy+0ZVKZT4uXpvVqlJe6MbtB3ksup
PNYQVrDxiAL7dII38pDbxfg46vMwXSVxnJwzF75ko4r1quld99JMAUEKQ2R7U83s+7FHcepTibQn
W6TpOZ+keKF1p0c0zqxzQp6MHdUw6ncrovTd1CDt3+PyT87YrEcnEFZqnXmJWl4q7i5N+PZUVJ5J
elcq3rox6W7NtdMeZMb1zvJi2a9LvezdlIuqdOaC6kxvbwWujjci6VA11vaKWqdoc4K2qPgOFuYF
lj0yErTObJG5kvawjlK89YvonseU67qSb/+t2chZAH5SLmtbV/EpoRsBsaQnSHyS1tlcW4WoyMZL
znNmwSuf7Kpa3tfcMJH2C30yTCbqkxYTV8e2jM6VaK9ASd22RWGYkuDmYptG/dgAmhdQwM+Z1cRf
hJ0m1zCrmxcbr0jYA4BHwK6ssYbtlyLSgrQWJVh0T0unxmGCV/6iq/jypufMX1wlZ13E64pgjL+N
dTs5D3A8Vj91LSrwGnbO2TTa8tgV8RYi5dHECbNiik9p1fMfxCO0zSSZyh6ctkDUsPKe08aq5dOy
0LR2nVG+O4lpBXG8lEcN1SNP+ZAKXJtwqu6zKh0fkUcMDhJyfsnSUos7t+/Eq5Gn9r3irW1JaP2U
nhe7qjVfmnX3XLbrfOPacnhUxVyA3ud26xiDLq1cI8oTqNoRjQnJhI6DPp8iIz2bkquGbHa5wfG7
fKhrk+2VGZ8hukE3vtOr3Dy2alpfomjnJzYrpAVNnb/A8pTviO6BpawdLfFIqRAIOoI2XxAPKRFS
9FuQ6JINhJrWVqDBsZIjWibgyo7vzJQjF+5GnCPHahxhNKQDT9KKpYGl1zZ50liz0nNZ5I2Gv2Zt
bhQjp4k7LuUmu5duOh5to3HrwJP9RwOmx2J2UeVBW00EUTW59mgmW9LlJLXvICEGchf1ub1ltVg/
Gj0XXWDrNUD2LreG77o7YJ2PR0g+ihBcFiyucL4wjGmdj7ZIe1j1UrnzepXVzLHH7wB+29s+rmn8
t7q47scFBEKOKlTr3eQc2y08UG8LI5WucWQdI61gQdJ8rJWkf2qh2Ki3HUhI1vgGE9mxAbv6QUXt
XHEmjneC+DgWMcKl6Zv2xsBA2HBfVhDU13Elkv1YluPBtCtuDdvmpdGZxQC9IMlubFOKnahN+aUT
Y4yiLf0gZZJ/JVHchvEojDfLS6ydKWC/CXMhwMvArWmNhr3XuF4+E00zLNBnwUFFQH2nVeDXKEIm
cmTy+FEvEzMolea+98yrkdBSZpFqxlkGw9c0ePl1S/9HHdLxlFei42ML+6xOlXYNmZ91w1gZr6uZ
cjXbijjXmGfvbcJuj96c4e3qs2r1tZphYwtM6mhl/WlclpIIuGG8UpOpuyQEvT5h8kbXpxuUgLCC
fVqor56VtsfCqQHsNaPxPpbmqcVBw5Lm8j8GpIva1kQw9+YFUQ/mE/W2ii5nbt68aZszNf0upbN8
bPFBMi1LKUjJj1ieXPiBd+Bzp51D4JTdYDvyyE9J/KxtDu60vtL/q74WFcgh9hwuko7wnIWeE07g
LAuOI1Jl5bFQVGADsaKeCxxXOzkM1kUVD3Nolnp1yz84NOVj5WFoQSEYk5fcDZIPGazYuRlU2Eo0
ptEROSBZPWB5j7bsy0OWOY9zrsKvQHpFHUgp51cb3qchpO4qc2ncNJp+jIFJvZFRNu0I+FX3PZE0
oZsNRjiNvIxSpL1PAIwXJTD0LyguzKfctPa1NTc7XicW4AZMpJ/YcIS80vM+oCnoTzMpnNde5a2o
FirzQaRzToKEZ+4s1i6+miwfNctxbpeRu2SNcm53DnUh2u4uiYC9iu8roybcXEmfXbc5j0FWlwlR
qnMtWNaINPIJEJHBLBAzM0DAxonsdXDwBesIR1/zZS5OhO0c+qItcV2aCoipfL5dVf2pz5SK4I92
l22kSBhNOPrxn1xXphV/gU5AmWGOu4IlMIeW1Wd3rtqtYVEZ7oWEEY46NI1Sa8uCMDrrXAmrIZ91
8jSGFiV+qaUZr2xLYdupwObxwtn1SSRzfi5zYLJ+Sz4Y711XcywtlS1DlxnaeOXFff5c6aa9h4Na
s+VgwPLbVdDSGDKFOOTYaC8Xmtmc6hw8k/7Q5cXJmzL1znLgfuUYHeKxD0ZXFlcld/lC1ijgpNmQ
PceAx68n2V/S9118rI8H8na8Z4+ZKeec144go6BKLWCPwh6D3AGs6I9jrz3Pi9kdG91501b7e4xI
+oWKtXwpSWlg0ZLKF2IqlR0UiCTqnaG6XWwqlnLp8M3iMtgyF+NUUA7Nh1GvxuykGM0Es9RRJcbq
AroPi4bdnJVpC8KsF6c5075pVF/Hm9owBihZhPDC5y9Vlde3eutWtza4+9LPFhbQPJ3691LquJ8J
VX1vY1Ddga7wA1tUACcLY+L9Aj5oeu6oeLhvGYecilgAdgnFBqotXHYUeKBf2S3pna2lhuMsoSF5
bOKMYEwMOL1fVKl5SraAZuAA/bscJE0EuQzVR0GMcurLtY9fVOykb0XasdM35jIj85/jF73oOISb
caZ4gVhj+a5Y+KswLY0e4K/Cqu9LLGDcpHSemp2T9GOzM72JjsYAuyb3U32gwAH+39yn9oC9Cx5l
/GJpFn/HEzOeLSf3Cis0a5XHqDYw/oWj5LeMclB7yEdRaTkcYmY+NCeCUV5kq9VzblTrkUSXSUxZ
sqN45SevikvekjnRfgxT01sUmA5bCYBviK/EYcq7zOEPEZPYVRStZQwRyVfwSNlBOQ94wLoxRac5
AL7248SqPvRh4FPJAsKIPCEWf/nnxbRQ3eP+YDyZwaAhXilwtHVuSMi0m73hWUmAbVoWAb0gLj14
q/reQj9W78ssp92DsgA3Rl3MxUFodIHOkPVnbddbq3WxgJi8tyYUFdxC5q3BFLd8v8Kx6Id0mL7y
C4mKAeLNgvADxX4/fow2vVF/0C2RXpEvlT4Uy6jv66GunypSO24Lx2vjQGBpfJhSIRckphA3zubA
lz7oI6kstNpNfuusjrl59oIDh/kf7IWAe8K7S+8/JUvdMLmKo9Lz36+1Lt8zTi+Zzy9L/pkc5fcM
eANe+6FrGWB4uA/35Dvoc1AS0Em9y+1cAWxX5mnKpEJwWdNT0VmpKfKjanc0UYjIIj7cB4Pb8aqb
HLjZhNm/oBCpmN5rd0BWpa/zWp7T0fhP9s5kOW4ky6JfhDLMDmwDMSCCY4iTxA1MlCjMs2P8+j5g
VpdJwTDSVL3tTMtcpCnpBOBwuL9377mqVy9byIxcHrkCKBU9aIBYNgSCqAd60o0/5J1xzENnvETL
FD/OczQ8DLrZ/1NW/38u2ycCd0jWS/P9P6XhdwTOq+9x8fqHAvWf/+PfClQbTTuEchYiNDwA1VwK
xf+raUdmSmjGQuWmAu/8JkA1xb9ID1k6gC49Ol59arP/lrSbxr9QkAi6OWgc/yG2/YWk/aSgbDoC
xKfKz1la+hSVT6rYE31IA5f77JfBBi6ZNV05yc1vd+NMofz9EA6dU3QMFJJV8kVPhgiGLlNC3Z39
PjAwpji0PfiQ29zS/9zz/2KU5bf4TYTSBC6arYhRRPHcKs/l+Equ/f9tiJPiOxZ3syh7hujmo1CP
2GTr+eXjIZAXLz/lt6q7+aY9MZEksd7DWT0VfbXgu5OwrxsfC07zoxS2OhA4vKDBBoa2gjT7Yqgc
vNWsCw5Gq3bbEQ/Pxk5GbTeN/bCLq6Z51Al00/AutgniV3HULdBh66gfh0sXYylmeEKSDTn2cKQC
9muqjl9YkLB9PyHOIKhNsADDDPHwST7n5JHjcGg3VMt7v2MTZ7l1xCfFxSwIRyG6ytjkkdDYQYGK
yVuzmy7ZR2omLoBv2N+UXLACRtYUXansiS+yMJu8WVVagH9WfyGXDuUqHSVFry7tLllT54cY5f06
ooTPDqf+Yeu5OAQxUAO8qIAs8cvuTL29xEUrH8ZiMo9D0Gk7st2yTWk0yd7ESL/KOs3ctikwafb7
GpbWNN9Qhxhx2439F0MsOcSpIy/FnEwbVIr6xIG01fD9G7wPiUu7sOyiY5D0ww9X5tOxn42upalJ
lB8iAMaLZwzqdvA1qtjhrXM3mx/sgeLMepi116YBlO3hp5a/oGeNmBKTTD66hDVG29GW5rHvVX7Q
coOxHF6BZWOBz2VeefZk2djxAnmZ2YFBtdgMc8qQhag8fr/Ucy0wFR2kruskNF9lq5jYJGX3M5nH
B3PWX93Ctb6NOp86s1Pir+DE+fRMNbekiWptVwzm6yzLBnA7JVk/qVXSDTPgRCsrmOUj9lBzlVMP
8pJRpIfctdrHmB0Gm4daXFDaj66qfAg24FO0XQe+6EhIWLKHoMAxn7rhltIkrAodv/cKt0roucEU
bBwoo4mHqSI8WOzz/EVk5SX6bHt1naBAz53UBxTT36Xl3N3JCvX03LgtEwN++DELOQqpJB0enIW/
Yyplt+kxyNw4aCTAeBkarvOGRghyA3EtKSol+0S3c9jZNfSPkcDGwAOPrX1BiRsepxBCYkJ8ICci
jK83Ovz5XUR3baeZTfAS0NtF0KgrwbUOzy/w0kgI3J9aAXApCMwbisA6cJ/JJtESkC8lsvqyVoTG
AXumkuFW9m2gGLSQqsi4FVoeXg6m9Rjk9XyUIiJjG3mpSophbXNKbfCYUC7JRi+No+BFjqDyafmU
bKmUTtmVU+T8MpPU+aWEgfRaAvEuGmR/LxFN103Y1XAFF7fCRmmlSxnZXe5HoKb2ms3azwxgceK1
/ZjRCa9UX2u1ifaMqy9IBvNeHdN5E3Cu7hnM0na0sJqdNZjDV0cP+ucisKKjmteq3+MLsGmbjLEX
E0xrrHJTc35o7LkPdd7l150xQqk2jOIKXp57M2qzcZ+5cgLe1zrKZqQGgLk5nG4NKGDbsGqcW2jp
xfcpsoYjLMPxdkwieQ3G0r7URjFdtbVrXaQV/ncNkLBXTdK+qybDWVPzR0c6KLAU0LgwQM1BIKIm
HMhjw8mgwHcErJdalY1eFmX3tg9ICKcdJHOY+GV0By8o+WnNdouUiEUoVfIWqZFmrUfcHttqQscg
yyHM120VtyCXInPTUSq+yAZ7ZqNf1hEFpDzAJttn/EwriOx14orAA2Y243/vw3tdK+fDlE71BWfo
ycusAA1tQj4Xx9s8cfcOO4YtKCJ7LczQ3VutW2LhHctNReFuRx5UDKvENpgTjpHMW3YJcqNOTbNX
GpVCdVQ70zaIAmWDPxvYu65mrtcHlEVXYzmPoD04LBVZU78MtZQsY316zDDx7qJEnTzJKvAcxy4d
1F4IX5LN+irUAkJ06FgXeqEVuwE1DAQV6qbf27TUXqQoWjTY2Bx+tW6XPU7tONy48D0gP/DH9cK2
7jh6NftpDBfamSWGmwHr6A28OwntIS2nDXN45u7iNDa1kO3225DxXIF3sVu2q5A7cbwYmVRf0lS2
T2KE8odahj9qNji9gJ5NVwV+Nij9CySCGJFviRmVjwS350uBrthZYIo28QwXBT1cTqSK6nrq2KUH
u+y+Yx+UewwOONDCLrHWTpCqfgILjsWz6a8pB3L7ishSNo3mxld2OvZXmiJDdzVpgLQI8cSm61Sa
sW8gAIJRdPr8gPRlBCJV2jTiqIjOPjoAfmEVq67vxql9pxEK8VXibT7G8MPyVZUjLrIqp9gJCFDE
FVcAH6F7UWseZ6ddaU3Xe6WolfsqtoeBIgqP3qHsc1kKo9l3BNL8dDX+dJoBV8uJMLgItNLdhXbb
rvU67Je3X3F27EabPZHK6eNAlWlXFLV9R8kbDqTZuJ4jZbGDtRh7zfKxg33UrhTKEreDLeCdab3r
lW4L1CSwx1ujmczvWo52p6iY4HZgpgdEjwQWq6bc5KZavCZ8w/d6q7YAkOz5kYkU3toRZXaZdO5d
keS9RzGTxn1TFUClDfurZEMqKZfowWU2FOHkIcpxd3pA+QSzznyc4SO+9kWgPOSiQrUkcWOvHcX+
93NKYcT+mgh62IwQuLeqWWnXdG/BqJOGe0uS7nRIaL1tFAukVtG1ztEt+3GrqJ31ZHST+QQAheKY
VU3XfKnsbVRHynqKY2UNhDQiXzUor+ZQab6UUV5s9AbcqZIa4/XbXZcWKQhl6zg3eoptuUDb6jZt
ckHWrEbnIio9cm6B3jERt6NVqheihj9QuInc55M0NlWda97YqCYvsSAxqdOn7CZwtHCvUXfHqbTM
5dnR5qOrmBjzOW9czE48Xou2IJQ1EzghTNnDULWK9EatQdlwmrW/ukHQ72SggoF0IFas1dnk8c/1
fIXTfL7S6tb1woFcXE+d0oglUNO+REr80qTTeM2iMO31KihuRDPPa+DDFHGntpoeqaxaFjzAIdnM
3dRuhUa2U+bSQe9SkQBnjzhHG3p6MMHEXCQwk281MSiboKnGm5rwnXIlIsj0oi4VhP9zTtiIrpFV
sXK0yN3wber3LimpaAMoeF+hcS00rxBFeY/NoNh2LDjsgQrRXmimLm9wrfUeNqveQy+CrmsgpaQO
7GFr6JoywT8tlHtAQ2Sc0EJlx0wLcpX1LBtwC3g1pQXQfm5jK1k7Pej7uuqLndQKOv8d0ymn+HMw
3Fh7UUNzujLzul2bw6C+TKAwISrFpbFSzJbOUMuLiaRLJ+uRkOiGGuTBHsxp48ip2TuT3lcrY+qB
O+SuTYA7BaMFZNUa81GF8orkz8jKxb5uj/c09kK5Isymv+wkyecBf/Q2MbAMoTGtA7/VEnMXq8aM
0ziwoW5goeOK6P6NOHqpl19rc6xDd47zO31MCaxxkmIzV5GygyQgYatYk/5MR9AhlLqo7wwgkEAv
Y+UiDPrbrpoElbCaKlOivDq1FFtqOV+NDpptRn/8kstI1xnmezZ0YdtsHacZNiAd9R2IrB5IUSAv
TIK4qDXVqtiwQyQEebZyT9KJghBbemlr5z9EofxoZ+tm1Ftjq48of9m31XsnErBw5vgeutLsQZsJ
fVarHTei97SljBUGebN1U+erAqgGh65RlthyUBo4QwhMxGgQUjpS2RdWha1CVFxvUVn0GTsdqYhT
FVdjhRO6wECU9mGxgZaJI6qkErqbYaU8Iy+xcHRrGdaUbuzp+s/lXYUdbiY1gtS2Va5HF1FiV7ek
S1RfCV0qVnzV82+tUnU/aM/ad4Ku6bjOHMj8XU/gGik4IJ+zqPOVKLVQ7IS1eWs6zXxLhjKKnHAB
6eUdiM5xJN7cnm17Q5s98IIminYoM5JtX6ccydUsPgBpmTpwcfWL28z5heYqhk/ksOXSpSlDY6i2
Dk3jlCLyC9t77dsI/ewKCphUvUa3ymNfJ9Ce9LIbbgNidfZyQkKFeLvdSuQgaz3P1eqNogHRteEp
rsfAeqFUVg9eT9D2janJ5FhYKCM6hFffbLoboBbJn7ieHFeS7BCJQ2rGxVNAGTKgLdwZj+ryhbSJ
TcKH7UT+WBTdRRQ75lWUt/KpkIbljwhx6ISG/QV6x/SHpCNF4xBe0KrsZHDbiyr/mbdC9XpbI70O
Ni6UjKASB7Kcsc3ICNitwgF7NYHF4qzbmh2aJmk+GAX4yjSwKGwD/4uuS2V6TXvhfNXpW8I5nR0v
DLMZ1FWWoESFLcoeb+ZTGOVRB3J7RG0wNaxkSZYADe3pYSCg5vHytT1MnCrWZWTMqwECcNhW87qN
83sli7+O+CCAQCewb0B9rQsXUm2qVU+YX6ES2xmMZ4xouPMtdsa70rURHad5eSnnTN83TcBWahPm
UwAgFaid0ym+0Q5K7nNcspXXSWYd5cXG2mud7TxCZCalo+qcHaeYpVUV0w8xFEkwl8hu2Som30fN
KB+SOq2/Vl01CpAt1qStoN3EKdB8K7BWacqWxlRkcQR6QGe3LePxOW2IT6NlMSSHXu9ew8EZaF45
RIHg4rgw2Nn+KCrob4h1WlT56fVcLoTa1oBAKiE6egOP6jLtIeyt3LqSgF+d8DphM7RKzCxpN45j
1VdNaAde2yT6F97/n7JATt/xTQOaI/R0ZUBnPrglqJMU497aDLPocWxaUIYTmF8N4cGxrYzyxVCq
ZzNph2fq+Hdzp5OeLeyoXyvFoO2SemZlrxSD5Iwuu4MtMUgviurmi6XSFfECu93aUadu5x40tsWM
9xWnNHdRZItLPbUnFpemE3tolJxNEwLErckCM89KuKImHG6dcBT3HHX4noRu/hzkgoiT0H2Cjzhc
ICTUd/wU4HZjLe/M2PwpMgf6YSmnl3AO+m2fDg4aMmNKrlx3HnZ9Q2SBi+ARLncyIo91uSlGIJ5E
H5n3cV8226SLeWEbYLVDwZ5qimx3aynWThqRfssZ5HHJUL8BawxHldr8Sg7S3lRZEXwvXWKpsgbY
jlIbyTWq35lOpMIpRm/Y3Y4tNOawH4ovxdyG7HCVY57nci+diZ4mXf5bUSNztRNCvDSq0r+0sCi8
MhmqTdPB6CL3vruhzxhdYv+x7ih2uwt6bQ6U7ltSKCtK0+0OYxIoXlQx61mO6jEIOtvPBnxDpUzL
He3F7E6y4tLCoBXvur26a7LunlDOYDUKlRDnRWsih+Y5cgvhJ2HEF4uN4IGFVPFzw+0v2cqJA0Ca
8LoN65T9b1n86qAHwteS1YtRJ9U3+u4deQthHaUvJeEH6oVGh/7CGQIIn0qMNjBs9XvogePkKdiG
3es4I8bcK4uaWHajgau1rYHzczSLGve6mJrsvshp6+bW5KIihRZXUcK6t/X2lfigbqXObFWa2mgO
6jz8EBanBotOscemikNSjR141tJkTyy7tuE44SvkAR54/62vIrcf85C9sRmUoc+uMENH4fxo9bhD
ajQFnoqiU5+GAZKl/V1wBBmT+dJq1CN7KEh9gjKR0jnaD9PNhguzxK1i10jl1BQKZxhofg+X6hd4
Q+vWQtN5bEf3Vw1w9THk1XsgNIRYGqtFmLZymzFYtw44SnJhyp3qjt1Gj2taTOjdVw58wOuPC6Hv
q6DEhQoLpfNiXdBP3Sn2mOlwgB26Gyb1O4S0tG2qkjmJsjtCG/XxaO9K1M4y2oKiwb9sv3Odg40e
2ScJYqXL0EKPwr/inDTmLKyy9d8PpeH9gIWgo744ZS6orV1RftS4MEho98gX+GTghrhSiTf6RMF9
olCnkgwfRl9iwYHjMOJJvZpWoUpUG0MVTdFdpplMfbtJ2HIyeVd1OOa7smdy/f316RrB7tThcNyc
DmrFgaYryF79KeUu0t/nK91QsuNMan5yfSdGj7fr44WmhSHQ+2MN/bPkn7L4g55TGj+fIiNYZYGS
sLg5yT7VqWhmlD9uq0mjgpjN0RVdwPGT8ZfGxZ+V+iXeGBsPNOGlR3PS2JhCs4rUNIS9misU4Asu
kCTBh4/v53IRp4MYOhMTzMRbwPqfF4kHVU7S1RufaCuNmkG0JEUII7jOdPqM86SDm+9chJcNm+SP
hz43fxZAiq66NG/eWVBdyxy1UDeapUhC2IhhkQ2YLIVgIuazGiwgO7ApksHm42HPvfoG1ih8RHRB
IB39ecVGS4IPOQ4NYWtJdtDy/sF2KfmFNrPWFczfj4c79+7jZnVUE9+S887eh5xR1QgVYLhWWve1
Xu84/I+bmhzKT1aZU/Pm24SlL44zieYeRvAT85c7z/9+lvbcDT/at7k5Bd3PEQTzSmkz7YqSsrqz
nVn9Dh2eYtJAKf7jyz03aclOtpHdGeBf3r00wpCAstXGN9ArHlFUUs1HifvJKOduKo9waV8t9rNT
Bos5BmZn5iw9b6tAD4fbQ6gA29lEE/P3F2SqWJJNlAi0GJdf5bfGXzp2BTLCgQV1qLM1CefPtlM+
/9/GOFlJyavVbT7UeE91eTXbzc5E3PLxEGcnx1s0ONbaJXPxdHK4iTM0umx8dKBMhE7VD8S50Cjr
h/hrpLDCQMZXkQrTZqmMUN0Ta/jZivb+1TOw9dJC4f3D4H3aezThYRpKSRZjqC2yaXJ1vAHmxiXa
JxR5lVt88jF8PxkZD6ibyz4KK/GpVa/mWOVMlVH7eTGyQbGno4g08clW4v1cBOHkoLShtAvB5s28
+NsEcUNNzkguaj+WAL7aqkT5XfWXIqGX8fEzPDMSFwF3AXvWG5jnz6notjG+jskpfZY23DhKe4HX
7b5qksePxznzmDRhguXhWbFymcvC/dsV2VWeGm4jSn+OVaIIvytOhjSx8OI6OHw80lsm25+fH4xf
vw118o2lRmUHuc1QHRJoxEtmuMoHIcl6dftuU/fF/DBZ7Mcs+h/Nujap7qtNHXyDnKVs5KzLTUL3
d6e3lNFycKU5jaM5PVhOQjCaMSr7cIjmqwCLwxezJsSpI415w7lKbjJdJtC9+2y8HsqOCvZEZItH
mS1BUx7Pn1yoeYJ9YG1eBFagYHgBFivryeuHeE3BG9xxT9tIPrl5oV5rcF8n246/53MnDgjc6J9m
wbdmTEOoyhM1k9He23a+icka87S6SqF7P6CGKjy4JR5yfijzzhWm6nlFqF0Nx44U3jo2xCpoEqDs
4UBcZtPr4qAkSueNQHN8etvDWkpH9xgnWVPCE5epiZYhIVnAG1mv17gXPFCuCE7ZSbjcLV1ZNJUY
QEQwFJ98tM7MNRziGgoOvlls+U/mGiyZmt3HxH1JlPayB7u156mPfpig2IPiYgz+x1Pu/YYHjAx+
SjzwyF5IC/xzcsO96PuhykvfdaS5p96ab3AJSSTrldwFTigvI0qv92aMoevjkc+8vuzmyLWFQCXe
nzmacOqVqLPJtIin6WtvD9pzTb/nHhNp8vrxUGcuEoEHqxG1Dv453TrSF+W8OXUQI/uGrkiv0cSj
E9SukaI2e0R1MD5aGuzTCiK0+/fLFPsqw6YXzskAncmfd1iQ5UbZqSj8FuvRDhfUfTiGSD2Sqfnr
bYC5LFIazCuOV++AIdSAWozhSebrjoNTAuOQ7hBa1GSG8dfTlO0GgimEUZw+1FOKV0XKQhf2HUwI
rRvWs03h1UhuhsGyYTLaPz9+eu8nigkWUGN/AxMCOcfJFCXOEVF+VnNZVm7gMZiWnLKJnk6bGeln
Ptz3LyCDsbUBSQOySD/9fNVoQxCU5lyZYt5HhvJUz87PZDTuw8H+ZA+yvMt/LvYMxbHU5tJY80+t
6zm43qlQEGIs4bgGtVIXceSK3KwZJWR/oEz52W70/Ih4p3R3EcCdAvQUsxJOuYxYa/0hdavvJUHt
RpPWqw7pLzYS/RNUwblHx8abdBt2HYy43O3fPp1Wy7lDBiL1la47TIvxwkxvYlv9ZJj3GxsTUixH
Q4h57D5OzeF4kuBN8KP9XtGVe0UU5r7CJbH5eB6+X0UYBWQdkKAFvuScvMijogP8SrTUbwwqWlR6
vCzpfonCPia1pKHuzJ6BuPzjQU9Bb3wpGZWFQ8CzclktT0YN8lm6HPtIArAmquCZSxmuqMh2AyOv
bGb8p6t2ckk8hUuYRp6YXfTOrSp2cqzDfUYfeTuwLcIBW39xuxQTX1WxOVi2BXWJ4QBZnP3g6oPt
h7K1Pvntzz4YwAfMOM1x37n2kSRE5ADy6lKdLjbJ5CYHZaTO+fE9OjvL0FVSUnJBJ56+s7lZ8xkJ
y8wvpMBHWPa+mmLMEvKzXcuZFxYIAHtb1iESrk8ehSXIh6jqgoVorAyELEG0H8mW3H58NedWIKTS
lOHgWlDsWO7pb+/MjNx4DDslRTwESq4XfKZGqwNB12YvfWL+/S6aMyMyUT4ZkELfoUIxcdg9gquU
s2Pwc7l3TWwf8yZ4+viqzr08cCaB0HAHF2DHn1c1tilJCSUvTxZbzm06abTYAusnzZZy24SW82PI
UGxTLWw/+VSdW/NQxIKA4eP7/tBD6VSNDPy3fhjqN7JQvs9JuK2SxyqZ71iuPxnt3ITn2AMBBuE+
DM/lNvz28DKuUdg4t3xiM9JdDiX7OOgQqj6+mW+4kNNPBzcRXpqpGcicT9ZVt8MJa1Fy951uUB9j
CFlbBcXxKkiMHi9wK4YHEjuIPiplfwONML22MmHsIgdN50zCLo1l4oo1QKObjMiMLQbC5LPTrXb2
zgvNWN5MA+DtySNvgla1hjznazOatAlk/V2TbgmX2mn3sXCeupHqhMCfSwKHET+mQ9/i5S+fIxQd
cGrkoRpw6VFFcklVUJasEa7j4xt55l2jp80WVAiD4uLpBzHDwZzERGH6QzH/rGZNbtUKMWWQoV+Z
/o5gsizkZAnwYhODTYH4dBujaxNkW4fEQmy0P1UKDuvcUr+D6ih84RYJLmNbfrLDOPPSaRodO3Y0
fLHelfX7JptGMjS4vMT6GsWh4umoduhjNPPK0Kf6oW6Geo0ao/c/vq9nHr3GX5g72dloxulKaSou
ckMCAH3OatcAvjGCNtmRanwIZDZ8nBwr/GTve+5JcmsXjpfG6dc8efF4VwbZmjgLFWCs3qT1qBII
1D6C8sOXbnOQ/vgKz3xzuED2UEDwqdeeAn3yoDGjuOTWjgSDbjKzGdZqXZLcgyL2vxkKUD+kVzaM
zunuphJmLEH/QjVxy+LWwqi8aoS0L+JO0z5Zvs49N6zhTE9Azks9+M/lq0cSV8xUBvw27+67qHy1
rPo+a3l+cVgfccrIvz4csYBhutAt2LvsEE8em0ZoUEn8XuHP+hKVLIYvTdesK+oAnwx0ZmGmpA7M
36DyDBl4eZ6/LczVPKAACzgCZqH1hIty58z1/SdTwuBnnKzKf4xxuiorCZH1JmMg6NdA9sfVobVa
64veAfsPsqHlLqoD3qamWrdEyT+UQ0PiHOlGu85pAFFpHWrIAh9lSRTARgFUuRmcCbuqQSLKbJrR
USfp0SumPvgWVGqxy1vEWZxuSQLvw2AfWQ5NCnUcby2tQaub0L7/Mrs5YqtCa9MtmevNToUvTd4j
0tGbJFPZHRJ/vgJ30dxEo4h2WtPC6LGQaPZGlF/1StMTE+Xex2XaetzhdJtTK2pWEUJBH3FiTlLM
XG3wrVuIhdPhsjQNQonjpNt+fHvPzU2+4kJjnkDqPF0/7bqtJSbKwkcm/L0e5XcnqsAI4LHMy02g
DOV/8dqx52azR/mehtDJu0BQbVEb4YRPtia6hnVs0NM90S2fbF7ft9VMaqU0ttibUKY7JdWaYxoZ
zegWPiLyI0GTwNsG50edPtCEvkKQ4nWW/hzCpf/4bhrnx6VKyx3lcH26IXOrvM6rwaImUk4z4Zaw
i53GVI4YXVTiaTOXM04NeGoj075eZwUiQaUj6MWu9R57OWrIZFCA2XTKVpMm1l+EoUy4ake/kw62
m7xYWr8EiiMFTMUcrl2p2dRexLwOteBOT83Wc2arXkFSBQQtZ2LXIKYUa5lVr3g+tNvEyeZdNQ71
FkcX/z2fLS9qZbIRitAfa8P67FGcW9PxG2oCoDYLhbbcst/WCLgw4KfSvvBV+X2i3buaBmIoNMjO
H9/7c2vRb+Ocboz6qs+z0sWB7ViZ6hXUG7AYR5uPBzn3QbRh4tFXoN8GGu/Pi1FBK5S12RQ+TSfH
Az634jD+VJJrvIIm84np7OxgCyuYjS/uttNtr42HtCgy3hUlsnNOovOux6uPAhQttYw/uX3nFgKb
sj9fCyx77za/2TQZdoKKym+S5ki+sk1y3vRUZs2rjNEsRPYnd/KUMfi2c1t63hxgkRAQ3/LnrZzb
KuP+sk9Lxgx09axrB2duhj1JYOaazIHIN6taYrh3jS8xtlR/CjE1hGVcXDmhk25dfM8PAksQ9owA
A+4n9+PctOU5G5SRqN8Sv/PnrzeMQaukEducoa5eDTd8jPT+LjPQkXw8o86OIxxOihx/F8vcn+O0
ZEJHFXo8n5NoRTVHfi8mZViXXfPJh/TctpXiFKINkjKAap+8h0AccHCgvfQlnpGoReI6FEeCbg+J
o91kZX2fZ+4nhYpzE/i3IU83rMlsZmj0VGJtB8CdXfnqmhnidvvQlP0nZw7j3PzlRLqArwH4U0v6
8z7KwTEroH05y4w+PcuIwDzAFF6faQ6O/oXPUymxl7Mib0Bl4DVQtEWZ2SD6c/v2yaSo8hTUTut3
Oo4FXG34jCLZ3GH6LtdOkWVYxFtnO4rBeXQsVs2VXcAKBmAHBzpdSpul/ksddOwspbMmgv0ZsuI1
UpxqI9nyxaQYgKU14k2XT/pdheiaj73+l6EJby+Vuzh1KXEwb08bsICWWuzUFTu/at7PoMJWUjWf
rMq6oGYKiGIaPpm+5x7x4sxCKCMotp7e9irRwqlmM+THtaugi+uaajtz+l0D/gQ70S6a9I9fmDft
xMmGEMWMzgXyunDMPHnSQIEyuqRZ7tukFnrR0EECiyBJwiOA3l9m2WOl5846MVFOvtkFnEhmj3k3
y41E0rdThgHl+se/1JnZx2ZjsUC7GAPfHXlde3JyqRuZn7qhuYmayb6CaUHeHcHkT0mjzT66yJeP
xzylvC8PG1UCVZ9l1YZDfLJ0hKM1QzzjjW7nACmrEZpbBKnGFnZiu3OFbayYKSgnrWzjhk3kTfRk
cF6Y2vrjX+Qt+OP0ieALR46hccwxT0uFKtIIO4eVg285gQ305muIjWw+oq0uoK9IXexlghoZi1W7
CjOKyJqS00clCqK/HYxB3U7QIL8Sa0q4sJzVr2yLwdsOTCkcU4SJj8AtkeS/ToixWbLhvNpJtEEr
bK4bpZB+ZNdiM0adWDvhhV6mxl1qFOMNry0mtIkX4SlyOveQqeKb2k3pJwfzM2s4n0wHD7pYOvSn
hSPKbUnWAifyRZaOdxGyNLgNY0wSrhJtP77X54ZCeI3WADc6n42TryZNp7rOl8+SW8JUrGpncfON
FWQWuKNPH4/19txOn+tS/QVxTZURGeOfaypJ0Fk35DGHg94KnJWkYYzZaza1XVCVPfGJmXahkc5+
K0k9udZ1JTzqEvaIaWTVroIfvH/7hf4f3/AZvsGk4Pfbs3uHb9j//B6Vf+Ab/vk//o1voKbyLyL/
+Fsz6Svymv4H38CK9a/lmMQWjAry7/QGl/gwWp5UlwESsfnk4f8vvUEjq5CCM0Qruies+8bfBBL+
I/X4bZqxfNHL4tfCLUcz8l1dK9WCurNEYF+jikVMERRjfVEAqwKD6EDPEyE2ZtQiRMOQu5jdzXFl
uS+IRl8j4PV3pkgNy9NK457uwviUCiW+sAyMl9hpHT5BVWE7+SIt4DuuGPMkv8B5CutVFCK2elAL
nIaroo8zI7/AS9ju+j5LkmuhR269Qo3lbGHJFfs8mCD5Jl3t5ZNGeC/L6JpKlrUFuavrm8TtjmiL
OMEn6oAb0KgINOx0uZvsvj7objP8nLXs2cyl89N0W/VbNpRip1Zx9dzkqeqZVo4Mw2i/Y/zXuF4g
LslK6E10MU/R6KtVaW55UMp1kSgBPDrRbyNSdzDbNK4e9uTrVh0qw8UOglpbj4fkRoki/amfxiWF
jap0PBLcTE37y0QGyBfk48UatPhTZsXuw2iRnzoWo7GrdPdpHB170+OxDYw+P5qJUvtm1+jXTZ7j
3XSMRbIdx5d5Xw60FqL4ylWy766sLUCBaN4t8IQXdZ66u6xU+pc2FcF+CixjS68ie82zGJUAW87X
JTyr9py2QSWhx69dpzcb8FLjV0oHA0nKcRKu6soJvTrPnGdd78hQEKRCE3v9lMf5U60wdFFXgKqj
oQfBr1gbvNvlhiATgTtV5MWK3Owe4xzcCG1lxG5+J+aRZACAWtV+mZEPdd/aW8BkYJWCLkt9oXfs
8CMhSF7DWLwulL43KO4Y9gTveRw6At618IuZauntNLXzTTBEqhdR3buMDF2hFqWOFqMY5Qakobkz
kwz9Q64Y8d1gt9mlBRX5Mpps4wpZLqEsUTDcDk3dbIu2HX/I5Ty0wg4kvS5Vql8uvSoCXwcW3Fwk
w2Uzg38crQLKbIC/azXaQ/gzggPoAa+w/EiTBEtORCJgB3BBf8VSqNdDMakUit05WzWFrhZebeNQ
CZ22eyQ2l+gTkEk6qNG0xsilinithxG+jkgHT6rkSrIqc9296PN8TFayohDn9TUuDncYL+OaX0rU
NhW5eWofwkYU+aonHv1X2c0lHpnM9QXShcvGUn7as0WyRxQlyQrHBlS5Rhl0nJSQ9I3KqLYiUd0n
gsXSFR6SCzyc8W3ugJmgtKi+9LaWbfVYs3+kdTDjVsz7yLP7CB9hA2ex0eTwlQOhcaukgSDywAkI
VwbgSaT9MF2USFCl5zhBeSDJfKjWeaBEmwne9i1M4JLQbRcipE0EiRwNMMJwtL5kcAd3TjZ0j2BL
S8DIxf+wd2bNcRtZm/4rHd/1oANLYpuIuSmgdlaxWKQokjcIipKwA4k9gV8/T8nuHrfsaUXftyNs
K0yWawMy85zzvs8LCD2LCER1/Tg9ahL+nY2rtSSxmbfk4EwHI1b4HdErE3TRdpzXxjJmW9VH8zqd
vOXTqDBfjFNjbBIbb1Xi41+EshmdEq9qL47ThEbktU9prjlX3xp2bWUt99Og48JV7gFcdEovqDDV
Po3KCdifU1/gpnOWmgwYE5705secIvJUdqP5ZJpN9gZxsAk1J4eoNVFaezNwhn3FMeZRZY0Z4JAI
LEqVU4lpVK/q6SEWTXs3ZzILWDz1M1xA2qZ2xXC8TC0WhcYPMevp+6UxvhoIU86SvvbeNEZzX3aD
s0oNPEk4X7A/8SVvWwK/wiiVqAfkDDrctPrHxU/mb7j1ZLBo7swJuRQP7tyUKd8irieOuUlgpHa+
ZYwkwzRiIdfNpT+myaA+4VsSm0Ziy3G80Tnp4K8YTbMQ+XEyhRHsyVer1ukVgBsPNIWyrBWggcKs
s51XNsFlh81A+2ZkjbZSU2JxJhbD9yzS6rOw0/oKusEIJO3Xvm7093gp43VjkFBt1uNIEF2ntYEE
+P5KX72/a8vietPsHBLfqQKrbeURGmV/WbCXbCYcmBfdSP37LrlpQfohWtYC4+S2FKg3TUt5IVyX
MRzcRHyjIzquJ1d9DAVxHjlrZrGK8ikJ8MZrd4mGwwLPzvRZwjUPhCGXK0F1fthbtfNKFgb3huXg
SLI9eKpprig+Bo0FKwZGaafiLS9GGpFuk54NlH3bRa+N96mMRaj65VM0sKSb02zu7BFZJmT0yH5M
U0MBmV28PUSY66Ibe04POh4ay3DWuT7zBVf4ikI4Gg+TzOPPmsIrmw0k6c5OlVw4EENIwhI8Peux
0xx8q3EPMc1ljxU08nesm7Aee/2uczXruizDZYhTMJv0zo+AeXOYM8PwlM1meWNLr7gl0m3lG1Bf
lzjZ+552zWefS21qawJ2rZs2u4q9XaqcYRN7fbGG5oxF3Ivu4LPl2xoE7T7SMw8LOHRQtHlizw2V
bIYS+VjcD3iKVQG33IvKuxgPPFtRNL0TRi632qg7x2Xs3A/DLYovbSe1s921D51V2o/Q6T/psyAt
zo+au2my3H3bawvFiou01HbHTx2GzANQzvdswTufZER5NHl6iwukDhkWatmV0uLuAEVgWIs0Ftcu
rurLcmNBY/62R5KQHiChmq9wa0EfsSvjqDOi8bOB1X9XLKN9V8o0w68LjsPKmkA3wXo64lkRVQ/h
oSzWaYW3xAX18eR7scSW7DX3kCYx8ONA3OhN9M3LY5ZA3Ghbr0PrMiVdsevI47tLBD5Aaefxy4g2
eOV2Yx3KBeyocOzlOwkBT8AFqsDMM/cxj3gJvZH3Aa8P7mNmnUZW1bVMjLeoAydc1gJutKzBJWgz
yFV1N0eG+FTgdz80YI3WgsEIgAVyqFKVR2/tMKutUGn7prTKwZc6+PA+aJW7E5OQwuneJoN1xddL
YxNPIzmBQIaKIXnXBnsO25nsQ5cw+4PvEyaQx8VR9Uc4FwLDaF2OZ1EQWJN4OjhNDKefMs2pHjlU
5ceq8djqbQOUezrl0MTqujcoqWN5Bje7KdFxbj2ltydQ0CQnKFuDSiLKjZ6YMaLsimXHzIZdHGUp
EGCI55fGJrE9EYWxIRK+DecsswMQNW8dUdWgMlpbbqfJWO7l5NLZt1vjUJP6vrG9Sb0PXuQVq64B
Fx1hQsfyWsQYZ525EaENKuWjyhP55hCVhS+4ey9jPwp5Id9h2jSbDCQF8oBKg2vS6V5QZrm2ixGT
O4Hb5GWGnSGvTvi58sDKhbOexhITPdDYryB0TdTSy8SW5kD5Q0gFzTbP7jn3Bn16G3LBR9zo1ILr
ZYqMAxiUmCEbp82EjtEusjT9OzWsveoRqa2GnoBGGCPxmjiLdsXRo10TFfVgA5m3aKPP6hghbgia
ChCTzlf9RoRUjCooitZuNUgaB3OXH9oOfFWcaF3YTMUgyNCL3BdIXq2/MQb3FkigP7iSDYlhXJzB
mO+NDyXd4p48DBaE0SwCK8rNTVQtIBoePRUNGYmSo5fUH+lQjrjty6rA++iqJM/FIbK9ND/2yvPr
p2ke+dRgcioNSINfcVJeZS2ofTLAC8OlBYUkIIRtn7vhnMRVqPURTmoMauqbhJn+dUKQBoGms194
TP2mgXDf3CALe+hSmGWNkVA5vfPSwzB6zamR/HbdOfWrxZ0HDqTd8IwEjfh+E0L6N7epa8t6FUtV
fW0j3Thhffb2DkBd7mCKubM7OE9LAtGxaW3nq6A7GK0Wd5FHwi6ntb347bUt4UdkTtketFKWD/qU
JOAja3zDNa21nSh6IsSZbYSc+swQwgJknqkrIYmnNyteIdYgWc2jXnVAYfWWIwCawrVXJCq0nbm0
Vq7G8+m5rD+pdBSfYX/ZitAJWcIhNTRz1ehFHuh8ctcJW0KQFv38OtnRfZyRRgovy1ePCgBxOGZx
GgX9sOinWeJlzXpgMajxVbMixMMZwIBK795jF0bfpZoBXiy6oVUnq/Kgyix7ir2if+05elIzdeN5
rpb4sbSXbuPdPuyoTLItmexUX7ZZJmctGhnQ1xUsBWeQ+n7OuuYxikq9ByvCrw4gK/Z511ZX6Drk
RzRG89wmrfFiAOJ+qeoYVJar3wkTOBfKUx0jvClhqVc+oIJhhKfil/IRKH1XhVEkK/cEg1U8VEnz
7i4tMn262QTYa4m+BB5hFTCrwHSBwwaFep8Xc/E502X2ycumaHvzUGJUHjBrUwr1n3B8T19HIh0C
iXkRCmksQ15RtUHvzk2o2gqxg9Pb84rSg7MOeDEzJJp1+rJw6uPEr9Gmw1E9XxrXyxMoAEV6bWMw
2HqzgM4HXm6uQWIZaxNl5H4CnLBP8EXfEQuW7jExu2cwvRSwyuFi0rUvhVcvn5IYvgY8BYc3Z80s
Grqdz59zlgqTK3/SgyVzl3ttrpcQSkC07c2xuFa3c5K1cF21C5kjBgbuQ2TmaSA5+QYAoOpdlUUG
zgLiu6g/bwdZw27v7BscBKj5DVa7xGt/biaM6V2alc1LzbCgvMev3FlkSjgUY43BLgDxv0u8ANFu
d9MTCGf5CuVRny7AKrKdkxDfnOLnnT/3lZLqaZm0jP1V6yl4+8ugd5Zrrgec/y6iKobP05GPpPVI
uMCm7QRWZ9RDvvpfpRi7RPSaOi+x2kaaixSkKNWvmuQ/TXuwWaIQtpnncSqju2Pf+vZ/mLrKRk0Z
vtnpTESzHeIBT1YGRARXlXuNNKIofjNLaztm5sHK7Y0m2o2dGGvPhTEyLOuu7te81S0MD/IV0u0f
elOX3zo7/yZH/bfXhnLNILOPuNWfJ3+lMTaVHtExlLI9u5KzYrRLfzUQ+qlR+uNJyDskPQ0uKKaY
nz4AO+sVRe84nVOTAGT+drRiU7n1b/3Y/7Ykf9mSZObzh6/9zy1JWusVHul/7Ur+eNDvXUkPPiyj
VUwBts/c5EeH8XeorG/8nYhhJJiowGh1oz7+n79VNTiU//M/wuRHDi1wbAsI0oCN/LMvaUGpRXhB
OhuzIQ9Zt/mf9CWRgXGP/KEviZHRRMDIfeQLTFUEiP3rPZQ6Ke0bo0sOqjHcdDXJ2kafAZReNi6t
nlkZAppg5j/KvCH74pY6R29s9GDlxB0F5K41SuJWvbpwDsviimjNOBRCVK/r6mEA0Sy2RubO2kPu
Z+3nBjK5HYzYIjOwJAXJVaPZjZyUS5ytRUS1shpKaFjgEQfnzs8wtK3QkDHmM5YeKFNW+2uqCatd
jyTuJIE11cQXdZEcV8LT4O6gW/pgXx7D3vNh3i+6dYOvFH0XoBw07dCg0WTe+WafhJ1fOqdJAPMu
x+HakVWzcTuD7ZiDnG6xsRvpo8yy+UElen+GLFFeywxU/tpVtUbEgKdiYFu2HlPtZfJa2HLc8r9v
6IjU8w7Th38wZZseWXa3KjUh+yR1Wm/synYA4yXw1nt0QUaobKj5onfNz4VPsmBqtcWjYZKM5ifi
LSbi4t6uZz8kO8m6DGbW7sd6FmFimJfEWbqQVCB3rc0pFZbUiovlasXZqqarrXOmtTHXQ8VBnfVB
4oPcCpf8LzpY+dEoSyIeHNVcx5ZFHRtHimho6MQZvb3FaxuW4Q6ibWPW9TmSbfk9G2GYjASGbzob
1xONsO6KKunDBsFGUwdup6MlDYhA/gH2/rMvNAO5YVkFTOcO41SDJSeT6DEDD3O1lK+OlnSnS9rp
BN7kyZfMtJJ3u3ZwBcXqSGtqDm1orSuHBCd2cqk9jLUqH4s2L+l4Fd3ZBGgWAEVsg8jPH9oi68+a
yocg5Y79lCtgJKIz1XkmlSqUyjbXhs0rhRoUh/oYxU+L50JTL7wGPn1W1VTamDTaNV0b42gljX6Y
9eFrwe/fx4MoHtyxAiJPbJh/dVNbPnigu2mBRRntd9LXzkKjpZlJdpQcENt2QfN01U2uaNcZejA1
QhxnzBaytcSGo3t3qpW1vNIHJMdR6/vkILLECMlZuln2rVGETZ5PWw7u8UZrhqNj+d1BT5zTOHYN
WH2nItgHfBh2MMW5qyrAUnRcg6HSiWIaIq0PnKV/1tgRkm65kiKpA7E7ihGYfNdUL/M0ZBcEZPca
g2Njbv3QL8SVswf0QE9+dNJ192VWP8+3NODC7N5Kty02ANT7OShT82gLuk/V7ZuavwI8lavaIGR4
GfTPAsxBMM5+hHdj1E4Twh9EfjIOM128shh296YsQfzRFQ8K4BP7uenEsyCyBvIuqCIUsjCLsV2i
1Tm4HNlW5Aa8EnvSrAe3bLcFEVQcfA9Ln971ZQ9HsQcIVqXnKqKEEI6/IkmpDOnllutpkukmnzIF
qSnrrlixiweILfGebGDCwajK9qAx1EOpUIxVfU5CHxv2dsExehLtSGSENe3BKkZ5SANyepgE3F1j
1nZaM9tnmtZJxQ1Wd2LSoSdqovDDxqAuvszRZJV3U22fy9b7Uje1vXacxX/KOBVuhAkwLvHS6IKk
Pb23k+69EpJuTVPSVU2Nd4dhZL9KWr1/6+BFbIm5kmErC/MYFxUlOH42GldxATBJFJzvEkhSLLtM
SVnvirolPMOt5rdl8IktjVifx4FrMJ3V/Ia7n5CTMtWbx6ZVj5XuADbxqvK+hgtKrJ/PufQS25EB
lIeaiGmJ4LBX2KNOKENW72U+EjOUVmCfa1n51z5zv8ua/m0MLWUzJV5BU8EzkPkRoOatpIP+OApE
CjuawnmwafYDzET6txAz5pl9uZkTch1Y3GlnquE5KUAnix2ssP6AuTcZ2Fu05iPXSIZZJSIjq1Il
FOX3eesR8JTVytvlAw2QOyVa50GxYT9abcQtkk9cenSqRvulM9L2kCzlDGmJGMAvPVd/GhhDE9OH
1SIXLrMj3WtD+iFFgqG3h9rUvUMzR9qm97Mq3kVNv58JybxPihuiSsswB7cjcY1JjoI0AAuVvEpP
dOvRFOXOSOPk/eYn9VdkypGVHc+9uIut1qC7hJfOWS3TEO1HSaU7WeMI1Vct2oNkaf9e5YKjOYHM
06kfu+4yK7PRSWdCkA+ACK7qiuwkiAJETQ+fdRJM3ptWT1/Zk+NqNZXDCXJheR+Ntv9dRy1Ail8R
WVeNkIbPGoSVc6m7e2JmGVOVlvPVBkGdrtLEaiCq2WOxjglk3Nv1uC9ZbYOO88MczkV7Gy9GfIo0
6hLvGXaeDfO6K75qGcoIwE6m2a0cmU4PUSOcZ/YRfy2Ze2wGRpwazZ8bG9TIjSTet6lSHzlVjWAx
iqNncjnHi7pRq9AOJdolzZxOrkyrbF9hGuZnq5DQA4HmCjcwQY7vfbBQX0Xf5Li2Sfvoismkbqyi
PQOrMjTyhJtV1n1zvzQWQRPdBNt2ZRIBWa4h1+onWSTTqz3N07fIA7CL/mDcVFpGgavFPhRZ1cza
oTWy8UJMKF0cq2u1D6HP3f1MwAxB30RI7QYXmPTO1Sb5hrC6Qie5RMNeGr01hVmaNbRO3DL73Hi4
C1debfXXTDB9AxNrNWenl8Wee45IisHU5RzMggqfV+6vLbfVXyO/j8S6SvVchaCP7e1QiPQa+ThM
GGS5UEuHKls1nsi2LM80fBHMMmHKTfduxi1zQNTlhI4UejiPmMAK/B24Q+USKIS660YHIUamW78m
i9QXK6OTD8bQ9WHHJByExDiQghWReq3cTO47Fynoqiyq9jVvs55mYTx0RkBWdf0ClU5W6x5iSEN+
WrN8I3jVOkU60yfLdL6IOPE/QRQt3+u4qzdWUowF5Cs3Qq4y5rUWkJTKishgVsfWo7snfxHu22i3
uP4SSQq0GdvAz2Zrtr64E3PiPjKsZ79PEoikpaVojLWMPqvarHfEavDHHDC9tyMSaL56edSMgTIT
4330R0KPoE6+UZ33D7bfMwrLlKm/Qn8lTwFp/cC1pHcDhCzX+OoDl8nW4BRi7eDVWfRCVGX1CYUN
HDqrStRx6IaZulLTSIBqO8blhFbuszi/6MuQvjSVe8aiDnwQ8hvxTyjxB4ZL0IEeRO/r5wGUdBj7
JWNI25fmPdE5GoTV2N02DgeLFQp68cV3F5PI8VrGz5WYXcZy5URz2UDaPwdGl+rkQsXQ03pzWU9k
HO+R54zbRdh9uEir2Ay6PtwhzaGx05bfkswciAQeHPebg78mWY1dlYA67NtPMaqEL46oo81Y62Rv
8m0uXSBbMZwSEKX7mGMWqZeRTUsnbeNMECMqsq9S9xm3UHxWK6klBUuLNZ1qxkafi0gVTzTIkq2e
2hr1QTTctcx06MLmjnfM2xK4rc4ZsZxi1LCICzdV2ww7LyWsgIFLnL90nksCHHNjpgAJUJdoLZGP
gvpZlmOugZGdkH/c8Q6LOxOzxEe0pP2mJIqAHMlm3MS+Ve2bIrZCM18+y5mRdmAAsn2PGdBcEBcx
HNPT/wp3/vat6tN+/kWVzOJxc5r+MwPkT1XyNam/fvvbviveq69/rJR/f+DvlbJr/N0wsc2jLPu9
sv2nfocf3SzAkG5uFbRLF+T/1ck8Aj2ec/NpUgvzI1q+P0po/nfC1g3Ssg3+83+QvIJM5+ca+Yfu
DVsm5Ckfs/hPGsSmjbmHfLpwGlxnnApJ/Uil1qfr2POBipj2y0Sa4olAkHSVDfKFab621yf3DMqV
vm+5JGxInSgf/LGsLsWgP9uRHhPlWjTZphYISZdBg1bO6C0Qs+ZuCFqbVl7nnuXtVM+56pIxBHwH
CH1ypuJE+umWdNEo7FvbD1Cv0W8fB9LF2vT7oA/pueRzDBpXVquhqhuGnR7ps7ZJBrm+HGtfvzgG
zHAEO++k55EmAYh4FogS2j79Dms1D0vsKzeN79m11HZKoabIuPrOTn2ajPEagWHFpDRwjs1Pw7xc
RDYf9ZjfajNGzkn6PsueOUizfNh9fihG4wNv60sDkrouItgwZWKhQxY7nH7OinWXgVcXLURjemc2
0Jd8LN5dfTGwAUxXvc1Pt0+gLwl2pDj6nsmKqWrcZxurIEnRKifCpmIan+M0PjG4v3qVcgI8sBw1
Cv9jYmC+NUCGwmc8kqJX7xe6OoE2dXww+k2VlB5M+AWBytWTw8YxSfGSWATdqeK9bbJ39Fdnl0LJ
WUFGXwve0CTS79DeLqLgu5qtftP40KO1G22d1IqV6hNCAUyyxsyaD8pMWjxctwgp3yTkLs19lC/a
WB97mc7rWLt9lkn5TlVB45uKhLYAuOnbc0nBL2jNcpk6/dKbFIPJcjQ8xCSMa4/SZQfFgP3dIplu
TaDXKc/V0eTL2Xkwawkn4x3iH3heoh7oXu9Q72P8D/OOJyKnOkOcIRZkK9kBH89zK5qIul09lfST
FQgQ7CUAmxlMv1fj5IP5UR90uI+jGadBlrTpOW/cl1TpX7zGukfUZASAWJj09LuFun3XqPGJ+S6B
ibLnQrV2ccl3pOkgkPJ+hCg/LEeHzAxKNL5P3zKsg+9yJSgI8quGxu1KdvpzFRsfvkXSXklDf9XH
cObc8alphyehiu8lXM1AdziqDKV6siIjgZXdy01h3vpEtCMCg/lx8ONzNyqQ9L54IYUaTZKwz5Cn
3U1/exzvk8qJM9IE7z5123l3o66uNEOdpQm4FumEjy6OzLGWickDOqk6LFQcBQwn7WD2+3HXuPMI
FcEe913peHs1atp9nszF+pY2eF+BHmFuWoyHMmm6wNQK66M3urd5bEnR8HLJqVLVKaPOlilnFvrM
q0I3X6b3yK05HDAYL5wtCMrqmXT651JpzhAucPpTkNeEgSbRWVT5Wwv/O8hJEFGJA4+MUG8J4nx9
y7QxwhYwQbZKcfVypiHZ2nGbc6Ell6pGHIR26LnWmK90g22vx8F+J6yn/agqSOocjVEhUyV6Lno9
ufgOW205hOZcRxejp06NYRuslsz8qI1a0lxAv5yMeuAo09hYbs33NnMLoE2HOU1xFSp4d/c03oYt
pQ2Kmdx9cTXnPJjNtI/G9rs2tTDG8l8wGG7N8H/pdNJlxRPiCG59FzX5T81yygr6mFNe78SoMZwZ
8N1EnjqndgP5yXB+IZb/qTWPbt1nIAUYCUIVCSs/C/h9MQ2VM7vVLuZWDysjP5gkQqwcYlV+8Uw/
TUFuz4QqnxORiY71z3aIyXWVlTGf3pl9/u5HrIa35Tgzppl5zKqr9/xJ/20i8KH+d/yt/ovpxp8t
gDznjbxEYxucvvvTZxlblZ94XVTt5t5O1nY3PlGGI0ayxG7Sbjl9vF9IXce2Y3X7w9nhL57a+rNX
lueGpaFjP4RY9LNgm/k7gSWzd3Mat1aY1aVHs8VJbsvFMauzfAf09mPqiMyCC0Ai7shct/VBlrXJ
/JHgp42r5QiDiF0XuLnvk8eaMaYn0fI4OSzfnmPKIBdcq3V2qpx2U9rjVZXxs07ESegocR481Iiq
xmBj27V8jZlMBeIWSfjv3+lfXEKImenlGHB+/mw7MQvEnLUpql1idhtR6xeUD5fyNpv8xfP81SeK
Jvl2tPKAM/5spfYnw1P8kGuVFuC+wwQ8G6lYE2BjrSrHzwAK56c+NsqHYpwvbq+XD0nMHiqW+Hsz
si7fjipkmeeM39SRYRxqlWl40nznbCF1STyWe1umJTR3xIyNMtVLbJvztoxNuVbpnB4Hve2uJFDC
DmfbRwQoDn3q0b5z+vpIIOh3RDcOVmOyVVu0sVulZd+jenn24mGz9B2bt7R2yYw8NKnSIC7p/VpS
HdFJF6DeUEDOCAAIujI2qKreWmaygWtwxvr3H+RfrDBQBMCTG7jPTPtnK9jiavgmNQtj0oTqiOOE
YmWzqVxW2mTt/v1z3TwQP61mFjMiWG+Y7W+oUn7+h9lna86pWwh8k3Y+XkWXHgDX/WLB/HEn/fQc
uAOBIt3+6Zs/G0HTpMn7QterXe2P5CenZFiIaPm4rfTpYkH4bkm3McXO18zzFPkJEpYCSk/0ucuy
L55DaUg+bbvyyOgl2JlNPCGvfSXn8mQY8ffFmSxikVBYFBYJ75mNC3jQl+6uSJFme/KT1/Ofnc6L
92JOb9lMnFsMgyZ74zdyY7aMey1K9S0Sypt8Mv1ukywOti8/jeQU53Y8B56TcUA1Jk6/BFFXVZIG
o95f68pM1sJafmEFFH9xx/Jd4CFBXQoswDb/9UupTNmrei6rnVFQKIxJiaChZyBuajnvmWBdKmji
TIrZO5c2sWpRR6d7MUrSd7iWo7xao84aNlN0G6A5Rh0Oif4yZdIKPd1dVvnonKMB1+oQ2ecEbXVI
q0QLZI3eAd7us25OH9AFVwR/PSqL0yEFNWkJmtrmif48cxBbSaJPt1YxbX05XWMbRUnWcn0KyOor
cgSnFUE2BORFBRE/9vLsy3Y8/fsL9y9uEvaM218/8A0/+6imuHGLfsIqPXlVyBGHEMOJlyN0xC3y
V6RATCB/vk88dmGWNYgi+CZ/MtI1guaReSMrtGZXrQ2nw+gYZYeInco3+H6WmktymSmQkNz1dDc5
AcYFoVIcAIc6clDH+DJIoSuufWdBHYEJakU+C5p/404bvXtkVF2Q+Jz2VVVboSW7jzJbrqqYj4ik
2Yy5zGIrf4+m2ymVVmWGuKcZqjBTtUmSHKlbfeZtGKyef5SXi1BWmNr8ot+Sh6WRwJ0xR9nIaMDt
sfSQozx1+VEEYSKpwwkk/6EapqcUxUeIxHEIloZSz16mp7YH0j/T1fet8YlZ46XR0oNlcVoz3CFM
q3wOb39AFNWsInSxQSQHkiZF261vt1Gn7HPtTk9OfCsg7FzjfpLo8BtOS3qUnVSTe6Er+W306S8E
inOL9ShEfVt9tH0fTgMfcFakJ/rmZUDaPFtGIV6yZEQGJZCL1AS+o1zSxuywlA1B5TE3MIGSB4ri
LWOgimbjyIXJ3eFM/akw7Lekm6pDbtjnsUNHbbakpFEYqaVNt1PT1kc8nOeiFy9mm/5qP3b+4vbm
rEMTlLE9V9RNG/DHNbeYEZ6auFh2nTt/VN147XT2PcZxlHfc1rfz149Su+594pN9Tno/7vkq6Tfz
1GFCyHhYU5Ix0kPtofdJsBHDVyIPAM9gkYfjp4Z5xzheo0DLmQXFIoUmXMQfjVb4J0meBMNR9sV+
Sfy7irU8WFzrbGqsMVk/P48Wxy29tUim1FM4pXFPuKbHyZoxncl+mFiosrOYYzYun6d+ZAWFZHxt
SYcJCC04MSW6CntIt0zz1TptcwsB4nIsk+kpi7Cbloa2rJhGfzjdIjet7K9EBWW7PHXOI5sIRebw
ZBFEdjvN9+4/9tf/6lB+0WGjweWxlfz/O2z76itV+Psfm2u/P+YfMhTxdzYmz4JFYHLl3lpov6tQ
PI9oYxZjB6LqDzkJP/pHd834uwsQCfCzC+WNuokzxu/dNcv9u8sPbg/7Xbzyn3TYOFD8vEobNxiS
T2wjc4EbDeJf7yzyYJJ0SaAME3KnQqspinebAM+Y3DndpJpcWJzJOJsXClRtnII8No07J2lLIN+R
UJT5Vb4min786mIRu18iVb35NAfQjfo5nTYeVYaqjugSV0tFjmtk7cE1mvdtyhFzlXEbnvCuwWHM
sxJ5dedTb6eO9+gCpL62ahjv9fG9rFu60kg3nvtRb1/rPB01sN9FtTDyl+odX1qpSLzSwC1qVmxG
IXQWJnVW78b5WjpN/iWhTx5jCyrZL2azjdY1B7l9rhpFj73wB8DyoHrp3kcLuueWMxlhvviig9by
M2OVeZm1bfwElTRFf3JnZe7orRkJpbfAj8KxsDPl9YfspHyte305D92sB4NVdMfY76YPtPbVq+hT
SjTGhfMR4XfzMJNj/G4mJtqTzKxXZTNsGAGxhjCbClTqTefFVvUFtWEN/cdTDQnssKW3hUrzs2eV
6kEU1o/EyHCm3HTdiUC6BiHGWA1QX8S8nczUvdxs6uYqs8oPBUGfgSeFG3hBdMHwox8tVsgw7To6
bNNs7aJFGgWtBzTzpBm4YTYvw9FTUxrtl85oDuNSkDGvx7YfI8Zt3DtPL82Ks85cPFulHB4HkTOr
HIyJbTwfDdo6efTSawjUQdc066rytbtpMbF7VUhn6mUWATiM5W6JjeFzATS6CWy/bO+mqG2OSL3H
7z72sgx9dq/lYVeg8R9FVawltqosrCYfsbpBb4ousGoJenWG/L2ZM+apnWrsbZyWSCvNbOreSKsC
tDBFTQOYurHiS4WB3NixmKfXRObWZzMu0wd/sXk2S3fbR0PiohuaRBwNEkD1VTLUCdTcPkaeVUu2
nbHZTXDLrnFSFoFTZupVq+L2QPq0/w1LlNtuHB0jzMqwyDFaT03jX5FWEXzY9XGtvWSx5VwScsFw
pXmRVq38bsk/YFaDBRwSM2c+tpQhWcYGNkWjeuJ7zD+hhkgursq6U2fMycFtzdFfG/WERzCqBH6s
mVxWLtf6ybOaGw2/r4EmN/zcqGNxakYx1GvkpvKcIVhMOybX3OVEc5GglxHnRqvuxu1GqisP/pjq
/KuujPg3oPmcOZiSfKUXd5WuE+e1MjutX3blhNUPWoAeXeeJ6LxDYifZrpmci+HR1ZbCBbRqIX+Y
Res/qoK7Z90R4/saRZgnjCJiPukOeFeDXJqEQ5ad/TgM9iBXc2r0QS/mJqDA1M8CActdjzF0Kzj2
0GTp6GrmMxrcaMwh1+Aoa7lfrlGH2/AWblZ8Uj8EIUiB9Ozipt2CUgSYx6A/iqWbSkQkrlPZZ9No
tN00tM9k0k0PWu75OVLm/8veeSzJjWTb9otQBi3Mnr1BIHSkVhQTWCYF4NBwh/SvvwtZ1f2KrG5W
9+DN7qTKaGQmIiAcx8/Ze200KGykz2Ti+dfNqk+pVqVKuWpWWlAb9+iA7NOwKlqaVdsSLqq8n6SD
we8P5YvYJ05U7oKWC8n8ZQPmQ6Azzm4oVVHcoaExEdNQhiHk5jc5BrF+q94mQnjjrwocDylOniMT
6xpzY4WW4tesep1VuZPhyT6xlWlia9X10INTtwKpT7Rqfibt0N1fdUC5thLcIqzWCyKhelULJatu
qFi+SkW6uOYcJj09nHeJkRWtiZ0qe57f9UcIkWg/okhCmuRxxWgb2A/mqlpKkC8hrLj1pzy/6xE2
IcBGvr9cglXxVJnN4ygcaPZz0MfTKo0yp2Lc2u96KXaO4ZEkgwKLHHKq4XdlFRorYqjVWTrq0q/y
KxIlxwNRsrih1YLNzbXJDwuiIjvLNKBCa6ZWf0Lkrq6jeXL3tME3NrfRxV+FX2YqbSYwqxhs7pqD
4dXGwWWWHPeIwG9ojKIfU+S1kwSKqKxblugBKTiCdKxi5X2xys/8SH4Nmsw8FyK1LrqKOjKkkXfH
rTdb6zLboWMLuf2eAlOmW8BkzbZbBW96lb6lfrrclKscbhkt+azXHYLh4eayI3HvSaPjkUBIJ9GV
oVVCXIflr3ocyyS591bpHb5owpAbc9k6XKaI6f62WKV65Zy8Anjv7u1Vxmevgj6xSvv8VeQ3rHK/
3vHPahUAzgO3Dkm/H7xVHOitMsEsn5OYLl/DjDb4MjG8fwiNKIj1MC97Z9HRfpiC8rtPk/FGTzu1
yhGn3kWZKFeRImuMcZX3AuVil1Xdg1dm5bZbhY00nJ3YW8WO0ayyL+67AjJqlIqDYnjgJixvosYs
7/I1V89fxZNilVFalnkXuMrdroLCU7WKLcvQibbGsAowIcx79OrxSRrFIylz9oZkd/tDj1Vkr95V
nCyHq6JzJG/PcoN6v7wrPj3HP1irCNRAPHn21LQca/JhT37PK5JIb/9klHT/fm8c/m+d/Ld1Msin
X9bJzfRTkfz+A38UyZH5G2STgMr5hwo58n/DLIdlwyasPbCBqf6/CtlZddpwacCHg1tGKfTPCtk1
f3P8teaGiwwNYv2p/2IGzaz5xwoZhieTBEA4DkJ/FNvvXfE/9fuWqu/HOhDh2eyq+WLkqt1OhV08
zEAgv1b1qE/Tu0IKo9KatfounHqXUL2rqUiANO5QmKCxQlgz3rlOn7wUmsf70q1yrKyHRHBq3vVS
CbGgRty9i7esBOnmXAYvi9dP94NsmSjIpSpJ1YWx93VcZWBjN4Qv2dzkyNPedWL9u2asXuVjqKFO
TBnFCYtnucvfVWb+u+KsXsVnTPXLbzV6tJRhwU0ezSP4ps59QFKHbm0Y2+R7v4rZmKFcF1ge0QLV
Iv+kV9Gbm6TjhzntqtheVPbdoK2RbqLUW9sIc3DXAgCg5F8cxZOeztc6kLQBI+ku34PKMO6bOsdL
GYwkEIJ+T07+uyovRe+GCL5x3Cs7g8kJBUJbKMKAKb2CGYQB6idq541J9smCRTTHTliFB7Uq6zfI
ycvHxcqyWyoGFHQDUYBiKtMDdK3wTAd3PJgNfeqtrir/scpSLQ66zspgsywobdDP0qkGckuVs63d
Jvq6WCY8iyWURKsyO0QCHMk+tpOiOw9Jka8ZhDRI0Wf7tGTm6CI1HYdVu19vzKgNb1zqdV78cMAf
xqAiKwjhwrEwTMUuJAnZ8QtggjTx/faxK6eeyWqIUs+eOTlRSZKz0dblrYX10NyEqc6h7y/NEKMX
Gj+iYcD6Orh9iLy9Ya5L/CzRWEkaRJSdftJv04oUarqg8habNtKjWSCJw7+Np3aawTaYQvXnPifK
YONnc3oX9u13xW8ZYJvpTmyBUjffp7Qo3Y0zAdvaCFf3X2pJ2XFMsIq+JACYT6NTdztNwrVzAoEy
vrZMq+78SSK+Qu+1J4BXBmw5OmdvNREbr1lY0y0DgzR/6cwimUfiy0PRlGj2kWAfAmsUD9MSZHfg
IBar/MrVtSc3JtpecG5nt8aTeWVqYlbEjekHVXKTKnABlUXkreX2I6a+yaf+suznNOQYieq2eakf
XTWnu6nGxBT3lkXzM6mtdm80KOHQnENwY3R5RiIKBaoqKh5v8pMXgrHbtJg2QY0Yyo0Y0yqzreKu
t5J9nhXLxgh6eyfmCBpV6lTbsrAuNq2n68a0AubJ7gOuIXI7Te9Kty7TalOinTXrdbzdcd6HecYJ
P7pLsq1DyR3o1p15Y9Df8bdKDU6MjBaPcq77s11JhC6YK04I96erwdH4y+GfHDoPYTH0DN1dfNUN
ZzsfqofFql1ad43vHfy87h+MSN3rjAezaPLvOnSeLQPGSBkWX0PZuNvcZ3rXiFw9GYNd3pTTHMSq
Rgsm6No/Srdg1Qrxq7IvoZVp+oi5Mbdmm3xKwxi5LebTobjDpPwSubKMU82DbTTOMe/TBx+f/q6C
jRcnHQ7uXJijt2H/GR6l9rHWF/56tpvpCRB2tjVRrZ+CxtU75u2wEGzSjvw17YXlqUAiI70TLI0K
4DYtTppzarj2qFN33Zzj8sZn+cEpXfdjUNENzApq+hlG+TkY+uCJHstwaSe/JBsvVawplCloaoWX
GF9MPTM3z4pU35oFT6+o0/xOj6yNBXbPYwO/9zgAxr6aLIMEwVSl8z6x9RCTxlvFk/LSGKNqd1MN
ozgEslpFdvarSRofwhgx7meiIHA2d/0OaobJ7JuTcj+xgd4lGuMAlviSs207jEFjirDoixALL5HQ
GVFxi7mf44xt4ZVAp36bqxDbpenBwasLzUbENncm0d2g6IJhL1VYfWQ3Et5lfYquNeXyf8whCNne
AFCgmOtbaxwEguLUfGLkVH5Xi9t/CqzUfQy6ub7vuizdLbgQ9iUYlutR9+EpN11FH5POxo58jZJF
NxPDo3AdSCeZcl4dxS3tON10hZwAcKbVquNseNatUl4Rzz39DFVNyyMDTD+EU2OJm36MqMzZrF0p
D2OemXl5POaqwPsbsmSW6a0VqfwoEkNAWxmCkNlLGKDidtKtk/e0SpI+02ezbLN9RcsIA16ZPGf4
yLNN1XooO4QtmCsYo7iyx0IdlZ2QT66t+a1iIIQ2o9VPhLsjS03yQJKBSebZJujUMzAJ+0ojfbxC
mko0d+mbK+C9yx4Y1liPcJDsvW5A8C9ThxPDX/rsQ9u16s7RNF4z1dA0Y2HqjrzR59esgF3gZG6g
NoNvzWhtHHzItqvjnLvyjCjpvh8Wla9pdVbffzQ7fy1uF7YwhflxMXAbHOGySPGBYVcCw7tv/IE3
UWHCC9BNhgO9hkGxGyzALoszwp5uzVl/DfvR3yXFwjZYCpZgchTY4Ug5MX3PluEwmdXTNM/dQRRT
uuMmTUiXV+V2gAV777RLj62JJK/UaLedL/8Irvjf+vjv6mM6mszH/n0f+fJaq9cf3Yy//8g/KmT3
N4LsWKrMcKVv2ivn+I8+MjqF30ibsSl38RQy+0Rk8I8+MjO3f/SNcS9iayQAxUZugGbT+m+qYprQ
f6mK14iIEB6LhxzF/1ll0yU9w+V09i+V3YZWjPDHIhMewcvUxYMy2r4DMIYwf9oUldMkN0298AqW
hCjTOdA9d+UjVFjTqDAR+viZd4aepZscw4Q7mr7piEc86Erd3hQZ+LhgX0kcN9NNbxYim+ngBlQH
rsLpku57VVb+1eh26gsSlfveFQGWB9sIYjfzg30JlAfrXEfqtK2XRySZ2rpinCda5tlWbXYb1sNc
H9ApK/Oqnq2SKDllov4KpBLqWHbh0N1BRiseye2LPqlSO+zaeelaPGRj3l78WmY0lJfoo+Eg6OYQ
i693Mwk/4oCbC0y3s9TVjhlQeFt0tf+po1W7NaJm+gy0gDcOe9p9MyzwCeQqictHGy4RCEYDLGJj
tIdCV+Uph97z2SeF/KOtHNrFViOiL00Ufinn5SY0ZY7jqKiWE/9JGCj5zq3whInOhjz4PneieKYv
yb9hdH8/5HU2ERW/mNt+SkfMWy3EgA2lM0uim/jLZrK88VgburobsCi8zFmF0l0u0wGv6XIfKXs5
82JcO9KCwhWZuiGOWZmLr9wP3n1eQDbbjY1t3AJwwYbp+RLiy2zR1u3rp0wHlODhgCIK40E8wiKg
Hg57+9r1RvuD0ZRqTQq2ndvGTYdt1FIuVwG+uFFY+lLCFhi3YnCHnWXXw85YV8MJct3emRx9LF0G
vJhcO/3ZWKp2H4rSOAAh0Cc3s/UX2tUE1iurfdTmktwMRtdcNUY6VAdXG8vtPBBGbgFSGd3e9ik9
//g/fT93zK4Nb+UsxMLERNBtujFya3nOCXFjOEpvbyoRBDCJzSNkEgaNFQu6AvpY8hj0zszQ4H15
Xyb+d0X9mxXVtt5BsP9+Rb0Wdf0NksAPbYc/fuofs7noNzdk+uZ5LirXVcb+z0U1WrmV61QO/SAC
Bg+z9z8X1eg3Aj0cL+DFSwAN9vF/LrKug+c8cjCcM6L2onXa91+0HpBJrLKVP+mAVt09CzaUBZsP
iOD+Jw2FkxVR1bu1eYHw0WQdZgrMmtvZqkEa9Nbc7gr6CQ0+nbGF3oJDxdkRwuN8m+kcqE2lBR4R
qozreUncqIHFl+sPs6ZSfrEigvi2k7Le0tBOn6t5CGKR+t6H0XX7ayxhgMYA5CZ70bCLh9ZiBNfp
xF/Goz9HYKvYBx1ln9eXIJ/p/8/efSl75w0oVIIkXXXAa1zf7mlt84g8OwXymSulO81QrPTRJ2zc
yhm+5noh9MVWbCx8+ttRDt95URiR0UpvHWk6cRY4wyfANxOr/jBW8Gkc4Wn8R2RZ7Auu7SMo6ApJ
g103jPrKRDxbGa4oiG21jqXAPH3C+q6+AuPuHlGiQuAL+uxgz/nXsouA5wWoI+imCsAuo20fcls8
LQAL73z8UswwosW5XgKm8Cu+Txz72oHDKXkN73rLeJ0LFzieiUfoJIGNxbqOnF2HQhUjbogbXmdB
5+20a6gHyyy965H9y87qh8A6DYB20KLrKHnRVRg8wuNJEI4sdniSSY9enFaTV15YCjE6BbSrP45Y
sYgYsYO4gFTAOWjHTTfM9dmPmhJVO/VsjdJFbGy6tya9qGW69EPPZs1IW0Ri9Fsfuhppg3lI0koe
C4sFrmdR39j9BCtv0vU2CBfghy5L2D5ckuQIysr+2GqH/r1Whn6KStRv6MGnQBzdVVT+gpdgqNl1
sz6bu6F2eR3sph4OkTrYQ76Y6pSlHujGKgcHar2mSsuUK8ck0iOygp2RG9td6zLrTCZ2yUm98xnL
ncSIdzpL3t3464ynmfJYeDLFmkXrKfPhxcihVyHSHACYG+XZ067UyRijUyROzwieitnbVp59wkRy
7S1hjvVTbwIBjK/TVClAAIlsSc5BUe9rv1DPuMruZ4cdvOQw+1TzDq7G5ZNlTnofBCKho7M8mmWu
Tp0k+0H7XX7VVYZ5QtBeoCPq7HMELnpTKEvtlEFqQwVd7OwOJcC+sKEXXS76ZHY8mrZf2s/RYn+u
+9CNOxqEmzzrjdjt83Hf1EHPFsFx8pMS05tsZHmWAtQOadCoz3VFpHG7HBq08Qr92N7VyGYLo9uK
yqjjtDMiY9NaeQbIKvvm6e5jMFs5JlK2un5n6g2b9SKMCbaattGwpFe1N5M0IcgB6QhY6wX0CWoL
C12Wh38YZOwdnz6/5N5iyA3ExPZkOc7wrS3bZRtmDKADHrZjhwO+CFqEq6nuj03XnerJe+yc8qEI
xRUjqEMkBzPObf0k/P7QmCo6B+n0gJb+VOvKRmmHKSPn7KdEA4ej+6y67hAu83VuG+zdvWFG+FKi
2ko0tK7EffFphmwmZoVbqyq/la4pN3Y9+fR9MnapBhvSzrLiCPPgpus9FkERXjM/ZDpd0TJDnMG0
CJbAvUl/c7faHOIApAv3VgtYnuvhH2yFxMzIIjxysvxC4SMwSJjR2We5PA8S7B2agRxFYJ8fYddm
W54K6z7Nunv2tPCF+VK6qW9m/KKv5bqaFUOCpzvMlXHBWOc+CLvzz03bZzEXTO5b8ig+BV320TTU
iPd//p71lXVMA0Ust4ACQkuc3CAjic4DnuidYlm/p9XbblLtRycoeQ+JL++hNJl7lonw0uTGRE8H
v+EH1hWsA5j5x03r9PkNxsSRllbRH8BjeXuz6YYbL/UyCBFzdC1n80FLo9+6efVJpTZauGi4XeZq
X9Mp2BADBwmhVg/Kx4ELDBjArZnvc6dgBESq5StT7ZvCyXg7YASeC4sI37x/KuvC39uIhB+nYrpu
jU7Gs9Xnz4GRP3sppgo8sK9KRx/91D7ZA8rj1hpa0oto3mT2xMRHnho/P1CvIxfPO5exbdodphDH
hLd4O09qRRvTfmoJMOUGLghLqOjgXrxuMm8yy3kYovaqVNmLX9h0cEuKMow6G1banW9En90IdIeD
taRY19LWCO9C5RzgOs0PM5eu2rQjgjGW0fBzkaTWxxI02BYhGY+agW7dRoWAHWU3dsU5wGG/98bO
vkg/D6kUW9GBy2iyuFjKEAnHoE9Z0x8JDTiPIikOCH4RUEcGZs/R2PMyK2OdRMEmnNy1MncH94tr
cL3WHUF4s2jTvc8qjKn017vrchBGzOS92bW5l721s4+qwh6uaP7yTpjKZ8ulmk+a62jUvFhzwBC2
7B/HRd10Iqi+jHN9jMLlYx4U5W7k+/hz0RQxsQziMi7OyZIwEN0sIXQ79Tx9M3uEb2zgp7TbQWfW
xRMe01oDaq0aUucTEJn2gXzgAkin7ME2hwUr01g59R0TBXpKjQRa1fNew7iOl6GhbYfCtN1D4huu
7LROYmHb7TEaTLGB9PecGdP6egYg0qyUiRAChBnYLyhv6lszbUeSvpfSRW+06Hx4gAcRniJV6PM8
Os/ubLZvkB8NWAJVPRR7L5iYpjilNdHddZtlPPKetVGDRl8qY7yzskCgOJj6B+XVd3ikmMkUxj0W
+eG2mMUHxXx/P8x+c+60/yFUbvmEHudsG1a/s/h664i7+8zyiiUDfiRkTkvuYM5JWrgGMO9mzA5+
6eOkDslDrzA8xEKNn6KU6J3ahEuQjlPxAu6bqcmowu8+sZHbATX7xsuc8hVR0vIYTIa/Ab7wySnQ
flZhFbwEAa1hI/HN2A6y/KlOa5PxiblmNZCF4DgoVmc2QNOeC4a+ZXaKPR55FuSIj5dKVe0qzMWy
eFtMI3iIonr8wNh5Z0ZDdlOahYejnVc2xnQLKLEgSi/WeJU3rSnLi9K6OeYDwESt6vTasstjXyQF
0+6g3Q1D1DyEld2lLLfZcG90TnjUgd99MHR0xM43P40K7qUVCTh0kS7EVd33X5G4fmF1LvH4+dF2
kMnwLHKLvbYTHdpIwqiZDLFLWp8XhIh8xsfOGGfeyqA2mty+qdGbMFTxuqvcUhqFpFqu6CBEx6kB
Phtk3ZcyJZB6mEth3bXtSIsvHNS8cxBtARbqp6w8QH3FAFK5BS8vZdTs2yPnkvqLty+pBV/MSTpL
3IRlOGNCXBxmS471VpceDnyIzptOQ+/bJAzdDaukYBg45zZhwBuNuYACeKRDrY2NGMxt7di3aFkR
dMRTLQfGfFG5rag8IIiKEVhGlVjVlF0kw/l9UY3pIyOWXlrXFFoxU8gXNFIn356+opzG6dES2VX1
7bwbIBKeEoz6Gz17EXt788BVO3s5zftIjO22bBoE1O7weeyhWNt6hQi2CRSmskk20Dx4/+Hcytwa
KU6y6thDqzw6ve0CScnHMwS7XSKdmzzLnWfhAiAuWz8Ep1w1lxw7Jjli0eOiAW2PnXwgkMM9mNYb
nQwKpjxpdnmVPFspmMByhQQarrP1s5aoPQ/3wgjfQvoL3KeOAJya+66SqPXwf1lxY9SIw91xG66I
xkZCQsWsPOKBQ8+hi+zzRJ/Zp8DfmyGnuIra57kB304OOz5/UeE4QqZM4GqFYIPSsOxByGxw0vJO
LJtTwwwnIsr04KfOl7Ienpt28W4NX9/3FfsUmw7Efp5qN0aKi7ppwRDRevLakJifpDbsl3KSEE/K
qnqee6DVNtqGeF4Md5NbNJacpsTJ6eGGs/OmuSoq/Vx17bxvFDWdaBLxtZDW1poDfa8Fd/lc+pvF
BBztgxB+DqzyqssG90a6q6O1q79T/IJgyNTOyjW4WYNO8uyOtzOSSfJyhupZurnYlu4AHdiFH+tC
lqDoBp66GHl5zbBjDU4rqj0CbCAZYfJmKvQsETCeQzYVM+qYwNhHCnw18ThUPRDgbwFE3tSAVm9s
ELdV002xVhK6DsCOGzuPzvQ+oC76iEKClbMSRMF0hVD2a8N+o7SMT3aoX9PWZ/anhiu2uaBC8mI/
lfqUhMW404ZxKBkvh/BRcA+YV5bK22NXyLtOOJd6zlgesw6iIhq1fduyvR1t6RycHsVQsxL58/wS
WoyHw9w8m0X47OElhtOvX+dg+JIM6VvToEeCEHI/9NdBkzw3DD2YzdXpZ8OwCQd3y1MvtI5TJ7hi
kvwxbBv8bFFzKHg5buw0bG+SBCGjUZvWleu29/lEdWao3FxBoui8ijA1b4qkmSjPjLvB70bGGdWs
V1gzBGOw3ywNpsEog+g6dZLcwZ8XmX1ziol7JJnA7ji2kpsJTuqIRbj6VDY5yYngsyvSgZkmMGx0
Sgq8RgZb7M71/dRjAx6NGU5z7heHXBgpw0xbmlncFH37yZ4sbKsTszjptd3zhKPuNI7ZeKKqLk4R
zJCDG9Xuvl10epnMwd/LenhaJEmfXRPdRiHsqloY1ndPqOGiM+GfWyeUR7tcijO2jWXvTa58cmuc
uow2X9nD59dFjfYsSc1brVPAHKpJr5wZaS1IUe/awmuFWZd4Twcr4zYf2S2Ngbvif4JwK9EMJg5U
8bF23G2K/QyZLBJehtj0c4eFdA0HkaNLsrvf5s7Ohrlz61u9T1rO8hZWA5I7O3gN0pIzRlF7XQ9M
VmS+nIB9wCmdxhuraigrVBbwLo4QL0Pw7hD+bvMqY5zZejVlkNSIPvj1KprigWcnxafM7VpNe9J5
VrC/DUV/zvcZAqcTdeMJ8RWUe7Ih9ixX3o7VfOHSe/WuLMQhJwWTzVT4MOSGe2ArTMfFmfNPI+xd
KmnXLK55VfMWmtgt3CwquhAGBtGJqNKtnYDtHRCLGSPbD6QL3SUAvbxhlCiOqnDXnjSM2qLHlNkX
XX9WjfO908M1gfOSlnr20dbixmJ1x/CdVne55DI2Ba515k87aPQTDn34cX4jeuicoXGZ6FALu7IZ
IlfXqR+8NGGkDtTXHeY/bn9si/vaMg/pRL+D3ix7GYI490Mh+FXhgLhZ9N90095jFweui5VZMvjW
qbOjy8A+y3bquDLI05hgA9pJSbvGUbGZzazKnpkcCd0i1KNoPYqW5TzxpGLDInrFHHrWSFJTtxSA
b2OQvwEsJnu6u5v7hhgDtdhbtpAXlugXkqzqvTvMO7Za3MkWKB8QT/DrLTSl2hrsAxJn2iial67b
Q4RorYclN05hPuyYBxdx11l1xEZH1x9wGtI2maYp3Nul9cTa+WAv6cI3Gvtd4U/svEKgXJLtYG/g
MgOXDLeHTWoipnOGRAf6a/1WEyBxn6cGFzL0DshzYdmCpXtmxHMH9hYGUGvZCP9MxhvEE7tSolag
UDa2fgmUhg1O/lQl2bfQ6m6Uti9F6L8C5Ni35WtvVQcg7N8JiWjZ5sIoIMc9j1UFIi2vY4sAhq3u
xu9tDwm/NIrPWQeupnOh8SlcRgXCFpoqGLMCnYNGrmt6ARnUMJzmCblz+Z3MWKAxBEh/jlvTDW6Z
f9tng5q+3cwpqD0w32o7dovkH/EmbxlJgFFvUX+ruZbbDJjR1EG6rKyLND2QSCiWhhmh0Z4uTnrm
lQWGXFsBGg5r6YYr0inlwVUEYCDWdeVJlF1yF7KqMSVRlvQqSuMuCzczFXn/ZLh+pfZVqIxlL41i
kgDjM1ptPnuEheXDHsQ+dyOrY4bKOfKQwgIaMRbzaiATC3/ZHBT9VcIgmo7F5v9Lv/7wrbl5rb6p
/7MOAr5QXLDOZf3//fGP6vc/YxxfyS8//GH3zo+5H77J5eGbGkp+9HeL+fov/9O//M8oNFZkh4wc
/30n/qoZhPqLS+b3n/pHJz78jZmkjbSc1voq2aMR/g9Yq0u4FF1wj9xFAoR5PP7ZiXec30waNMQy
4QwnGm9FqP4x7rT5hb+7QW3AYiZpqv9NJ95ZPb1/6sOz9YT6xkzSW/04wV88v2KR00BHTJ68OuGl
lOeG9WBmnb4OR9Humy4PV591YL4pI0iegiwCh1/VCY+EgJKKQj8OysC6aky/PhTuGkM3WmzKQrbF
T2HLsxJkLTDKxuyj2EKge2vVxvAtl3htZgzfL66NhKStQhoEzOGQGbkA0GvaDVvZIViyUlNOh74y
NH03JG5DPcx/k4D507yXM+DSrl+zVOFrk8y1/v2fVJDY/uXYjG17wmMx36HFI+NyGSLy9Pr1e/G5
/3SL/AvYwE+Ov/fjMWF2gA8x3cXW/ePx2Eybc1oU7WkypLMuKm+ruigWCefg10f6yQG1HilwbAYt
5GnBjfg5Xk8jz9Aq80tknJ3a2nBnN9FC5AJRVOIRoL97WLI8efj1Qf/F1wvAE5PKys0Umub6938+
naaN9aBW5WkAfEOazar0VkyCvO0we2Q6/fdH8yAaQzUOXR+E8Y9HS6NwEjXt9xOtbK+4rmWl9/Cr
UeQNZfT062O9z6R+fFb4YjytlEgmaY0/UyJmgjAyQsfEqcvmEilbliAvIVZwrQctZJYkjt0OcmAS
rIrxCFO4b3dC0aP99ef46xkGrczMAZoJugkWlR+/M1bOYKkGWugdxVK2ndWitn6aJE+R37KD+/XB
/noPeaZlefbqc0aL/HNOqeyYpvX0+cAQan3fhFLx6ucJBqZXZCRjCPpbQR0V4d8c9199SRABVmT5
PpGb5rpu/ek2KtJ8YmjX5rTaaTBuRq7m5AwkzNaCzJlff8efjuVGHr8f7zjmQ1ZBTPY/HssVBgSq
jGa9sJBSdPMSQBQw5XJJl8l5/vWxflpv34/l4RoH+4Wd3/uZGJNXvW9Ig3tILxAdtk0SVOdSOOMf
ev3/mKayfiecAEjIWWS4Xe0fv9Pgl0r6zSwI7/HGfAvVni8F2wGVGY7ex0yIqt/MOKgIWaCqTna4
ubK/seX/dO+s3xVtLAsdxHHSVn++d8bFKkTn9XwGumDb1qJlvG4X0+uEmdu5SUNvi0Jm+Zv1/P0U
/ukxXQ9rswSRPwAH3TZ/RkyMqQ+2NgmIVgDN+4HisjpjvV5uWpQhB+m0Ne0Lo2EwNC1zGsTJNCzj
afLr+SvS8U5+aVF5n4uESXS6qngSIJ/nROfG/a/vhH/1OT0uDCoVqgMG8j+NwAuPfTB8D+MIHs5/
W5bBlfHYlRgaoZhPPhKVdRRBrR4A4wYpcE0IC+EMTp0kp6Fo3AvMyeSEmdK5iQxfBXty3ZocRGQU
jIdff9a/3rUh4byM/tELhP5fNFFmRE0PE1UQamUuBVbZcC5iovf63a+P89cnMTRZY1jcMOHxgPy0
nAvD5qQYSpzAT+j7SGhDQGhpvHVU7D3++lg/L+fcJyE25NDm7ejhOP4Z47CEylPunLOcN7LYpmEy
bhFfDjEWvgItbJvG7TwtF2uYg09s4tLD3Hj935xYy3wHePx4u6LUIBYbnzIXmsz6H5/UUra0ZDo7
OQbDJJdTUNospn00Oy3j3VbfI7wy37wsgftBzg6qpDYjlVuIQtLLBax2UfAMztEwLHdIUIFrqS5v
Jb2+HhyxTQPuuswUXVeySh506STfR7xuL+FS6mu8FRjqo076q1KWRn8VepdRmiy4qFvtB28o/Ee6
luaxx593lUENHbaEbxrk0k2kFKeJM2zKOhtvKzYsr2WymG/aoIxDJodfOZrr5HsVGl57rqsOvXCN
++KoQTGrfR5kA63FQK41QgOeeFPDQXjNAAJ/YdLvPE/vTIk5QRgRK1jO30vauBOtX8x7ZKjk2TUW
0+rseiwtlhzF20B+MM2O1PuOAZVpTl1RNsZ1YhKFSaQ5VB9I5+5hck2KoTqY1dcwII6lzrvgU9hN
MnxA0s39xtOfFvuiWfl7+CINoOyKtROSa/BJYwTczmRVXwfrzyqv4WMsnkObR6w0hgBB1hMJw8s1
75nypeuW6fb99CawJnZ2nZn3rdNlBSFVQZmdEiv1nbMNiZtGZVQRfMYAo90F76sV8L6L7DUrVGjN
xmfGZtyRjTlbJt0XgrEH0XLuFmKWVCxNM4NeJ9wPgzTBt9ipWd+t7N5VQ83vmTKRXUMITmkbBOJN
mhFJoYmUS0pUSVTqDaIP7xHTrvMc1qO0N4bNua0cW7wxSrD3Fpr619yDGIEaQdFtSUSl7xlTzMh3
CznfmWM334oFHdk2cC3xufR7liaMcS8W3d1y56z3YbUmK9Bmm8jcycJebPVsUcDQpdL7eiy5l4Lq
f9g7k+XIjWzb/sqzN4fM0bgDGLxJ9BGMIJPBJpOcwJjMJPrG0QNffxco6ZYqq+qV1bwmMpNJjAYB
uPs5Z++12xkxzkQPJKD0mlZt08/3uTSAKi6kbeA1DRLwhC+ACAhVByhmbrAtps7qLRpCgbLY4+6V
aFe+1AEOokMXUTHgCTQAMS44KRE60yU0suSUeuR7zzivkWeOd6WRaRr3LjPpgQxO3QRg+Iyyvg/R
Ux6FVxc3Q4gyE4NLvFFWIy6mXcynTgt1QC4VPIatu2WWiUVbFell4t3WEG7pIMzuPo0RMugiGOHX
JvaLR0tmVTk55p0JT0za2RthjDPjLabRJprLnT/idaSVDeqTq2o9M9C4i8NiOiWmv4sizCfYh0rS
AW1E/gZm4jQf/BWJr8kpS716TQRXxlirJdO2YXzbSueldhv7gg38rh5hqCNiHDf9hESDDcfeSR0/
qUBBs24q64bk87XoUrmu2mLYo9QSa3oWiyNHKCSLNGdjP7o20fQd1vBb1RnNNjFgkEwKj4YFWOGI
fOabXoyWiDKrbD2NHrtaV1mvue2cZghwtLTj20jFGD8d9dj3wQ3akPBbi5B1GznTeIqynAXYWc5I
uTXdqti2L/h59b0JLudk9KT8zbM6p66eEMU4OZR/n2xFbYXNT3w41WEyS7jwRdAHQPlDOzmZUAnN
VWCE7rmTGR+ozACyrPrJmp/k7NiMPTKiBEGY+Detaeo7DkoOwgfFepG6IntCmhI+ATAYHuhWcX4o
m8oLaQHN0yV1Z3uhO7s7JyWqOMnj+shog+g67ee8KafoSx2KqyeH4eoO07S1567bLvsP3pGyQpgU
Vzr/0rTYyV2eNHqFBmrplZXSFKSreAhTRnFFWqhmrUibZSkqaL47ATuCG/ruoUoofRCOAlrlmLfz
maLvO2RtAFQrK79rRPvsZjNRqQORQciESHkIwUAkm1bBXt7JxMK1UjXprkhS+UXA4t6hyQm/tkk4
3NjduGnjYDglxKrijCdD89VORqBsEokbACzWyWPh19EJywR9bWsAZz73OTdmwtmBEiEz7rOpdrf5
VBPyhXtD5FibOqfwPlpnxHikCtN6tHLpfh2H2Z/3Qi5z/w6WEyN3zmOEWx+qefZvR0MrkjkaUIRl
Wa2NVrsHKmj/4I+mxRTP7OqfleV522pIppNu7YubO+LiBzXhEvTGzo4E1U1so7vv3My/zwId0Jq2
A5viP4kc2hS1+WjERJaajCBP/Kj4+iXmQTZhLGxEGzvv4yyaexf2w3HURcOohRmfp7gFMCct48RQ
7gdAcTuFawFWd+w8pXAsvoQtjFzmnckxSLR14QrGGxuit+4Dc99LyY3tFxdF+2Ad5L71JdSZPICi
sM/LDH1VV7N8CKQ2N7k3lPtMQMzJ5sZ76xb6OAuNZgQxxPbaa5kbrlIy+PZRX1hQLwYTZVETQP4W
o33bCa+8EzMJgZhES7QojZEU2ylF3wKwo8/2WVq4LzJVNHFKHd5gffFK4taYG02GP/1sKcfPqHM6
JOkGeki7Yp7POLVgT0dpUq+Lspe3VOwIvFE3UwCY5Skzp5anq60uQ5JnuClle+fRYj/YuokYDvoe
Ysu5Pg4e4bQ9kb43JSEOl6RDZe2Eff49LbRLiGrl668Opswd8NH0w5c56UGVW5VHDPH0kkiOfnab
6jXnpbe1Lp1s7cuZ+EJwwP2bqJwEnoPREJjOkCVlcxXQ36KCwLMEHgj5m/FalMmWXzzeprn1Phg+
cboEq2GE9G2EDEB/L67fld9ds+hP85gYG89nD9QIxvaTZALgeGn7xRR98z2pU9ZsnbFrsAjUadiu
oRrpVD61oivc5l051Ior4TD1+4gMWBBt3GQRD3ZbUCa1xodWUXEZ0UjcxoPsnohF6b87dey9hJ0P
zGqBjgDAJ3BWsu1NeebmazoixcGgJ3xiOEtkUa76r1OLRUnAf8IFuagdEp2QuDGk5ppTVHg7WZO7
aTNNVwN8Kk5TVAB8qnY8OEUiLs4QZ3gBB/YM4DJTvs66ThE5lJYRI8xEjwcTFtkJLU3VbVrHQgsU
M2Z78OzEmtZgAzCv+iPbiEl3iPsy81l9mtl4jDNf7PyU2DRmbebeFlV7qua4e6+ojagwcOAXhGl/
6NqLXwNruZXpKIlL5FYWMeVWPR6QOQfPk7TsN8OqjA9LdcM58AAXyILRgFnysqMz+k9mEfcrlFf1
awAEmeOk8Ne6iZ84GAfbFnUJbjl9VfZzGC4BATPLK7MYbqocSieKE/QrVxcK4Cpxkd/iIEGdiFSl
LrBM4SfMVyOHk43rIoIwC8ScHjU2IzynXChl39PMipBvUCfDPwFkPaklotOwdp0afpIf4u+p5dFL
1pa/S3GHr9NcnRDpSTKde3OVy27nkSSxxq1mbNyA21kko3kzSQYis4mRmBeOys7bW5NOV3k+IfFo
4/FBK2Khrc4LL0nRfxiVsNFuMJFSKIJPMY3dbUM36xTXU3bwBe0Ba+wx1VZ1t6+iVnxPW3yF1Pjs
OhyEUHyWDqPCWO/yocW22o7JOTWBARKBy1w3GtcU1ShWhvFuUILhijOqg6xJRhU5I+IGVVVG7jIb
BKDf0WS612Yoo722+dnWBhov5iF7U8ULMsh/rScj39VTpVAA0zuYQ3GEdkMEmPEWK2dXBhGo5s6/
RSh5yg39MuTzXZcGJxxlT1UdXFhyaRjhg7tR9fyR6PAZiuDVtYp9xWmaaKbszRcxxo+UJqXb+t9N
KZo1Il6MGYYpn8osJruptL6PvsnByghZ5CPrmCkg1r4ldklX3YyRC2MyVO95j/7CyulqQ6OgIgiH
rvs62/P7SLajSjprB6WQweHkT+FXga+CGW3tpSenRus8TRPm1tjem/O21/G3sR/JA2mjs9RPwuu7
R+1pfxs18YNrh9HBHfx0Xeu++2ZYtbdl6s1onBrm3HU18QiElPOYTwKlbex+U41T7ONcK4KzI2SG
sVa0R0FAUk64fjTuSzygW8ILUkRO2L/PbS+Nehfl41Vayv8hFFlrJwNu/GSuUr/xxN7qrcG+ab28
acgMifrxS2bVy+tZOk3e8M6rgcaFGbTHEDenvwNaWNUruppOAlaTcLgdEbU4tlPOQwdk8K5xi5qb
8IoGgROaIp+mqWoGSs4U4VTdWcGLF6bBRxOg3lvxrowYJI7tmqMIhdTG8krKopDbvtuULC/0mZaZ
Bt7y4KULKRACkOcoDy0JCmYebzV73LOng+liwGpfg5Iytu2klbhNDBn329afKDs6l2VpaBIb9vBS
nZjx2P9MZmu4S9REVoSZzjsUPukpSofgJcwNmtyh45pXs5HtVjGGX9SrvUCOMSh5aaN+KXn9FhR7
JKuG5Lqeo0NmKJRLpl0fOdvz0uA6DShGFOgbOYVIkE2X+gqk2KvK0BLHNcc/6O7VF0b36xTj95H8
nmQ9s+UfrbRhI23s4GRHkqYAhq6L17n0CJZJzef79ZVjbKdS1cdA2cxsiDjfC9fJv33+Lz5qtqtQ
lP2lm/h7F0XkgbCO6q3JSd9bj7VFl8CzhzsE9bCXKDaZ9cyFIryAi4nHS65E1OrdZ6O4ykbGKCNK
1S6lb5zlcQVINI78veHzEUEAAqOc22Kvctl8ZSrPF4gTXpF1ZL5vaLx8kXFmfss7wa9epILPPIz1
sZbF+CUdOe/OxLwe5rSbL2M1Te16FHwvh/DAxwpR9a3uo6pcyynRe45q1PZdl7n1pk8XonU80xWh
ecligFpjFQjse6XTS31MA5Hn3P9iNs5+GVZvNP/ivUgTOorefOPXdYM1P/NbWjLYBQkYCedy16bD
4Jwz3YpbaQ4SgfLMhGyWNK8QoJw+7zsjLuZdn/AL2HObPROkN99HLUrjVU80Mp8vAk9hFHTXkGc4
833WLdckQ84MYmS+57caoWf2XDaalGuHPPuLVZjFHhRNu226YkakG0AjyMB2lmU875TDHdA6gtf2
++UFs0Q9hJZvkAQIrRr3Gf18t/I2Y+GKb7ngT5C01Ee3WP5r2XK1TAV/do3caLr0vNB2mmtfwnA0
xLfIlJBd05Y0hLjhvo8MjtcmOd48kUvBT0xx8DGTqXHTJ9xN9syLkixXvtFKLEhSKaz+qbWwzvnm
EJz6KCjfgkiMsLcjHh0j4hF27I7Z5NAGp6Ayy7fUbdqjrzEEge7rM4EBOAvMK8UB37CwFO2vIAyR
anvBUOz9IrbO1C3119ZfLm9OZDJSHi4TSh3rOqQw6z8fWKtJox/5nFdvCEd567Fr+lPWTsGxpeVK
9J1nNG8z6UGhoCPXav7Or4m3ZvH93skGdaYZU3q01TsyVx8KRgDBowdlLFp+nbYNeNhHnsCgm3A2
kCy+b2skFWGppotNC/xS5X3wUg8ovdGVzeZNBozwrrBVcJKZzSdvqXzkpmA53AtcWg1ETn5iudwF
A7rFs6wkLQVJ7NQ69VpqwsHvuEvcWXwPRVJh3PcM8tuiime6rGWwKalOQQKyPoKVL/YAnYzHmYLg
ww0qvrDfLvdgLYD/u7IKTnFo5ejSgSgdDJfQDIxdlH2eivqfaBNtSYK3OX5ryNF+HXuPKVTDgbym
lVqF24hjBTsjYU4I3friFmZx9xiLwftR9U7wEZejf+olGW0rAi6HOyce9G6S7hSSFM4d0Ps6eEmU
lDg50CcHG7ekwb3Jqricfm8//9dy+G8shzgEl+73vxY63Pws2u49nf6OBvr7H/2pczB/Y46Bqo1h
HfMXGvt/wkD93whGWJzdTCs9yQDhbyoHnzwdEg0EMgZFurrA+v03U7dDT54UWdyQHBT/M9SR+ev8
gjEQIozFuAjl37R+nUTxiEW1NwfhibISR4qNFep+MNlc7aFo9zHi5xPbNI4SUI7aIS08QQl2RRbQ
Hmo37/e2NvUenB1b4F8u4z8TA1i/QJhIjuDLSWKXWZwcU/za/h8bnvnU8tTR7cmkv/Nhf9x5M0UM
cLNAgvvtyofYpBkEO5dGXghA0agotnMYLcEPryhMdkrp6XpbTW7ufp0rg3Iu0kOLR7wxX/KI4LZ6
m/UV22WvDG+T0esRd3AIkRFtHNUa3mEATb1BnFegUzOzwSEjrnTctH6Kpj6kp2rQa6WKzjRpl002
bYA/wL+j3vdPHgPvhThKxVz7HFO7qO62/uDZXzhLdk9+WWWrodZ5v8I0nkFfHRL9PZ9ycXUCG4F2
z/kX+xvywgneHPC5XR8gdTy1KInTXdxPWQZz03bui6UNRwt2V9TB8xiExr6O5/qEZNLcd53dvMci
qu/8XI4blTQ3xJqfqlI1j24Rj0SRj9Mer1F7E7C3nEajNzaxO2MhoRRVt9qxp3MRRjsjTlI6qp1Z
Xmm/vQg7aVZG3JQlvs0MgSGJ8y7yPDlcDKYM90TDYYd0o6nZ0lYbz6E7P4guzO7qqYtX4+wX7qoZ
lBnu0MM437EisHFUUbMaEcTPwABErK6CsJZrz4aIEt7Lv8h+dqN+bddmeoGk0thPSVjjSzKNGJWp
3sLWoZTws+FxEoKWYEQw2agquUeTWewqt6XxbNYKxRvUpO1M+NxhtAOmCjPmOXsWGicizRJnboc1
8251z1XXN55Ka4YymTiFMNZPjOW9U8QMI9wEhci+VUTLPJYurB09mC4uos6A8NTEM7nA1ni2e+H+
CN1I7QjD01twrzEU6L5dZ8TRbK24bBWHut7ZzXpA1F6lVfSWctuvbCr4dcudhr0iHK7CJXic4HNs
TUPTbUko9KFhRtm2NajJLVpbfKHWvuIdw6giZs75dRxxS+OZDXYDVBTo1YRFfpO8yNoYM+z7nt9t
JXkUb6QnYTZIpuknho3goskm3XjjWB+cyoH/2wJNesH8P5P9C7/xaPUqqTflYE/4QVqiT/eY/hGF
urLBmmnp3LXWAHAyuFO2P22yMKOio+VtPMqxWY7oRsZRBVHRjV9JolpHruOxd2fU8zmeiXMIlofq
ceDqkfA0r51+wW/1+AkmSyarwgucd/L5BgUffqgf56Eqzn6Gs5a8HJ1eoIMHO7v0g7XlxcvTFXma
HD0QB/0ezI+dbazWH+7dgsQ8JK2lOqYk8/nRMH93+3ncBkPjHH21dIHUBNasMo3ylpVweOkjJFGr
ylOTWOX0QsxNSm3orwEBoNsum9p9RSvmdxupqTQR6ppefwsg1zmOJoAZHAmeSzBfj0fiPJVua6E6
6vtjGaqSgT+LSL5OqN2IoKYKAUoeWnewb4d7Vfc0KWfGiVAwUBDd0Uar9gPOmgR8Wl8aoIBMrJhV
PatbxXIARNzPODTjkn6GvaCvcYdnHEuBRWAkutMzpjLOt+4CiyWbqnx0oTZkG7OLnY0o+e+Ke9Tf
1gtstp8xOQxWFCEIHtIn9JvFoyfB06IFI/e3GgAFfdJrZZOm70nYwrSNP/m2hl2rL008ZcY3Msjn
BWAKDNeyFy6u+8nIDauayBdnQefWs61PU24OL6EXAUxeELtmC2yXGcCGdpJRr8IFxSuspKc3sgB6
I79PKKD7+kHaJfzewFTR/aLY+Vr2eXx1cS6ah6Zuwi8OSn2kMlOLwQ6nVPNaTgJ3skPAq9zXCzg4
WBDCjCQ0DmVz7C9U8D08a8qVCKu9B20yBf5zx1iPsZjsCecFm9v2H6zv/tU3ooEehmpeMRTyFqEv
5jPhuTbZcqiR6tQat3oAhMzaMB4ZogffCIg1+Qc3Hes8D3kKFhS7R7mAUeeIMAmQFRC06HCfzU/u
sjtZ0TJrBccM9xSET9/qjkaDUp8/28Hwoptc1AakMZsv2ZvulmbDe2JDEB08hh2pHu3nGBDsEfGE
+8W3I3oW8KEtvZCifZnad6NRnZOApX+W2TmcvAB4dIlBAOe+ksa4hulER1fg7atoFt9OsnT3DqwS
/mAerbuCB51s34VhLReatWV1FlbMCZBtzT9iTxivZELp+9qyxxtHahrQTRXByJZ+/94v3OwUBsOm
Jgx3v5xLviNULt+5S6W9JpYT7LYDRNjbTguNuynxMKzYTusb21uI3tKO8Bfg+3KdLSYBYtsh/fr2
bqqNGB8c9N9nlbRtsdULG9z5xIRP/oIMD50FH45Bl9F8+4kV9+hdge/xFubvJ3i8WxjkMdjRZzg8
/FzRG9Ed/Z0hnPQ6CfWQjoHcJ584c9upGVXRobUvWLkBnsMcxehF9Qh8OypfSfJqd20HIx1oOL9X
8IlON+ykeLWlznlNyOqWCWMdth8mCjeCvO7pxjw3LGc8RQ1kdronQNo5d1FAZF4LhwrlSPoGU/Ol
MUxFgwR563pI/OqUgJl2Vzx1OJFsgOcRNAZqQJQzOr8OkWhvSwSQ944yYyjNvcCO1Zjg++rMMnZd
01xDf2Czlp68RIz1IbvziJ1jIJ5yA/UV1uvgxCRhy9wByZxhCAhg170DQ9bfPcJjqERnwz+5TjMs
B0xp1bgOiYybzLkla36oZyT3yi1XftkpMsbFjMMwzjARjAaDG+yHSX/W5kwbf2AdSdZ1AdyB6WxS
f7USOnD3vY1fb08IK9HiKJxI9uMeCLYAEtSpT2p2AnJLC31INdcTxVcQBWytDuevMrO9h3E0nU2p
XTzwhHmpG69OWWgj3672Xqmy5FKj1xwRTLg5/GxvfKYVra/wvd1XHXjJvlQAt8nCSwkuNoMlxdbV
xV43NQp3I8xpLKOkZ8vQKDtoN1bmFwvld37yqtgn7d6tPvxCOPE6E7RxKy/JxDIlMlaN3Sny24CR
2/RpvcmCPfl5yP5vWfdvyjpbUXT9pR75hxTVr1OZA/77a1X3x9/8UdUhhoTAZVsIMBUllLnElP4J
5zJN/hPgbUoqoDFL/MOfbC75m6CQsT3luI5igIii6Y+yDoItuRCIngViMkYkSN7/lO//USyh/P+X
GsdfqjpqJilMsLboKdnaoNP8vXIq6AYT1qEebrv8R4gUN8q+/+Vq/JPqjItV/UWa9Q9v8IvSth7t
LK9G3oAndxV59IH8N6bnsQ+988f//61+lYEhrfO8JVfWthGmOSh8//7LTGYDnStzzEsis4mWDVBB
iwM8km3PSrV8bZIx9N6jEsqq2IvKgliyLsmviouTsIUO8x+lxkAd8qg5EULXfYDeYE+mXfeTLYkj
4rmroYo5N0JV8zFr/CSoHzEQTphHgIY+TrrdAYiRp6YFi5EQVIflnG0SQB99uoXcWEsm/1SQA2B9
UFvw9LIcLdMDTJiwr9doP3oXSHjpoSzlTGmRot1Zp9qs4qdpzDraoBoUz0xFN+zyPs7s/MZtkQ/L
Uc23npnK4dXAR7BKWU2wkLdWzZQN3/CdYwCZx3PrR8bDQCvTKbY2Ke8ABRAfJe0Y7N2sjpvfpXn/
XTX+3apBx4Un9l83gx6WNOT/s3ljKvt3CCr79z/8Y+nw1W9onHEB0MWhmIVY/belY1lV6B7ZnHgc
Jp5/aQk58jecMtZfV5U/lw4LpBXzJldhefmPO0I8Kr882z5NJUuwpqFRtoQ0l2f/LwJzXzTkSgXa
uEG+3N/DJsxhGQFjzRcsq7sAWgWHj6v9CW1d8K1mD8iVpxiKPsQeQEpgXu3GyimiW4+8ooUCGyS4
0IoFDUvyQrRNocWGpAiiCeoxPwKSZdzwPECWHRbELN0MCCMp2FnzE0DbgKL1Fyht88mn5eBoPVDW
EENZAUaaCby6dYa+eYQTENFgbZ3N1NXZD4IAVhMEXPxrH/YnnjDo7pkyttekBJfLkRxVFiDW/Ap3
t4PJ4ukbeMQ9+u8Ft9sv4N0kK6DNDoo0hBDgZrIAep0F1ds2QHuTtJzVJuRy3tbKgOo7LIDf/pP1
635yfyk0psMsgAEjsECOIbU8i9o7ZJl1rYTJwawFIpxDE0YER4gHzatVyCO+TRfosNZesGsFIGJu
mHLrLXBivWCKaQWv6eZjtiva/IaDVLpzpeGecmr1dbCgjjsHWNZohVA+xk8WslywyCl8ZC0LvRmm
6BnqsvVEoLU6jo7bvxQLWDlqQCyLaeE3VpzaBYk4UVwjCGDoIG76gsygB8DQadpt46H0jPc0G013
5iTVGcisVAOZnBzsBiGAZGgEI4GhADK7ZLpqu/BufYojWFEe5lc8oYxm9zl25wM2mHGPgbageDRx
F475gjIm/bIFNmjkUcswrbE58YaxPNMVgWFhQuDYGik6RZIAfGQkCTE0twaMnMogZW0cw3lfUhLX
9aUkF82IqOGA5WKl5YUa119XEFDm4uSCWlX1S2kF8lrPZHKksI/L2EiWiO6yTob7oE3zffH7JmK7
M0ySnc84ppvBB1Z1e/WxnU7qCet0Ix6MflJeuAWUmOUM+cK8G62dwEMyxnwAKn0xXhjyTJXeIaUs
4LtlwvxaetV4TweI0LspQau3s2IzKQkYCsdNbEqOsAZHcX8bT73xHKUyTjfW7OboQFU+XtLlXLEq
fP1DzqGeOcxawbXIIvYBzicarRl9pedAFml+aySTZa7zasKa3Q+q35GrPWCv1RHZwWZbFCfm09GB
StTYxgSeoRH2uukBzahLlhK0g68p2hQkP1rZr5ThRKOEeXinAbDdKR17CJkq4owiE4EkH0BcEITJ
bR5qcNhFNh/iqai+qKYunv1RjyhbNQO8lTMlTbbC9MJUL0kC5okKSm3lGsxuGtpgq7CF7GXCW5lX
wqR52PYzBtNE2i1ZMn1kMUxp2mvXu8UX7VXh3qXnE5m9vPOTPnwMMgLZgFdZcqWNcH75XOX/uyH+
mw3RAmjD7vCvN8TLG+qYt4ITH2OSuJ2OP/7f//3jj/7YDF2OxA6QOJwTDsMOzB7/uxm6PmRFzti+
lJ8H4r+do23/N/S+HlnMFHq2bQn7f8/RZKUtLjSTWYvruJgH7P/kHL0cY/9yzOXtGf/x6Aif9DVL
/ep/KkSX1HmUzgc3NAEQBr1TnMMxnJ5yekQE7Er5b6Yevxzclzd0sToISagNtlj1i+UBVSVEuFlN
B8AC9b0w+n6t1BD/foD7l+XBr5MV3gWwMOZWRyrnH4c+rWxEr2U0EiitSXK0Rn2fljVOS2rirTAG
HsSmHjakLRnXZnDHp7/cA/+keMBi+Q/XlYPKcpZhyMN3/gcPVjcxTJ5ckHGZykbkxdG8y1wUCz0R
vIDFo/oE5L1u9hM1t4nx3Q4WjSdYFKiNtnxAJmsCqETMdqGpECMmMSG5ePOQ7iYr5f/NCIbN13Zm
zD1Y+AQZgQwaRsitN00fup3Sq5146KRHb4ZzI5k/u0ojaAW0G5CdsF/MFfGqCk0QiEtQh17hrJoP
Qo/mo7Kt6rZGIPiIImz80tqQewbVVG9ensNWoi81fQBhQc5A7NFz1tEfp0QpMJeTj1wHMejkobQK
ortE+RqB4HvBy8sfDmPsn4FoQmRQKrj6PZr/Td9UojxyqQoCnbHMmsSoO469p7Dgawq3sRhfxNbj
VE7MnscyupN6Ls6l4wPEZ1aerSo3ru/LrKej07vMvpIWwHqjIkwu9hgfUHQMG2yv9SntLH2PmiU4
zZ077pU2s6NuZz4OfJXnBJnaM6xA9cCvQ9gRztVtYSGH78g3eJ8InVqHJDqsYXtNT1EblC9MIfhl
dFWIgxp8nqGBsb/dFv5ZMbE5gJSbPoaump5EzZ9Mom6+KvbnczCGzlGHrfnYIeH9mrRDcV7yv895
TgG1AUBMZpmTD8QwqW4GeZll1bapAmLeit7asvel10pF/qrDRAJ7sKzfnYB/DVMs30DyrTk8IM2l
CHM6TYeTx9kz2mmv4i47ku0FfcOtBvouMAU3jV3UBY04bLtVA8CpnZHXu0h794YZpNcQdDtS5kjf
4kldelJh/zMV9HqgWaUw7IRg0TDL13jU/TMkuPni656XsqNpXzHUWpkj39gfDLAy6fKwGxrkUCj6
tePzXZST+Cuqu3zdE3hGfERU9D/xDk57CMwOCBR+iaD34UoVcBlzxHUEUyDe/RjA+7yh4ZZwXzh6
b9oRgQ0GuCC4KhHod1JX50sxRNOTNeTxHt15yqhIpzsml+0PMDLmIz38YYMRHSWXwbVtQn5HcNRc
6uUW5VTc/5yYxO3mdKII1jO/hKPKaU/RMH3QQatestANTlmTvgxG02GzqsmW8T6QJSJO4UxHDkUT
5BZcZvkqEGcuM8TuObS4N1dkOMd7SyCQcpzs1QncHmU1XBRId9yUi2BkjPihlGu0u0A71V2FfeIO
fJq866bAfCzipnqBJVi+Gohut7OLIK22gvLVzuV0k9iGfBi9xR5hJKhSvGIo34CZNsU6tsHL+DVB
cJ9fzot4CAicM67jVBUAOigULhB/mq8Iw+n8lti/VlTcGYp4MziNWZKv1SBAxpaWSyx5MMZ7OcZY
J4kWWPBfKYX+xEDqmxmn/pkmgwu+17L1bauAC1lfvdQ3U/XSl8XQvsd157zEZpGn4YFipHAgAM8G
Nb4QA3AXPQTyNIR251xtuK8r7YzTE7DIdk1uAPE9phxrXNiz2nEfSoYmluXjzRhblqauuO1K+v4t
d9jJMdIvrWiIohHZ1ZDdrZNX+Y4euLyfkZStpIsyvpYhCvvgFjkpphyXhyi05uiYW+lTgxF9S1O5
23bO9D2GwLN1+u5HGln5kXDEdwyc0TGaVbgqQDueS7rY20z2I8LzsP1hxo3ehnFzM7Y62DHRM0/j
TFyviStinbmA8MIqjG+dGXsSivN+WtfoxwAsnoyUhBu4IMW8qvxAHx1LMNwzRtTChFWu8jhlhgNI
8iOsiLZY2cQc7LvGmdbgia8TAU9bKzf8myQKq0ujkmGnIh5YnYAoiacAkJpPHPo88UNaZi+OAoPD
IXfRfFWt7RFEZ5AoseSK9OQo7iPhVmvLyMXNIGP/0IXmg51TJ9ILbM6AZOxsa3Ht35tqGNRaap90
X5JclpAGSE8Hq4rxqZoDdrYAtSrck3Vhie4YDr6J/twHPyODJfchaN7tcuj2oQzZ89jAvV1PmCOs
zLHdJoXSV0gOJif5tNmF6CrpZKcQlHxvfPUwPK8IpRhBaYUw07I0fYH3XLqgH9W0x0qFCtdViN5w
iEYgvBybE6Kt72lXIurupO0eK9ZXsZlYRGDdpXTbVhXP1cXJmuoG19mM4kFYR2usCC2MIp6qZovs
TK8KCp8VWnt5qlQ9Ps2DTSM/weHhNaSTZxu7N0pk8mp+qzIhj9aUz49VUpUhEx3/MM7SP+ZdMH2J
U3ve9EGnTymD1bWyspzbPYWcSn4RtiH0EC5dAg4Hk0klXQ9kEFbeTht9Tk2GoW8gKnJDzzT55irg
kRBoAToFU08LEwYnI/US0XJ+D62MvRwx1jGOASeunL7fhEboP2deaO6zmDte2WV09PqRScMQOJfS
Lx2sJYNxzdvRuzX1PJ0WhEaGh9CPMEKqOv/phPo2Cmb37I+g5tfOMCCIz6QFtdiJ0kvVzOaxinL8
KnGk6hvgxvZLx5DDYbo+MDy2wMrfRBOeJwrgRPys8jzPUJ0UatyIRPTHmRnrusqNet/RNn0ZoIRi
J0zj5OyQYfqe24nCoNc4PXQvk/Qr+eL3QhyGKAVexvwR2bIxFnQTItl/LxOzXLfZsJwLKn0/jm22
gWgGU89jwnqDjCBLVwGkbEJHrDw61nZfn33dlEDymAyhbyllTPvhf9g7j+66kXNr/5W7vjl6AYU8
uJOTmYMopgkWKYrIhUIopF9/Hxx12xJlS1977Intti2dBBTesPez0caQBlS5V5OI0sOcSPUqFMrB
NcYxkJQGG91jiZQBkyX+Bw9n5rYs9WnJOZxV9xZgsVLs2UWV78y85YGjOIXfZVEgxpyM6FbhM+Me
wJx67kemijaxu4jxkpQIJzgrV3OaGrcGcZ583NROFlIVceoxSPd1SZGXIPcZ1euo9Ky2icuPZM08
nSdNVfit+KpTYd1BJmrfVOZnwUaQz0OdXC5UqnGa6D9T5X0aWTFBHqZglFvBYneTJaI4wcUuz4tm
ng+OCei8rAYO4yYDaVYqTCWbxG15uIdlZdzKONT3qbCZVpdUGtL11CWc3+VdhPWjzR4cOGrNBIfI
+XJ6J8w+wHLoU56E4KquOQblm628qt8YuP15auOAhmeIRLEk24nIYCDSCYlQ90mK5JNUUiOQOBCa
aR+XHhB3oi22ie6HTRzzLK8otp4Q5JfrdlrK39CrnvxuLE5Ey0ewY8e6C8pxeg8mlRILD9tRwuVE
Dj7gUAWyZGIlVHZxkrMw+x0k4F/1EAs+gX7JB2ewMIK+H1Oyg8urODa6Q2yI+jQKOQwph325rrO6
ucHAR3lv18Gm54d5bqcm2MhB8mXrzv1dQ7NMgT/0id/eCcMU5L5++GEdoiubbN2s7g5OSuW/9mbt
XvkeQ7y4Q747ORSECZz7bRej4fXjijli69oHlOnPcSS5MCXiB6ZS05kcVP2oteNc9WRsfB6ouHe/
7r4smuOf3iwQRKg3yP48csB//OICP8j93rDbg5EuJs8WjfqkuNFM8OFXBoj0DY8iLjCr54qHKRds
TJ5Ti8+weskUdbOPH+w3QIyjzvDHTpvNPlic5U35YIc+NL6xrrlG0rg9lKWN14rEhWjTBrommMno
902jkw1H87ydbFziGGapoDJF8+rDJyZguM9vs8GpTxlK4/+O3OqNDbJ/E3ix2oZdPR8io6nI7uhg
qf3663Stny9EWEIBwwuaalIoP6IZXG1g5J2G5sC8N1sjU1DZti6Jn6kw9/JdSpDrie2/w6joD2lg
xzvDEi9Bph4GCRAvdSmXDBfMsVZlddE3wnligiYv0tnOz0yztJ+FkyfjhYqV7M+g0AcYFKx8w8p4
3qUjN3TJUXIApe1emVaituydqVeZPp5TQGLuGO3pzEmo5ptaD5tqOWGEo43bPgZvAK53ei+BVrqA
1B3Y0nbLGes5HnXvUAErIiXuBP05NTvNMn1JnC8AaohZEoJayUl8rNWZpNY3MJCXMyVcyvacgh7J
ISt1lHyfHJwSWzFGCkA4BslMYzrpLUYOMRzK+wV9kiBBEcVzY+vcO+2K2WfnHw0xX1KKbdYY227c
unGekCWh7KgwDqDyNfNvV3QGQbJ8ICnuq8ixsFLZKj/xvbmIT9BupBty1/gvIgr6aGO2bGbWUeoh
zVq5VNxnIYFnb35hj4qnMTU92Ezojogh+cSxDFFNcQgnq2KklAeqb66MiSKfdto80H1zxAZO+2Bm
tJoYDtx1Cwq9WcOexXnR0LgFiaNepwwEdZN26V73VFdmPnBF4u/oNon09H2XFs9+Q/+I7V89BUNh
p5tmWtzIy3cX5gimTud5QYi5iXHbQE88sXhw3ORkxu2jPOHQQ5EFuRQv6gvE2erFmQh070QhwN2N
/J52FzTXdKLB+VSbSIwGmn6vkO2DhB3wgADCPjEhKD53S28nEY+xx+3QmjhzMeLBKga9syBHkneR
0bVI34Y9mfo3pd3oe9MC+MAmtHpx2wY3iEOHpSy6500jZ54AXWW1CDUYKNV1oS4xM/ncwQ6nSRfJ
YGOztg34Z6fz15U7c4+0GEAtZJ38j505118qOfKtlDPrH7pDSL7OfJAJz8Ra1UzlED8SGsoMvlwl
JGzv3ImwBQxB9SPhksG5NTBmQWYUnseWak7TyZfnHvFH+4YH6F6awoXmDEw5QHa96oYp3QfLBAip
nrosc+ZDfkqbHJAs8o4nK563aTCrJ3Zc1/3oq1fcWbTbpkuInXQQMA5AztF2o/s3lsJ5edcjMHeL
xOmKC6Mqlt/AHuByLbfquJzvZp4PG7yd6tllIL4bm5KlemYOYgvnlsnI0rymo0kDn4xOfWMCMBzW
VUYpcnwWK7Df0TLrmZBPYTxYil7mOjZOMQarfDrYkWdzjKFi7JmuHS9DsYhmubxr8zBCQbxwYiYe
djvVN8eJD/uigo/ik1ZoMTkhiL44KaSVkrNEQVUEXnCuIzQ4x/GAQXDca+csK2wGjnz1yyBvToNp
lysGQkOSvCMxny5mbjcJEDmmGBlGZmFBzPTKVGN+SxTIiBwPEwd9CiWZrnB21bpnOCc7fuJ4QCE6
znwiE2UHQ5yZW7BCunonIigsjHYgSkJbqLaIghhnMLgbtrLkjmFn516J3FvATqbZMPjqW5z7DRPB
2cnrxxm1VrFyu6H+EmdMXKABTJ8lJLpVJJrixFiGK8AOONbo6PGNLZOaxUC4Cig1cHPPKX9TKRj2
1OBKt7bFyx/nN8eH5Jgzu5VV4oB9ML6a5ryUy77Bz1eUFEt1a5JBerw0MRzvlMNoiB1pdGtahTxX
lcg3tesE55hA68fKYoaGOZCZml7GiQNprle9Q6eF96bjcDdE+1YVYfU8xhQ7jVmH54PPOVsNCV9h
gib1iynhpQ/s7qxtS/u0bT3Kc+S94flyPdfNcgy3UdVCFSqYSIapT82bN/xxHqLTWWpT8BHs4q6p
S5anAA3asxVwSTizbt90jU0psaL4ygfPAxpluX5yhwaAk4hsRT5OtEy/juVtEDIhjXOZ35aok3cL
tGHj+Za4Oz4brI4RMN7c5MrnyGfutIiMyVG/8mMDRWY4hMF5HVKG1FMu7qAD9euwxOLjAWMi8osf
PvEy605BlQW1zg8ZMiA+mQpTns+2lueuoIgtl98goTx8agmZUEC8K4rzweI0w1V/Pw2UySpnPmdW
hbgDdMRhyzn2WLWBeoIeiIkN0vr6OBLsO4aWgcAQFJOyxhqX8rPlNFFr2px8t2ChdnVFapLuaHZg
p6b7ziZaqK4KborJ7Ktn5HYMqAdmxnYa0Sp0FM62Vw8bwXB5y8Oei+d4zI6L5JrJERQcotIe6Oon
yAqiXPoJgECnY2PDeGFo8xmhJ7YkpMcT+IOeL9PkeEt67qMcw/6D6fWKHs/mWjPM6HYcmJcR+VkS
zoI683RgYQZFmbdqm3wpDQFJVzOaG35K0Ot9DNzEromRXiWMTLgnG6bTssMNhx3GurNrX3/1F7IL
QG04CxR4NigDmhC8deq1LRtKjrqdCbmT3GSpSpMrsDzPfe/yrYH/sk8QOHOr9DnfQUccwUb2Q/1I
VZI5K028FQ9lswqpW7SbXuK645AFqdvfV1VEBTn106bX/OBTkM8XuWCkfvzH4405lRmPGAMixhd3
4JkKidMhkaYbr0cBQbZMshTzb8UNnVJVxr7LIdO7XNkOlH0XfWw6XyiPmB1EgFDh2/xdO3Pl4UOm
gT0OihfQgiPoTIelCpjGmpYMhIveM0jgEw/grLLhoAPnCVd1spmXTUzHQGWrYZZDrcGxftpFBH0d
y9X/rip/s6q07KOY5t+vKg8vw0uafr+o/POP/CX4c50/gmWf6NsQn3AmfSf488w/hMMmDXkQ6Sim
TYfwp+JPCDLlEAeGPGnpakTAKu5P2Y4V/MHmC9IaChzONZKH/s6m0v2xBaU2sVHiLIA/5sgLQ/GD
5I/nYjGT2iY+ta0iz0HNJS14b/E+1/PSCignbm6StGAU7XNkJklu3NKVUwE5BvdbkfLYLdqRp5kZ
FQRVgv3HGqq27sgkvzVN/h4Pmz+leF+lEMRHtThxXfukSjjatCPEljij8FwYtLhJyGmOYYgJgmDX
NmdENIYxZdkyevgqZ2NuACAMDnp67npkAUgjEo7Ll5Ac4xef7Ui6iRmoWlQYPYVKkzfYvQuzPgWh
rl41cfEvxJFNxAVPFh73bHoCV9+sQyK8/TVezO5r38REPanCOUGds+QzeTdWZwCeIGdSfNY2I+bf
dIL2MnH4Zw97/Ak8mJL8qqYZondaGsXvhFMlydE401rv09zY4Ylra3erxNh4CJtHRCrwQ2BgQ1UP
rysgHedyEMuO0QsqMkBzs9+DOJu2vu8iuZ91fzFHbnIptFMxIc+NB1m77W0yGbRBaZZdaLeDOxUk
i1m6wFQbJzzBdGtXV0HQfO4KGzyOGs5J2xJ3IhE0yuFbhvL99dft78Jb/vFDs9haLuCADpjy7iP6
FTNMEDNwk5+cqoyeGJqO13FVWY8oU8drw8eZrjMc/Njkuq2TSJDypcECoiWW8GLUo/mq8qUUDV3A
GLF08tOhYsEbTfyn2hbiq1CVdcaIZ7hKtGed23E9XrtBdB87o2BinRb3uWT36OWFeaDVlmhOGmOf
97a3IdO9285myTVtd2Z/Zs72G+3W+dAI69AxJTgwnm27FXa7TTpOOWQbam5ThcnOTZ8KFWanRAUN
X7Dg2YSF2MMX0Bn2iT8VzaHpiFiOEuxoqte7Lh3GW27K/JLJCjdTm6eH3H4zyxQ1lBc1Hga9bHbP
AodRGhboUW9Sth6rI0rAnBsBaGEZV0pJ6JTkV1p1Ms0uiJapeXwVAkiNVF8DDEJLslPTesTohVhj
Zt/ayaRtITyp9KzoOvMC8sd4jU6sv3Dzmg8nbF2U2zqZswMxE1m4njE73BppN161sLzOIdnFuxTy
+2Fwl3sTQRUi+qF9wCNZv4ZxHhNzgf7LjMfxNzzSD2cWSt5AYDo1bTIqQ37LcJlUfXfDLDvsKO59
A9eaiXk81JKtalvcTyMW7sYHNc2cnmunqeYvuJ3mddstkDsH7dobq4HxUnnU5HAF6gfkPgBUksLc
o/55HJcyo9ZeScQKf0veNy7ysB6qQ8Fvf17R3a/Mjl6ONPdxO5VY3kdzoXz4Ex91OnZEC1eS42ra
oUnAPK8ITDglP6Oztm5HpFNqarLZMhQAlw0iwJvjZcsMEMoEEt+LpnYx/KsqeqfAMx8Do2wfQkKJ
HojXrS9hp8NVKRn0JxvblumrNPM9sE2SATQCQFgYUIT2zjTn/jYPkuAqMOu/PN3/VgXycebG14+q
OmBghcXYdQP/g9BzqK0WLVQT3YpGETHaWb61mpra+JTNIZ/Awgy79urWuMuYRSQrl6A6xVBDAkYJ
zIVBaHMPwtEDzH9KOIB6yXsPjnVYDwsh1Grw7YPF5JsWhXVSp9r4zSTzX30A2OS8LST4ti/cD9eP
JDG0sZLYv2Xq121HFIGXtYrJu/EiACgoI2eWwwPnhVjG5pLwna3HOuHFBP17Zg1e9M69Rz6MmKoX
wkmsc28YYZYIpaNdXQTRXeHXNKsJxqbfUZyPz+N/PiyWa9/GBOBbyG/A2EOR/PHax5qUNrMzuLeV
Xgz8Q9tG71zNUXBo2gY45EyFCQVtvCr8HlACLEciPqX0EMWl/Wm1cOGHUDQnhQu4BsOJcYcSMNyH
A3AjADhaUqq36bkv+PxDicMYYuTQvvc8JviJUiIPokGfmPMcAEYgiuVaO0Mu937vkx2T0fGNouEY
0jp6EImV4S8zglPyCBEcBD4b5ZY5piqS8YlWet6TqRKdpFNCaIf0SQdk1Tx+tWKKfMA/jsGUTAlr
yxwuxJmZv1oEkeKPkvWKuaA6KRwYDwyVgFoMPDXInEuJzTPityYi53lLD8nbk+CLZjArt4VogdmU
Ga1sKOrkzWRptssIWn7iyuu/OkW5nCDLV0OY66kGLHLhACwh77rk5FNpwx5SlPmdSTker5zaSx/9
MmOpWlbITpLxJB8EmykckGvyocR5Mg7txvWL8TKzZp4lv36AUiT+8ATlSgjtRQNlBZzZSzn4oWzg
rC41WPT6NiksZmAIhtnZHs/mAkEoEigYUYy5+QDJnMQ7SjH14omOmCiLM2kbl4StGrWPySMrTuuU
2OkVJvI0X/dGlparOJY7GovldrVIK5gYpXzm+O9exeD0XzWaL2MTem7pw0AisHQvKccuesYu25J2
kevAkTbdu11Exa6wGASvwrkkHDM2xs00Kx/tMIFXBKyR+ZS0U7E2SEAPa8+4Qbk3DZsWlsZb7fJY
4fpKNozhqwN22HbvLLN6wE9Lybn8rihvu4d2zA9kZNG7jSKdt6E9PVgMwzd2Fdgr3k9Ssinkhghj
8DR+BsNzjcDe/2ID6tk0PQAYNOaMn8ICHQdhofV+rkVSXTB7dtiL6jy55zmQ3oP1wz6P2tcOVlVa
Zg+McUMS4/Ia/BjBx+a4Lm1OgxX81OTNwLlzy9hmKXCasTo1g5FHVVsSBDn3ObLYRAPwIy/d5OPm
HHnQYxbUx8DeYhV1RzgxOeQRXJDWcTbFjIc2jrsWBrlzZEtl9muCCGtC4+Wp/MxAPUT5E04wVtPK
2CLqNV9L2uZ43dVlsEHUDtXJkITaxy6soIkLIWBKVlVnBsFkkH0s2360KqZwXE96vqHFjsA0kduM
xFn3B0y6Ybxq23kGC5cHJwGZdFtCw3JvhfAWbZ3ZzAMiDigqQeulrLSaiPyWxuAqTGuqzBVDpk2H
a9QgBCMyN6k9F+8k3N92FUy/tUvZypQvZzJdkDF26ftlci1Kn/x5Al34ZhaM1H8726No9jedLRYN
h4fHv+9sL17a9uVLogHFde33De6ff/LPBtcL/wihaWBlc9FxgBxBm/qno823/3BND7MKoBBEsJix
/tHgOuKot8XP4ruogY+Q7r98KdYxTz1EvIt3ziLU4281uD+ekvzVnE4hzTfkpIB3tzRf39WKHAQe
ch9DHYK0eE9YYu2NgEsMB9fwmxN56ZS/ezIfXwnDBoRbHDWCRemPr1RIRzrLIuYQCKykpamelaxw
dkSJXn/3O1x/+zv/Byb3dZXKrv3f//evXmlx7dhIoDHqfezZscpHcwPy4dANuQaBZF61PRwMr57v
//YLMR8QDrZEj48lFtnxd19e7xcs5ZoZ9C+TqrzI33mavGf8+3/yMi6RIz6/+E+/UYeotE0oE9m2
DuE2DJDN4kEnyHtM/4Ovjms1RH8ekjuCV+nHTxQrs3SqhE/Uw/k9H2EyQ8MVwXkjs998qOVv+nA5
BB7NieB3WnBAH747v6f0ghehDskAG83T0+0Uj/c0Bveqh9r162/wxykOVzZjA88mRwDcPav5j5E7
oBUr7s2KFNyavbtP/XTIoPGtKiN9MYOleXQoWEmY7f7+pYgrldHWEpxCsMiHi95rKva86HIOLNWr
T7qp7ZUbGvm9kfGffv0Zly/spy+UZT+ngm/icPrg55x1pqcUvcTB0HVzgIQ8bek0ok+/fpV/cW8F
eAD+8Sofqyq8A72BXPVghKMLjmy878tBnoLI+Y++uu9e6cNXx+MtqZB6c4EUetp4Y/Yyg0xf/3/c
XseIoB+/OhzFQcCV4YdM1D4G3GDrcoOyUuVB9aLaKLNnrDSpbryenXLahgjKN1bYWEBwXPdgUqlg
X7NDpvSOPEXxD5h2YLO2DcZYrxskpl+OAik/Y6qxBBfttJ+/Qz63T+KZAYLywVg3ambcIELUE5Xi
/wJ7odyywBYIv5kx+TjlbmiaxUPui+rEjYiL60vKt6Ec3UPkzyjxJqhuQ8b1nPujFyMlgn2wQk6C
Nqdma9J1RLHrvJDbjvn/p87InFMznIcvdcQpT6wj792zeJXMqc6GoO2zdeIHSbWdnAI0VZ4YgB15
P4YInZcy4kPnoJR3FbPEKySq1abDVeyxsY8i4CukH40ItDqwshETs9pE55nVDF8M4ibWpcmnm0sO
LrDp3RrZvcAawOGSxKnceh6PAAISrF0HPhFgcWjZp0T6ku7I7ujMMsHXBiWD/CAkYIF5pXiIk949
G2Mre46Dqrj3BnTN1E/qqfZK8RDx2dXKH9j6q9LBT+YBZWcU6pMEvbbtiXt9xISc4qKjJ2wHQihY
J5U3lGHdc8RXc5ZktbrydPZuWvymOvPEA63h+9gO0afOm6sTTGm8+7atzqZiUc81LFLgsIaAGq6z
1BtvM8IRTjjRuzWmh3Tfx4W9ogxIKWKFlvDtbCpvUmTTy5j2DcBnLN/BnFiXUOT5EnXhSjS3Azq0
42VftDEcezMKzmHYyy3uTz6mTsBwOjBpSbyN74J5GXzGfpo/hzNwvrIeQGi7SYZ4vYPfsCb5zyv2
KfpXdWGhmAg3XhL1j0mkjHCLFLcNsJKSHLDy2IUTFJjOD4Eh3Tt0i+U7fBcK9DwmARE98YpGvD44
AETvK4gVdzZkhWztsnuiS8b4gdePIV610yMzcoba9gojED9BF405/HmyTqqVEefGEq0a3rd1w223
dJPAqnnEzVMYsMdjBLhyiwGLXSeNuN/rQGYvIePdXbgM4mBbUFGnIfTwto9GNkJh/zg3c753le6K
3WA0gnRCZbvzdsaWUq9g1gx65Y259TqHqn0TM/eWYyBp3RSD237uCdB6ijPwkcdhZInEg3BXhEin
2KzIOIZKbaytnF/CTeL8uY6FPAUMJpEGtWIN0/ed1VqII4WQDd4I0Nm4nDbG1LJpSxDmX8bQu7bg
usJ9ZvALaZtHH3BhZCEBu2WXMJJPWd+A1E/UmHyVKnQPMieKmXAHMLmOpR9VO0GHKysmACE9+HYe
AnkKKARSbYoQy+hQ11rFPmzir50myTZpx0/4HhHO96+a+f9pKT0EEGR9n/Eo9G8SzU2JjHrcshzv
L/quCbcx6bY7B/oJg34/fwigfp6Z4biD9w6EZx5Vty6HnOh55K8pM+CCi5pTkf1EgV1C6iy8sikq
EaBy1+cafFtPDgsKKObwDIbcAyjnfm8tz13l8LlFmb2krcE4bsjcl2Jsgxu776zLChvIXcYY+XTU
XFE5B+qzDjEFmAWRuL3k47vtzG1UBnV41Uk9fGmNhhFVvGRvJk4e3Fge0xbHLF5A3TP7bDg/PNpQ
oqDpQUVD9HkEVIRUAVsHN1GVN+haNCfZsdKCd17vC7PUm2zKOMSErjbewEs3SE4OaRtAKrCs4Uvi
yhMlC7mKw9bkCsbC06TFla26apfQCfMjlOqqrZe6uhLVWQGhgJO8ToCWlZZDrjffThqFbMk9JATH
Uxf71VOXB9bXJRh91S/XiGvOFhHIXXqZuWO868nS44yjklgZRudeZrG7a5EQrvuKwbeLyXoPjWpc
9+RGf8YoE17NWHIhtzOJcoyW8F1+YXBLZtMcYp4Gd72Kl04ap2o06/Km1Zw9RszpMYTc9HlP7FwP
S2ZnZ26NxqVPL+1ImK+hBeQOEQH1aKWvgrwtDq3H2iVLqnBfhrFx0TXplU3k2KORZe3VNCbdRZTN
D6lpDxgzMFgFEwMSZ7ZcBgxMJ2QCrkcZTXRd5E9+3ZS0wcl7FUfxmincZ+7n+6Y34wMQZsDFcQnD
3rTVlTOh7uexSG6S57wabsUM1eehR3oOQpE0IR5HcvI2khPHLAOsOCaTZPCnyAm+HbKe06odKERr
R+8FNt4bmRsFjlyDkBj1oRSu0+yRca0EIqOByV+YAW4vCg6zjCav5hLJQvz5sZmfECNnAjLHJgZI
uCkbwlFq1nOFshkesW7pTIwHQ12uVCk+t6UoT4faJqQMb7ZCOYUQH3CT3mirnESBwGOsfO9sGsRY
zjx8iobzj74/uq3RaQ1I37LE2DtpXyan0IlsQDvwU/vgFMMI/mMwXCxg19TijfZWc9j47+2UJQHB
8Hn5VblYSKw0ZuaEOgsb3RQ2iwbBNZHSjJzrU+DnpBR0TdddSw+/cpM5OgT4F8TZtlNJ46AJ1laP
ntlqn4PczPHKjMWnIbNHnHKWh4SC4hoZv/Ingu6LLN+AZn51Ak2MSIY0foLu6LhGshMe9xcHR38D
b85YIm8MbFZ+OfKsFtOe+1TYqypj7KbhMx1EzYRorKOXPHGhKAwi34rF3sTkFoxzJ8ZL7N2EsDBW
MTeSWF4QYIU9X3K7xl9igkT1Kmdcj7gKcnRWGMZJOsLO3PmM/4iv8zi+nZjqhG4JSOfghIW7UXzg
Q47WDxXi5P4u+ewosP6hGF1spKwPWGIjJv421/yuqWR2FDu6NYsDmgvOGzFATYs1fL+goU7oKC0v
J9sA+i9m6oo8bKozbnj3rLNLfBdW+LtG7cdNJL3TN1srU0wmFDS7Hxs1ltPcA7yfprTuNfgWtsb1
avCJqS30bTTxmPt1i/FTZxhC86E1hINBPR5+FP7ioXDLGJEMgHmKMBnpiAcUu0Epk+Mcrjr59etZ
P/U0ywv6LhI4Zsa2HXzonGRDgeOw6eRAgTK94pSoNmlLdtgGm/IL0X3hNmdeeQV6ZLg+PnYIi7O8
fSIGa4eTzVhHeeG+VHPd71kt/G5wcsQKfbgiLJBD+IsWR/dPTbkamVUGBO0ckrJ0TnXflu+VvSS3
D93QkgNBKM+4LSBtZ6sks7rLhca4snLesbIotDEIvlDKyNNAoNufBJ1nmyqMr8Wk3TNHYI+VTdag
VQOE0BEGoNhPsMWNI05le6Rx3Tp+GX2yHdN5sT0yd1ch/7IPDMu/wRXIAziCt3Nvpmn2fHwqSski
fz3MC2nkN7/VB4rKcjWCUWG7ibV9mev/JGjHd8nTKz90XrbkHrTVikgIYAq281hD1T+gGseChT9k
5zb4NEGInf76LfzUZwMJ9gKBlZOfhMv0wzvoJm/wVIpoM6Tf3rtgWc9IjfrdMfDTxIJXYVAhPCbs
wmcV9+MgRqe6jzxZpQfPoXj2yNReS+URHIM/I155OavzKaN5QNvZP/76A4qfv2NKFHwDAVwIcHYf
22FSNJ2+KYbkAFoujhCn4v4xoih8LjWlMREX7nQVGm54TzzffR5O9TuKlWHbTb3LIL2SCSTauIHd
VhO9YWPWUJST0BhZwcXInDFDvdXRktWwqDribxOX/yqxfjOvtm0k1d/90D+x1+6+Svm1bb9+/X5W
/eef+nNWHVh/MNvxLaZxWG7+MacOzT9si+E1OismkMyi/zmntr0/PMbGxCHDn7CO2Oy/hFi28wfq
qeNMhSjfhdn2d+bUjm9/nG8RXLqMJk0EZGAjPt75SAh46g2U2gbUXUvtez9CWkzQxjCwhC3x8EM1
Yi973hEYtC7betpY7Wjv/TjyD3VJ8YHNti23wvWtyxZm791IobL1UlPiyvJa1LeNDVDFGx+B3NRY
QhnroZySkHmViSEfLc26TmJn60f+m8Y+d9Lbbbx3Ad5tPNrLNc51yL1zp/cT3r+Vz4Kyotgi2Myl
ol0XcuGdZlP16Kg6eJFNW55oaDo73AhIjHx/YyJiXfdZiui9YWMtp7RAZIQbATsRNkM26l5FBoKu
96I35lPyCELgUMLzXlkeK5DNpSoYsTRxfFE1U/cZVhnYh2w2bzXinI3EutNrK7wwM7tmohLHzyR1
Ivu1l/RoX/dwd2nto8xs9g29wmFIaU4ae7qpVOWfNFLIHduCacWqi7AAGOaxhNpajfm1AQxzRUoQ
NpVpCLZFzLmsoch9akxbbofaMdfwJ53zkN37iW5ng1n2bJ1iwDGwskM+zUU9rxMjmzdtZlYXhFD5
ybYODCy2w6DvrFQ5jChc/zxmWLd3lFXueJDhrprb+YaxXXvhp0a0ArZw543l+GXKtbdth4w9oZ+3
N3NOqzNMHgFpuho38GKnWyfN/FcdjWslp2c0Re3eUnZ20H0s9hDDovseb8EOao6HT9LLpws9iewi
dkuUugH9+RrfZrkNyqLfpEkQ0PU0DRoJkWLjRdfLXhpadNAVq4ZB3it5jsN7TGm9m01mdOs6Kmlf
UTPcONPQFudTpj6DAc8+B6RfvKATNO2VnF3zgrDSnvHU4vljaZIw8MDgoDAAw86I6C3nPDiNTE9e
2VZfXRSD9TkBOEvKo+3Uh0BX+c1Y1dAz0ahfCcitZ07NfGqFhC9r1qlllP5BGzqdgB3ny6Md2lO+
nvU4nHoYoTIiM8IVAgF7h+MmoOFll7+qK1EeJk2knyQmAq+SgyJ4zWCr3NgDFLMN0Ucsvq2SJwFl
6rVhuIfQJScq0bK+aDzxUhW1H53XdjEmZ8oqHry08W/Lyt1HRmAZJ22qnUjsUYdlub/qw0GGXzCq
1+k2puKEsDS2160WQfkF0mzEaESSvBh0+rOrRvu6+QaFL3L/zonabEvXY23jAng8c1qBJfTIlFeJ
p27VN9Q8/Kf4oJyFQC++4ejdb3B62p3KP5VgWmHXl0eQPQcl33vZo8Vf0ve8Zktraj7NRwS+udDw
6yMY3yQ6C0o+vH3rRiI/it6gG7ZrNM4hE7YQ0eYC2TcX3P4RvM90Ewh/2DhWvh77gjLM7MLs1Wc+
ZRyw0gAsISaNApXukBFRr0l3W0Vjop2LIS7D+3JS7kuOrIcrxZys+MRC/9WjEEeqgn7ceZscu8v3
Ihp7dfCnmqxWRKAgp0AsROFWujkvibur8VblaDLTI2SmXNPPU2maA05Uzj5escsjBnkibBFZ0XFk
TCfSUFZX/jeS6vSNq5ozUDOJhIG3GvujH29NLFlXY++NO9cZ+EezwDQPBYF0BI8MvDsSZMRZ4xkt
FOCqqZf41XDYZ47tXcjQISMnDbnvR5JE3LxwmLzQ0eLFFsle+n2wr5Imvyat7XyOQ+hvDRuf8zFx
k7NIKR+vRucweGXtxU3Vp+ANtNTWqmOuexr4DVWcJJgl6GCTATdJt01c2cbO9FPzk1/gO/QEBvK1
PbiIHwwpLyHOVrdB73vwJer+CTK6mJAEhmcwrdE01g0I89GJ93TMM4TxWReYE9p5+lJP9SvPqObS
sx1vN/gRQ/Y+xaglzNr8xHog2o1mFnx2nbi9wTYY8XCQmIQQ+V5VXWBAFSNlq5dm9GUWnktwjbVp
MdwjVcmiAyNz8zH3LWKtYKI/9RZTA0auQuH7rsczf/bR7DCoWKH2RE8/TNlzQgt66qKiv3TicYd+
wVmNqAazdQfIGsAZDOBtNkXztRdm2ZZqc98WUn2e/ao7mbxe7y3caHu3L5kJZdYwrOcWWdIA3e7K
R1edbZpRBDhcOOJZBdI8NyCNB17/E2JCPAYWs0Mo0ck1Uad4EuYk34LOiPeIroKdQr+DGXxwEo7G
2XnEpErKZO+G6qUPRHcBIM/62mtR7VwS7ba5FVkHD5/iA1Z7fJFEKW0U1p5dlirsm7IrLnNzqO81
9+GFbrrm2nWt8DwgVnGNeZ5guQQzYm0n/SUR4DMeyMI7FHP/XAdO+n/snUl35Ma1rf/KW28OL0Sg
H7xJInsmexaLrAkWVVSh7wI9fv39Ikt+lnSv5eu5B7KWVUVmJhKIOHHO3t++LHaSfCUa1LyLItre
Q9a5VALaiDaQPxPWpWXedWhV+jDlyX9wMmA/wK/Uh6/N052bbxFH94+qc7QnqySAowy64DFnunsj
AB7+MnUxqP25NHf5UpunxIy/RjSrQkAlJDBXnkefb8HYKnOCuE1hvJF2be5sFTe3TpqaNxY55tjL
VNxuiStqtrZIIPrMov9iyKEnE6uLO3yjDKoCA2p+N84u/EEU9uEa+Attqlhyvih95mMbMydDgt9G
aM5qIXYZ1Nhv6yh1PqQm68x2kq3ohjJWAgWqv+SpcpfEe7ZU5sdseQBV4+SlczGw/0eP8hPi9i/q
e4ob3Sr6Cz1KSidrUH/wWvz2Q38v74O/0VT6jYCqDwu/6VAC52+Y69EMA2n8hwLF/ButBs0To9eJ
DlS/+G8KFIp+dBwSHYcQ6C3/zcqeJtIfK3vkJ55Ex4JW1tc2kD83fBQw0nagrDhT7hDWQT/VhRVq
XxfVxrXHdzMuvTvDceqntFmqu3UiWKT1SxNfVDBkO6HX6azP12Wn5JzfE/XNQs5CDZ6FxX0OUuvM
dIBQy+vS7/gzi3QN2oDiMJ88Zq/sE2Mx1RfzunnUbCP0+PIHr7b8Q2kGySGi5j/Y142H2D089Nip
D2uaqFOud6ihA0+6otIwQmtYeoXJk92MyaD7NWV5GkKPznA4c2IJ0bTRGzck+YkgaZ7qa/pPqoOA
BsIv87X+8PLCv11z8oE3avaR9+v9ctI7Zx7N7v0UzXAwBcYUM9QG8pPurB5zJY3vExvnD0/jz6He
+yfm2urXeJZRi+0YPHqaNIO2x6knu7OnM5UVNeaSZwtIt0z+St0N/tPhwcagZjFVWGL3jlz3+KZr
VuN7dcWx0zGXd2itq9OStm9jMLcQAqR7yBN//JI0ff8cBD0LHIg49QuAqfhNGTlZHoNjE7lMI3gg
cANFILO8EyNTuuOSIMhT4gQ4TKQU6qNFpj6E0p6+YsqRXOmq+IVEzf4YrGm/FyDnv6/mUFxSU90b
a+ycc9U3ZxWt6w2wsjGsHK/be4DI5Fa5aGc35jJItallnL8FaQDmgKs08NtKo9vLzipuFuEReV2X
Lh90DrJNJ6LhAunbYNs0kwPt5eKlruzka96nZN1MVWPJzQI7jaBbJxNbqjeTDB9p5bgiuQFPrbKH
2wHhY4fl1tQJFGKM9okWyxbxQuLn1CHZLFaL+SUxtdOPNJMD+uAZzTrxoR3pCFlSPaSuMyOkXTj0
INXfYuJmoqH88rZhmI8jyBILqa0TjtGaGIdl4yBkfEUbILHGDLH9SztPNpY32vuaV83fQt1zXJuV
0nz07HiLP1vcraUTPFJUJ+FEbCXSeTyey7h1lXMHj3T8jn44PwGRa8MpM4xkO3bDcrDR0t5w0nW7
fRb01ZegzqI30GOxcY5a2VJxkwL02U5mN2wSoFpPI2bJaDcuuXjvgyKqQjzSw6PgNPBNLabEYURe
DkdN0AXEiSxP4BEL/wjeAPa38oP6mMqlA+VizTbCT8ylhLAI69UazeSmNRP7F4gyJmwNm5s29NRa
HJu48r9lnundkvG0mKc5yIMXVKU1Id8ImLUtuhiLbcNJFSRXVX44cRJ8USi4DYrdrUuhwpDcXX51
4PUiuBKirtBoR9VbFg+dCAsF8Y8vq1Lv1NYEI4PraU5+VPcA40aiPXp0yRdNj9o2vXoUHcqZDVSp
fseQvGWkouydXzQrMyP223WE/zzbTbq1E+KD1qmHDFIL7+yYnSYxJ5nPdbAJRRgGljXO5F4ItMs8
jFjHn+gGOIc6NUnRMoI+sunXKvNd5gmjdJsVdWTiD52rwjdzYMRdnOIFNFpuR0OBicrqnwg7trmw
6LWh0GYtzDPRWxMrWjScIlDHPnbbqfk2ektDepFB1jrDrZixqbl093anjO+14zGS7kQ2Piwt6a1Z
vjInq40sYFBNSuCeIJX2G6O26de2SKb3xa7ErdWlTIhpYvuoqJ1FRWEQWe19sgRRvvVlUyJQmIDW
ooOQoTCb5zjvmi0st4mTgkrDEl3x1q28s90sMB2rqngMwAdtx5gglwza9a4WdnuYzfIlrpzh0Cmw
YNptPW5AKigKqnypwqAf3V1rzuvnytys3I0CHlhtDehx6mSUTEj97J4DUTEON3bRugDqbcV56Ct4
jaI6Lp5NUuibv+Qu+VKJskTfg5pZuuw+mumKSPK+7kU2RftVFOrJhV745AovfmBZhM2Mi/Y0xtMr
zOzqqaXt9TSILpIbM82i1wkXAHQizrMb9P/TWROqXn0m+CxStEWefPr4DyYiiwd0Ru0eohBW5zS3
wUGXXViPUCYzR8VkpbDlhXO5pHeDDIZ963ttBpigJHkjMHm7bm6QkEvIyKYrcFoxQpT2RuCIIiGE
t79iNb/FTxERIbz20bPtK/eUpfn0QmPabzfJGCW/Wqux3CPUGMpDb7T1ZTGX6I44tuZ55R4/xXzw
703aMr5clHOASgeTIWrXb7mdzYxhW2M9xqJY9pm9kFEi+mHX9rDv8t5hPRpSsd6gzvdOCb4x9AfZ
A91lBS5ZWvcR5kObRTbHFrxGp9rN5C0qrbimPWHrEe5QP8SrB5OV6/miah0Amq3qyHLhHcAaGfc5
lEhrJ+XkPBbBmnxGPf76dDY4bat2bngdAAbowb3lkfJ7OgRLEJxGMXSvKqpBVghnPPI8kZ7A8EgR
Z+1RE9M9p3W3Lou57YkoZeJuBe3jZNFrQm1voQFH/w4WK8WJ3xY2SdJldLt6wXzq2BgZlsrpDg/3
d7NOg++is2QNtNlp3wBqJt/MKcpBKBrNobISA6P3yFLD7ZfQd7exKYbQDD3i7LL8AUDm9A3P+rTN
e+G+yzr17+VS8eQletGccLGkh3Wa0Mlgz5D1c7UEb6msYlbsxE8alCLtIEKz8on2Ru4XvNOwyJ85
O3Xtg6u6tDtaYLQAF7huDvgrE615kS7+9EMTiMpsAdSBAwjZ+LnytVzBXrfxdibIY9lbievtm8D1
wgQbThRm8YQDQ9bZTa+KrsTYbyRvDiKe9EO6POIhJFrT2akJfzfRDVBSV/dWiHke+0Mdo4saztyy
kpBkDD60Ez7aaH2n9oWvnRvV92yc5WvQD94Ljazm3LbpS1t5yw48Unny2q4J6YOWoVfPT26xvrMA
/gA+9ZH17rs3TMMvVt1RQcDtR+bvDO9eYGRHVKfFA1jX3WSXxoUvR+pZLRKAvG9/WKszVpu+afMc
G73lI/QfUoap9dI/WpgMlhAsVcLBTwUxGi53IMZnlaT0rtQ70DEmpzR+DtH+MyL5V0codPgYxf/5
Eeru11/UR5d//H5CwoBP/9BvRyiOSozktSEXETEOAf1Hv52ifkbXMLd3fYvcz98fpSzOS8zyfea3
gY4kZZj3dzG/+e8MRaTPIez3ol/yyx3T0ZE0lOquwxv745iQkHCDVTYZL1a5BmPCsYEHGKYlvd9s
qS6jl9pLU55SvT4n16UaQN/04uj1u9MreVH6LOoVb187E917qdf8+br893onkNdNQVrK2ANlGd5s
vWeo6/Yx6p2E3N70jp6AFebXjabRe04jEvqci2Pd9XpHivTeZI5+yZZnVg+93rmC6yaW6v1MLdN0
tq+b3Kz3OxN4J0KDxJAc8urgqSAI50nJ/pUhy3oCNMWuqfdPF0qRRrqopzm2iCbU++wawbMyJqs/
502wQum18Gu5YsYjbeOTT/O2eBnSbP7wvLJFwlWT8GWvLlSctukeyAJJvhJRMSyhWWfN1opHuQ8S
Tzx7Tps8kRuT7UbTHnHr08O/qHiSFxLEvpScT1DQCOkpgJaWDJEjrS8k3ObQ3+ZfcjIfu43F2OoI
ejy9tGnF+ZSMvO4bLrqJdjrf4Zciz8o7fyKP0eiT9axKEOObZLHibTH6XphVIFM2GQ6DB3qvGAeL
+H7KM5L6Mnp5a+JkYccw7mhO9UTnsxou4HaYD4vShb9UTsvzonfcnDo47KlU7n1Ei8dFttWt15rT
xe4I1PBRLn7Qc63PWSD6Z8bgBYat3MhhUjc9wQ2J9E/wQYfblTV+3wrP2FZRUT2iO7Se+8Xu361A
Fj/I4jFf5DikWzefKx39atxZgFhjttE3rhXVaDtXwQMSxPLNUum4Fz5utKonGGOq8vUA+cnYGZaa
OUR03T3xevUlm/s5RNqEzjHjxiGt2QiC75pXpkI6rizLxkp+aTgXuolIHMpj1Y0mjYCg7XcLnTpM
J/W492GIbyjGP0Y5+jeVRsYg4G/ubCXicKhMwsXgiYRJRz90FsjcdyOhE5eG8dWxiBv/aKKv+DWr
4uwBTzu5Gnm83udORhJi5kTGd5+mAYnycScgPE1w2De0XYabKnU91q8kOac5aCTQkdk2MwrnLRWl
+ZVcy/niEsW7S+xuuE29hqNf3bTjI/Cg9R3AFxELxjVtwUnjF3zYzr1PFIPSmQyjTmdIza7nIEBi
Q+5YhDdAeSLIQehMB6duB0hFPUkP7jX0oZsqAiBSnQVh6VQIIpPJPL9GRfitjo2IZh0hgTmtfGUZ
aR4WnTBR4ZbbcbJxdqnOnyCylCgKZMRsmTqfQumkilJnVqiE9Aq3JccCAAXzBZ7t+Wt3DbqY/WF5
pkog/gIJFg48nYnhuFF5HlY29015Dc0YwXWPe9jb5j0aeiFC42fERu7HrzRrCd7w3DoCLNe2AN2r
tFm3a1l/FqhG/A329PnWWj1CPNJroEemsz3isUPdkgmHyI9Cp39Y1yCQ9RoKwriXgJCGod6j1Kkh
6hogEjcYuNt98TNbRNC90lEjhOIMJI8o1JLkkDDQ06kkGGU68xkUvs4rib2y6Z/on2MIJAuQp/28
NlLHZ/V+Vs40ZkeZT8/qmq8F9y9KKpT3hTk5X8oxm1pv5zd4NffGMPTZJ9D0RuRI34VSbFxsbv+p
A/5VHSA8DYz553XAbV31H9Ufy4CfP/NbGXDd61H/+OTd4bVBqfePMkDQHdWBE6gUUJVhJ/lHS5X+
K7I+k+Rthr/AOGmE/r0OsP+Gcoosc1qtDoYR3Mx/yqX7y5w67Rz8Q11AceKik8COypARb8uf6gJN
VcD0vjCEaSjBueNLPUhP4Oc5LaPso1fnVgWtN4bIxIm4uSXSwIBWEyefXeSv9QYBpASyZSbtDGK8
LQGcM2f6DlMj2EHs8m1GGM1yqVsWs6/parcXsonMz8yKZ0C1Q87yQeHiaXo+J6tDaiBC9vrek6eu
DcbxPFupmm4BJFS7pGePwDteLJt8cYE1IwIJxRD1G6g0F3NghoBdxodYnVWr3LaL+sbMR3FaS4CS
jbO50NFBKU3o+eBs2DDtfeBHLISkcTpJaLtJeluM9XQaisE7GmpQp7EuCbxTaTU/jq1xkBmJqrUM
IIciGEnIUS7DMq71u1rW7OvscCywBkYqwzJfkkCk2MdWoYTYElcR9duhLtA1bHDak1iH5I6BeF2o
Llw5Jq1iwzfPVTbXgRasDrxDpM30upky92bC//mdKwJj8GdA3uoSltf/DM7zVDznu0yR1EEq89wc
WO2JppaznIhesoFlFxi9F5r06DJWvxyR7jKk6q1jls5J3QKCz/FQeDdM8ytFOUTknyAzFyj1kHHU
D2KGc+NJkJIVjDfFFGBcIaOL1rKfn2Lf8LwGtpYDN9WS4qnrIKAU8NXnT7p7TfZDczd+LMCIJ+tO
MiEvKZPKSOw5+Hk1/HJa5m8NoGzaXmUwXuCI52e3GhoulGLRC5diyE6pzQB/p4r8kQab2pkpXaQo
yad7LO8jTZAU4X0x5/V2afKYnVmIs8+wDPi5Sbx8muaHnFEj8pD5qXcHGyqpUchtGigW1aLt47Pv
054LbYurHUoyW49mZY79rrAWotegk+w5Z3UftWyK77JvhbUPcvB9nPrXZNP7kc8sC64hY+MuELCE
+2ljW3FxzuiliSOyg29JZpM7vta280CdkDo0Y5v4W6xs8wYrSbnHsGUcGKNWW4+Xuy1c8k/FKubH
ipSDQzLldJfIN/Xw6/i4U3Jp5jdSxC1yY9mNdLvc6jRSD92lyPVpjPSFfXH9bD3TjTE3K1kHW6zx
H7zHbO8Da9sPRXznJkwotoPtXkzP695gSUXf6A0E+xp6I91lprp5m1fnQXjNl6xb72D4O4/6zr6P
RGduOW7gy2rF7QokfcPhvQ99q3H2NJzopdtWY/6oBdtz7eTxW9yk641q7elSj6hou8KFm5e6McG9
Y36IUuxuEeX1p8Q0cmhcFTzHtuGAEfApn3PvdZXmfWVlbYjUwb0gQnEu9Inovmfd9JXZNBVyls9U
takl3wmamOfNgDU/3kyFaT25iE92ouqsHwb2tZKExiHZ52vWnzABfUe5FoQqjXB/GMPSBhtgKvZz
Y03od6Q31t9tf4lfnMyOzQ32D+eXvtSwhqDr+B2NcSrABIUW0WebdoCxOJlufc5n1Fw+unVCQrJ5
b1Wxf5wpYjYTJGFdgMzZvndissW9oU9vRJAML4AX87Dg+rx0xAJxW6MfkAsRJYyMnDwKjgZ4OvT4
4P3OvkKWQde08D9nytiHoPBTDLl19cmgK9gWJi0QbAOcRHdLbYPdMAXo4uypL5V/WuhhbnPu7mfy
1RsqwGmRSFWtKJz69YtvMq9YZif2CDZucZIUNCeYaVvf6iLGMsYZkSBfYWf4RFznHcFzsLXw/zzV
TNFC2srT1zzpoKRbGfCHomHiMXrzd+bt426UVv+DED2Do2BLYAHassMMaOZNVmt5vwrGUiOsY4pJ
p94LYr4fpFLNDQI+VBYC31aIDyxv93Xdxbuubs0PvxnU1p7RWqD5xRi4TIkVJtlgbGzRxz/mFVhw
NVbeu0Vn0Niu3Fq7lSUnTNCiglyIQUZWNSu/D2Jh4/mje4vMLA55Iq29HZPSF7dBc+OTRn6uA9U8
tIKY5b6lwt8tQbL8mi6qf3bGuM0Q3kbE1pgLArtEdGVIiexSXo/ytKplGUJbtr+WZWrtxFwHdLNl
fTtnTRYaaBYua1VPj4Vn7IYlD27bUTrpxlvShPobQd1tYop2K5ibfCu6EVRnVzS3XuMvz+aEhHFj
kLrzZJNscBz9fj7Vc5TazC9t9BLQV+8pRfOvJU7Sr4Bg1UNFYshrk0fpzUAVv0mY4H8REINIcquz
w6LGZRdxFNwgGeuSrc2nrUPau2Z/osgfgb56wxebUDHKZ86EWyN1qpDWA1hVMzE5sXnAtT3mHOdq
IoSQ0+G03BBDWOYIzbXsrbYtrmM/vdmz52ycMXEPJMaPSZjRiTuLVLjfkf6bRlhHVfoQ9/RF3cwM
vi6rw/nYXtnofRLCNJW4S/dumrsX2N/NC2E1ioO3o2hvxBEDi60/zZehrdW+40Ra/UdH/L/TGVim
NiD88+L47tfx4/OPtfHPH/l7bSwIWyUDjdA5OmdXPsX/b5FpqXkFHi75f/8XwgUNaMtDVWw70DEE
Ffnf9QWE15nONSGO8tnX/bJ/oxhGlf+nYphpin4ZQGgo90m8/JOWPunteaxUY916UefBn7UdVkmI
M2Q9FGSuJPiSt3NTn1Eft2JTi3bcmWvc7SbXLw6D7NoLkQuDfHPQWt7VjFKZOc7s6KFsWs7UAw8X
k0h7fCPPEnpLDN0naRZJs2L06RU1fUbCkZtUOFinRTwNoODfqzEa71cVID/FY6v3/ZV4+00bqWmf
lnZ+9EhxCZH44YH1mG4dXFh09aZJ6PaQkFezQiMGmh/sZQEblcz+FB8DW6zDds4z7NtDgUWqWPL8
kwD29j6NnbFESVvO9xEgYoKlCFcyt+QRLTm0tTT3TvWibEoqMVBocpDlT63OaaTGBS8PbeK0yynG
DZxty3KZ0ZPyBusbO1oxnXPKLa1H6Tf1Y2BnMWDKfLxvi2lDpkfRb6cEEH4YkeB2yCblHcFmVW2I
7Zywo5SmjtZr5qw0tpr75tbK5RccA723NtsJ633fHiPhpMOhjGSM5s+nFxDvPZWaKynuWakqM8yJ
j78jQrSswGty3D/ZnagxaDdxm5BV5tp+VeUQxgujoBOB9LWznkYgyQxSXVRuvpNGAOfydrSDaEc3
TwUbInJUuacn4MdYdBF5xCH+tCyiPlqMPbuxwELpdL1FtU9p4PWXjuYecuzWRDJ6JJBERPARkiLa
tnY36hsHaPA6wwDbG3OG8TcvXajE5x4YWGPekZaS9ZbaqK4bJ7oRoACmTrzFHGTk+k7nYanUJzzt
viw3UJ/WInr8TzfgfwX64Svm+PwXC55esP5P+KHqIv1TU+Dnj/628JG5aTvkRdtXQAbqS9aZ32YD
Psd7CeWEXgFAW9/WEqjf1kHEVHSOBJhZnyY7zfl/DAcs62/8VUGTgbDOn12Gf2Md9P4b5oLFWLIE
sgBi4dDE3T8OCzxdtzJTywCHM9XDKkjEwXZFdQgLe1Q0OvuxMWuim7zEPaFoxTaL5B8nl7uiwgnl
RGj03lrnMt/VTh239KBrMalNM6JQ3JiJ1X2WKSh8BhI2gVbawe0Aiu1tZLqc78m8KRrXOo2pQDY4
4bYkuLfQoAL0h5cALdN7pRHgjblGajdmmNQ2UwXXXyTSxi4xirsSAEQV1lXsupuhZsE5SLD4aKxz
Q/+IFeHJzGkOP8CERaJJ61BSlJvobvrOn5/iGdNSmYr5Z9hDlIMqZ1Y7ewqiRZXX59pRtX92A6/7
7Hwk0IXOiNuIpML2D60wxa/OIRgzsDWEubaib5rARi8tZayOGFfECy4Z58OTmOHr2hiO1phYhHL5
KLAtPOOdZXIydstO3MWy5fM3uFNeM7fgVzOK1EfjIOs4JHEm/QS5zxWo7Fq+pFSE71ZEYbqZLcVf
s2dR3yCXdz6WWBv2hpg34AjyCTkU8WqmFVNHRgkC7sFCYUoTfOZT2zmv6edwMorM5LNjZ0XyP0ym
decSQXBT4bq4s3LURf4YiY2a0vk2i9LxZNUB88yU8/3Gg7mfAlGI8N+VRKK4W+5r/svPL7Qw41xt
0V8Er3LQ3/C4DPMDX2nXvWHtpX8yNZq3MOcSZ7nZFXn6aJSSj1DjsWfmPSb8r98VBfrbYuC6IDvi
PeJpIBFqWjg4ckz0Ym1uLxm6N2BiaJ/Df7P2Rbka9YbV80cS0dramGMVvC4F8LS1c/YL2RZ2WERp
xIGzyx6JYUORU8ytEeImkS+VzQ04J5O+a0tudATc8CoX0MfxZsXZEm9+owXqm4hxB7gDd+K9ev3I
3SAVcYY4aXqCBwMmXydoTgjzC8/r2xCRETefAQloG43yiiYhfAt9tBbC9424S6aWh5DJP18wcel4
Pfwghg+TZ3hTzlUW5GmYBwXE2ZFblHMHj+WlZmpuH6+UGYOMBYvjkcX7TtcBhEeJVvDJMnWERTWV
3DGRIEpgnrWWEFA0392o75OFquJ90F+Rb/XWqXQGIkFExy/jXABv0KHdh74lxdE0BrvGFs27ahCm
XG/h1PC4vjkMlFo/7PrY8h65IyQOmmVDOGEcfpjh2z4w0KZUIP8l35MGHLziruHC9WRYWWFT+Nww
g2fCRWBery3iPBIQhtID6j0u3gIm4cCmap0wXbbvqwevoHUa3Acu5OIXG2EZOCUTo0HTwRzYYD3B
a4V/qdi49cKBUPrpoUicadxMacnHMQGzpAAR2beZu/E8mCY3mIHTnH7ZyPWJsGC8jJJYmQXkgtwg
hQVPnOCCJLknuKyYk7DIpgu/oQbODd7Q8JUfDh7szYesHdHXGYpuGblUK6HvReMdXdAoe7MA5I0Q
38AkA055A16Ez2vNzBH3K/ieBIl8xhMmFU2azWqxYpWS7sfT0s10aLNB55SDwbHogDxdqQZ+lYNu
IUaE34NZ3T6hY/G3GZkaL6YZiZceEgpXsLTnp4YbHbFlkrfvOSmDxwBh/AEpnXzxLO557M8olPwE
4s5zhzHVJsCEPBzwg8FlzjUUxghQvmwLaYiXCL5pc45rwuV3VlUWyZlpFrQekmkPIMtzGBQT31KR
RvZHl0qWZhwe3FNk7HKDLy5U/lB1WKZNtCdpOFdCvLTDAuzDWSbaWarEJMCwjvtFdH2wuybVTMHI
E1HSlLpL60C8lKXg/WQl1IrdGOg7xxPkE9NdVfx6GUfdZ5zTy0kTh7v7Gp2g7z2VOiK7seksHGl+
MZi+3vO25CAcmj2fOZStvv8H1M93QzoGr5gE0Mwjp+Elxkm0PT1jJ59xZnSsb6pDWl8klr4fgwWE
Dt6+4NWwVr7In0ta1om03DbgiCTIB18Np8zvUMtQbU6KWbkhHmyXp4vQvyALh4nLiy1qf33iytG3
X6eqnwk9bR2V7K8ra10nwj1M5J2+CqwV1esUx0v+1WHanYaFzYx4I0YiUuykdz4CGru7bIAnJZJB
kg5TfaLeDE6qafRm0OJV2yyRzj8BdS/uptVhIWOUxhPs134DOyFJKpGgGEqWI8uPRcYRUCRKiE1c
E6tCOMga3JRV14Mk8KIZOkSXBsXjmjElNdPC88OiN+JXtlI8/L1T8hVVJk9NPsystTyTapuwxAAE
miRTbPol7mddla91LNSZA9IAinDhrE8dYqkXaSNsDvRG1LlV8cIguLlhj/EfmHSaEc/uaO1Va6VI
GLHCO6ZV33R0RMORbtCX1GshVi9V9K0lRc6QdUvVjktcAYg1vYxnYDOUojSmY98vpy4ZmhsvC1QZ
PaAxrYlP6+HFD/um6dq94XrBA9kym6z0niIOueZX/IXYvzYeUuLoRD+7ZFXVhBzIcAAyOELCFkPU
iKx5rUKvo0cIlNDOQjTV5VFcnXWpNtkZdm7t86vzzsODZ2oznpMl+PIYjxKpKasmWfaLuxTeMeC2
VGHcDQyMYTQFcCDs9d6fe+9MqBTbHOgXrWTDEUgGyxe0j/Wtoe2CqTYOetpCWAgSllwotbuY+DQE
080s6bh6w42aRwa9VoxOvDOc+QMreEZwUvnFzry2uBRtZz+2OZwxo4eiRVyNCvb+aI3QRbA8Jtr8
2E3E4a7aENk6Xrr1MUPuF2ShjNHbkVYkFsqSwStzGhtRBGfj7NYHqL7ccr3cTwys1X4dEIQsJOcQ
Zzt9CUj82+cpwn4vmr4BfsJRh5ETS9HylDhLtRVFK/cWtKCN7B312JkYFl30JjuMN/P3DIeogQCY
xmjX3fppApd9XYhz8oZyXy+GfYiICL80sJx3cdu9tMHA6Exd/ahd2da3/RqxROUl9cmEEzOmbjhD
ohVniQ726AR1d8oxUV5qa4Ul68zVjqQV53l2a+iubevvjGDlzM2KteEOyR9Q6mw9qk5jzcU9mwAS
QnusiLYx3FOhzbd40UKrsqqjxBx3YIRMzbo043Ymce7o5HxhXboY7x0dyW2GjIyevfM4pKXc9oAY
nnIsOZd6KfovDI6My3L1CBtXv/BE7fpLf3URR5wyzz2Q/EOW9vUbGHgULeWAY4L7W+YvUhuSvcky
7kyU1kDqhLfNfRu0nYNis85LWuOe92Hk5dtstPichUeC7KhUtzc8bhvk0URbkiAxHExtk3a0YZrF
P96uTsFGFCfYqSvns8FkuJO9mELRYLpmtRKnhdnGR6RMbHv0LuY3KuId1bWiEtTm7UXbuHtt6IaS
I+5Y+VW5S2sB3i2VHidxZnplAoWq08ZwZyrEdKHPDZW9sWBVDSwkaGHabe+YT+OUF1hFnUIhNyfl
ac6e0kgwzBRZqadtazfGnyz+8T7JZLtdYWMxcRorwqKIn8VlgBLpALDTYGFSqXv04cS8GnmH525x
I+ki/hPAmtEHqCxpdx6AyNu047lImSy9NjScTitGKlygBLgisF93Q2LyfzOPVig9mS9TPPvc4hDA
bOOMRYHCj4W0RCBKtmN8idvyLhn77quBjPyGecCtm1ddyOYVPZeDNN+CCZvyZuDsgkSqbZf0a+c2
g3kCURz0Z6MVqwRCbWUBeipraCckEwaVU8zBjdYHwE6q2bHmGOKktf8eEUyojiShT9DPjWkxAzTh
tPJx3WdZvTqhLGzDhMeFpj4OUf8M1jszGnZdOWSLG/rX3EYwRk6JjF/x3/OakmtrOmXvc/fIQO2c
gRqU2RXVVjV1FCLuaLM3pS3pkGdTrPPTAoflhVq0gIM3UZYHBvXZ7078Dz9hK79Hyv7JomRzdIbw
A/1GWtLjGK3//HdQniGJ8OP2aXaM6qBQRM3W1vx11fFcb8QJrO3eLgOqkbpyCljPk84n++s3oO1W
v5/o63cAfVr/S/uxLPmnif6UuHCnZR8fnZn47E1UEVm2HQIRyTthdElMsRk1h9RKk/imb6K12jVu
F93FVS9efHMQd3at7d1//a7+h8uCSBfLFmW7a2Pj+uNlqawhqpl/xkfiFyjSyWVHCwOtJqAig9PW
M+4ut0O5UhwZY9y8//WrXyEovwfjcDF4eVf/ox1q9p/BPUT4DRWJy0dnKTgKoTteGnYcrGEZX0iy
YNddrcm3XnKMtiehy+/Kxvd+M9ptI+9tdxnzFa9jHyfHXp+gmzYGdNtFDmeYSqf7/os3/N+/RI3X
cDxEcDS/xZ+v1xjEqWEZfnGsgEJijFjmoQsTN28omqDdtDBeoAK4c9d+0ANentqeXgXMCToA9aye
Stqm/+Id/ak3zv2ELEK3L+G8WIJt+I/foOEgux+oG44Kdw/HegN0ZU9L6rWjxdNtfCCNtBQkGXg2
bJBTM3K+qPCZFQeh2JJDYpH0GYwr+9dvzPqf3phWxBD9gwnxqpn9/RPnjWajStUmx8ZlUEepydlr
IKGOBvK88VKrq54RQ/j2aakpW7czwuz8TG7f+DTYY0Ak0jiBeTOX/2LvPJYsRdKt+yr/C5CGo5ly
ODJOaJUREyxSoZUjHHj6u4is7JuZfau66h93D1pYWfRR4Hxi77Xplq33ulj0tLFaShMVWwvlO6m4
1NwRTFlUdMx6Kh+qWqiVEdOS3JXTcLkG3Xz53pSmpZruhmWdAlQzWgOiFHDFjxkBD2sd95ZWOdfW
0nmovG23oQP666/D+J3Cxe9EJrPlEIXFCBFA86+/UyK0FkaBq+3NBIAA+pKlSk4eJmaumYl3z8Hv
n2fDG7X7ylgYnkxlwtua02HBae3wbcUmHqSNvbwzdC3+K18W/z6hIIm37+Mh00BjESiZMaVB6x6n
hxqDC3BktxnjbTyCFV7mkle3DbSqSDvnkSuEhuDL+4f9ry7tP+nSeLpwhP35JPo6SetftOnf/+CP
+bOnf7A5EHUdZy7eC3sVhf3v/Bl0j+DkWYk833dyP/Zw4gMTYYNDVLAjc96lbD/2cN6HVVjOJQdY
hj9Hr/YP5s//hlmD5SbgZoHXWWPF/02TFikYrkll20ckWyTJG9mSk81BtCO69pF0MZsoH+Krdo2k
5xGKxEWv6JsXmJrTo10xGLacjHBFk3jdeIKx+dM3+Tee8Lw7Q+fj8wYR9jm/H4T+4MlIKN86ZqNF
5G5ioQmHWXGu7IlzkfyPee83+pq4UhMt8devzfP7t6e7twr1uLHR7bkewPDfbm+WPIzGh7TFbRd9
LFuCFrkBU/9yxfs5odMAvjF0jF98TY57QfJt+iiYD79OS7V8cYeOVqpZZvMUQ97Z5tCD930BR3Yr
29q5dRMPwfVEqX6MVNmfRWMC5NIbK1gkcL0MRq/YWGDlrhNjhj7pihG3j0d1GKBPc8NhINI3gKmi
tYHZw44Z4Wa8IDYAQs3ILeDYqy/czsI+xBl9l1RdRSdlVQzVetMjpbP1/QRrH7Rich/1Z01KbYvw
52GYFlnQNbYcO67TVFfSooDQkrXilLU5HmaO402OrDvI6BwAD7lqhD0aOcmmSaoE7+Q0f6wyr0Qc
jT7rbKsswro698+eila9v17QdegimUYkGR71uJnPO5UUDq5wI6XRZsmGEsJo79Y271bv0lSEGTu8
l6LWHeo5V5ehx7hkqwZ06rvRnPAqptxKd1PkxYBi29Yh8IRJy4MY6mQLaIX8H9/zizhkedLfwej3
ko0wFSqo1BH6jrEV2epV1DOGD2yH+c/Wihfzopokg444Tg3Io1TvAaM4i58106yDPRoGkEqL0l3Z
9kc3mz18Y051kwMvxPbXIsoaWE9jTMJpFsQ6LG09y+RO9gpICEO7PWPQ+EubGOMu11NsG+MYcqf6
Rxbm5d1ChrrJQHbITpCSs5DYa/ctcfvmsJT6svWLpj/MKSbkXU8JCvkhQ+i8YYA1Qetuq26P416g
5PGmEwl+0RN2croIlagmKAj5/GopfbwWtZjsIK3c8itPurwGYAmKsIWfBZEHwVsazONiA7tzpZOF
3Hv3Saxl5tWQp4ONuD5iX3ovZJlOTQC8ph43ESuReJNNEaGjHv6EL1XGgxm7g8z2YEDVF8ahpJeO
Oa7mJGiqhmkGYkuZvo1pAVner3gGXnedJAJpWEwM6WY2fnSmFEzdjILnbdHMngQJf5gkdwV05c/g
KNcEbr8nPcjpayvd9oOstG0defPlOItq3nS6S5rZAKErvZ/Nep4PoF+NYaNF1ToTrGQZhwTYxASZ
+gorALY0kqpYGhB8HKuclB1YCDwK+uosE5U2YcsQ662rKb/WmotLfQIFxNw9v0M9uh6GzOfQD6TV
dbYMLtmGNXFpYNt5Nbl+NtjygLiihfDm1u6itTayuuc+dQh8xXvBu59idtPtmqOb1opcysiuXxT+
HjYa9sioIVHcyFsCxCctGPRp+KRnctAvs1Ta+pUfMe/fNCQKvjHU9WG8aMWyez/KfT45kx1mLts+
8zhHc60fr6bUWJ5IutLSepMrk7ix/RRBB8fibllifrOHgWb/5EGz4T/y2PexsaNzjcGZ1GJR48cq
noq0g4diV2/wFkouHbl0cFAX56rtBO+YHrXWdgr9Xbb6Dxry64zimh0QZFynTo1u9SpPjEli+oC6
5sYiP7C4JtAObR/7xdqGSkykLNjdHjPu2CfludQkQyXFO+DaxQVzZG7tAc5pcW/QaNjREFaddF+Z
B6gZjwpglE0RL5XAae+Qbc1sxyOgs3XVS4047ypxZr8MPSerg8jT10RNUuJz1dWfOqAt5qSc48i0
ywbW76vbAapnEWq4TEFvMvrFn0tENMPAGkuDBYJoJwYdLZk5RisRGvdXUijmpYxZHVZXg/0ZI6JD
0WqKZFcrhMVGjSehEPZ0tgq0HNjIkvPgLniV+pZBxNTiQyDUQArQMkV/9BkRYSbpIu0h5zmz8JF9
8Lh+W9SBaEvXQCbWdegfawN/8tyvccqVMiELiNHJZMg5joYiti1svxz4XWl2z/8tHP+OhIEBsoFs
4M8Lx8f+Lfm5cPzjD34otnSMCbbuwb91gKui3fpX4ShWMRcMGN/G8uBzEdKX/CgcEXCtuq13aMyP
itFdHQ66uUr7qTWFYf+TivHdpfBTf4+7EckW3SnLPQuLrvmbcItIM7zeMwerv2bb5huPMRMp0g6d
HSRc84ixbt01xawAOtvqvogZIusE3Q4GQQVulACEC46l6SZj4LV9X/wn82zfAEPpGGnXxcRNj1lS
6bilDmXpWJG609yZMSi4xxGT2GMSTT6ZKgP8FiisVB+Mx4tIu15j0aF1w83t/I3BrN/7humbduug
aLin8Ri7g4BCELmTlp1whbbjfTPyJd9rVe1ikbQQNWzjTEnoT65tmZDTGWXrvCx7lUZ3QCgZ8KDo
VWeGhaXFIl8V6RUKh2TfusZiwiFxooeqNJKHpa/NAx+qhikyaJ/QW6UPXmZJZnVEbt9OtX3VT7I9
kq/N4LKOhjdf6JgqOtZ2mKQgKTggITd+PbJR2PjknxJskGFet2F9L7niWFI8wdsL47vECrjMdEUC
AkKrCbvhOg7X4vlem8WAJgsFQBbvIquxDXdv4EQY9uN3HZfQ40isjCpi+fLVYA365bKZuhoyZlDa
hlGOx/+eCH/rRIAb/pet5H09/ImoiTna+qc/RE3eB5v/7ZKdtNJduaH/1VOaHyBSrwFmEIK//5Mf
kib7Ay4mDHGojRwLnirdzI8DgkPD8nTbxeT0x1HzD1pK+z0/6acTwqJ15eSyGM3yPgRj7F/HIkNq
UAFnaX2YRpfyxk9yU22qKvX3CTbBnVNhDuBxnnm3QKAYfxppRaa9Q5jNiK2YRAiw9ehkUvPZ6ZL5
pnaM6p41c/SKlhLZCtNDUImsRA/gYCinfL6ji5So7tDNCS/bqCl3yrBHz0dRZQJ8PSMxTK5yUZMg
VMBTx9bYFu229VOel+jElUA35CRTuIxZ9a0rB9aurj9bu1zrrGsCQaebPImsjVZPo7bVW82EbASq
gfbIrpB8momR0D93TTDWM2p2QhKaTW8QNDSUpnlSpGEc/YmtyHYqABPqJW8qJGy1/8qrgD2RVkWv
Fw3YJaiYW+B7rlMQcbQqViijHbnJqWqRSmrKPqQ6gIota6zyW8oPfrCZi944lY1EghzV6Mvi2ISH
5CzSngFEufz/8s6eue+J41V6foeddbqJ1ihyNUTVQ0ObeN13CNAvEKbHdmixkADBlbiwTEkXFRFu
6ZZ8xwUnxO2U875ap+GLzOBTloFuphE4pGxa0zuW5lXEnncTFcwFA9pIXYSRj1IlZN1d71yv7FD3
EmjQkLyRi9a/sTvAIecMX/+h4/vbjRTJ58JJSbJMknUh5Bu7KRkRkCF4r+/Zxnq3GmvpK5KQyo0/
e8SWEOeyKSOJAIIZwJGlm3nScGEdaa3r61y2DN+WNTHKcTPYth00RPYjgxWmTB26A0rZns+MxQjM
U/sJkWf7IimWnhsdMufGX1rilKiPeI5pJX7aPunxMECMvZ0aVpjzbPn3hkzj2wkNXrz1J6n5G3s0
XyF6AvbjyrNZ+dE8v3msdgF3wjZsGtONd8OsxydryqqU6Ki2X47gaYx5n0aDdjZYXym0Om6JxIHd
EttEnPQ9RK7cph1VzXBHm2jn58Sc2HcDfYctLx3nsRKzdZl83+yY72seLDHrzsd5XwDFQJfYBhH5
8b4bel8Uze9Lo3bdH63Zb2DJmnWtlL+vmKgF1n2T53reLpbve6iollp/6t8XVMX7sspoOtZUNv8i
sXvdZ4FU0+5nhdnOyKNLtyzHi3TdfyUswqJ1I0b6Jsux7PumzPi+N4tLHfipu+7TbJNuOF1WTNi6
bYvWvZu+buB6Uy+OmEXUU9qD9NX8pL5k2NFuO5Z32brFSzFlU1lnhvBo2BP15DhR7By4vbWHat0D
1lKyEhwYkDaMU9gUgvmCV7RuD7Xe6FgkVryHw6ynLBixNA7h3E/ThYZJ54gnxw5nv7qrF+/cZx08
o1F0G9+rp5NKs2HrIgneWqCwgPFOe6wY2hd74aQpItzw0bKfPIHbIzXInkZLfYUc6R4ZXBySXL92
6/aTkIRKUxgBZJuH+lp5+h12UiMY5cLP1q1kaatdZWIRAmmG8DtWTpsus6sLvWq6r9nsXumLEb3g
2VGHSbXFfeWM3nU21t1mzjGRW5hZbvBxmrt2HbKrNJn3lrNcpa037wtL7zcJsKYd2B40Jhp/JfJ5
NZHIumG1vLzUkWtjEnSvl0ZeEuUY0WMSDJ8jpNy3USV3maPpl1JG6trpSJKG5vCJZqTdV6nwtmk0
RzsG+CCKIxsWkjDaw1LX6GPGETwVxSB8PrQUgxu/rv1gGIsEkZ2LgACuRU0wfS2fVdaqg17G/SOQ
gZ4LQ2n7WE7fhjVIi/ydedtLdo+jMKJXM7eRwk+r9pXGmrxJzTP04+DQah3MEnB+hVBz5/uYu9Cl
I0wiNdc6wc2GWKBp7u3QJP4+XdZwubJL971tlVwVzuJezV2LNZ5VVZptvTbt7+DuRE9+a3PL2mWE
V2pIrtDQtp+I76rzYEHP/7Fh/05HOGKnTA1vV6Kj2tf4e14aRPXP5ENpyH1R9daqWq4g+xBk1ipy
A81yTV8aqsvOmbRrEl6eXHYL+gZvxLCLOxpsabARD4apzyHHkr1w9vPS80kEYn9V9OngbnLDrJmZ
wo8OLcXo0O4Rz4xkgpIYREQ868BJBlrDPsZlbrJ3SZk6aTJmrtLEQ9Bqg/bUN3r3zBVXtWE6qOZC
N+WdE2X1LQxV/QoqdBV6Pd/0UHAZWGqnT4RLTxBPDwZShZWXrh3J1s2+mp1VfkWfsbLEgKRsxj5S
2DvZ/Z1AqvrmJptbuAh2Kh5rHPt3iZ9ju/OGeNv4rXduI+NV84dvKZT3j3RhuLFmDAedZT9WBNag
BunyDeS/MRgFO/BlbqNHvJ/7ycxeSd357Bmtvccc2qMhXZhyp/PHeZz9sC9qI3RdcIdAzILR1I/A
Z5nXCqP5GmN1Qvqp1aHBJv4wkhdXb4xltrYLIcI3BRt8AklUflsJ56qKmROVDHK3xN1g2jIo2/uN
SqRqtgC4l6t47qNtU3Zf8Pw+EK5DKUV9kS6mCJQ5omlAwRhicDHaAB4tqgC7XYuZlrRxi1HAxFNu
m1QR+KU8f9Ag0KNebHXAwS77odRzv0oh74ZRfIvKFu5RiqxDc18qFGRha6OhnHLdPfkghM+NjhfY
NduXOl7IWfKHE6wPmO0JdN6xakG+xSPe5Wkuj+bYAKRAB5s54jFVc34uuOYDIBqEqtFyYdkGHN3o
2V6ORXOq++neWpJuJ+D4BsVob4jGW74ghbI2vQlhO/KmkTjDhe86Ks05xE0xbm2n7hGDdeUOi2EZ
SM37HMXGR3RY0Yve2uY12xE0BZ59i5+N68r+TEyTOCKw7QAlps0Fds/6YmiNr26pNtQFiMbzNgkx
ijboxTt18BoarM6CXZ+2pHWNnpPsqVjcO3JOY5LFVbbTqR6vjcqNbiCJnSQ/OtZxRIv6VTKTws0y
kUuUrDR8ShNES5GJK7PJHqe8ce5W+Pe+UamNR8io6rshGepNRpyRi4GRUKea6LPJO2vQh8POWZ56
RJprsdmK6pq5FnFayl8b5G/0hYfWKIlI1PTrSHXXSwGqMunJa+/cIGvKV1mAOlm66UF1w00j+mtQ
0ZdUa2yAnWXmvqd5xQaZUwMOMX58bnPbgycX2mZqR8FEuNCZQb13dsoW3AXzNmNmeAmBr1zwgVb5
xX8bv7/T+KFQ8Vku/fko6Dov3pD9/2rg+/5Hf7R8vvUB1wlDB8MUzF8ABv+r50P1yYDHcRjuGLqB
IoV/9KPpW0c/P/WCPxo+E4ww5RgKDQtvzNoL/pOGz2aH+bMMhoRqOhaSQFhl8rxYV5K/CHHkmHvV
5Ij2ZHHfhKZVkBk69jsTvdCtzUoIRj6RcwDXoPzY21w6g/aICjb7UrD9RNAwMQtGfFmWfhrtedCg
KMUWXlx4sZ9mN71TAZeQqftiL+SjJiIuLnqVGSGZvZI5fJqWJyLv852T+xiF6eHOWdNqGFeSpmb8
PzTLvpzFPiYEgaTExGh2JVJo/2VMZ9M7gNNA6NG3s/NxVBOa1ZnmGfHf2pgYdW9tTWcl3JGw6rGi
WMF3wzsDr5Y1lrdmhQ6fUaklPQVkUXKMM/BNkwlhJzoqdVUkFojnndcWS3NVQ4vmHJ8YSG+YxBKj
eOg7B6LStsRarZWnivhW6AatEfmGDUIASe2VZwC8U0FU8H22QToTSNBuItvXFYcaHfZGJJHQPytV
dGrZ5klqs15DYGZT51ZZHeWbcpBgIANnQLBIIoOhlZiLfQuZfeItrSVCQEnWQpc5xojmZExJ5+bk
NQ31kn1BWTl3NnyqMp5tKJ41PmfXgLe1N/Ipkldu2WtHXWFyhpEfEa2imYEaLRlkXVKBwNfGfYxl
8T7X2KWSN6kvPJUrdSsII9g5fjO/wa3ItzApCkrUmRIemt8OMFl+pioz9zW1whEvw7DPq7Elv6iq
HZ4mxXD0xgkwYJLvyrLiAegk8bVt+AQDJsUUOkB8QqtndUWKa33oFj+6laUqqV+0HgBvRHG6aGNz
XWTOY16X8a2JsvRGJaN7i4V+fMEfOYWgp6OTbJLpdp16Iv+uU5YkEyGIRj3jum80Y6OGga0Xot1Q
idS98v08ekrABh+mxNGuNfRXfYAK1d+NrjTPkRMVew1XzRIKkBvzE9J0O8AY4Ty2jqju6QkovRG8
xGhos9acNmix3WlTo2g7VtLAZOX3JOaAnO2PiiZ7r4o8fjKb2rzwF3gFgWhs9YDGCK+p10iIVgM4
mG8A+9mJYsdEkoxEnLRa5CrgOQ37htU+QTLKfsha8kGywSID15zcs8BnE7MyWUjRjOQwXmNoMi6g
OtYHy2IX2meUIUT+dfKW5W31JLupYqroNp+UkTyLFm5wX3jeiV+63M4N3ty5a6BoY9W6jRjtnCpr
kg+xMJePA9L8cucz1Pyc1VK/0JaKrU7bmu5JFZO/s7Lm6+i30UHYerulKEMORCF5T104fNSdrHie
qcSfTdWnK03Hy59brfIhwXCHOVov9wi/jK3vqn6XNhBeasAjZAcXhBmb8FH9yj6pqfMVQiLsPQF/
q4GHTSnb7YVlOgqB9KaKsumEZpu1I0xLEjYEaqMEcHkRpL3WhZbWzttaDZBaI+gYfC89PIci2cSa
vmH+ok617lchmgrjyXI1k6e1fEwXeZ81mvtlsqEDBbq/wtHwDNBlGc2SPWDotS5KLDFnvWfhhtgi
Ct00PvpW517SYrfcGkN3v4DECLGz1J+dAdxWo5b6xoz85RPTdoIBBRZbQM2U7HEWW49xYjERaAtw
sqokkmlZ/PjSMsTw0tuw46BOEJ5He4H4WSyscuWJkVj81plJ+rVQbE27sT0bQ6SoZ9QUJuNgfjRY
8h5MjZDyYFJqPhtT44VW7rDK73tD446zKJ8Iv9B2kkUb8lndq2/zrANi3fQC1dfqPBi7FHMUfjAd
dxk82elgJP10V6tVG5XHyrynVfA+5aqkeR3SAU+It1op6GDmO5I5EFUjWH4bsAxe+IReO6y8VmPj
sFrDYlHRNrP57wJDWWjoV//JjFDzykW1PQfxAF5ZmOiMEW8nx7pk2Rk0M2ZHDfbpFUjVnEvUrje9
Pn1ueebdCeWsBuyo2/B/ipY2i7oj4m9/j/J5OjNPSBkONN5nq5b2t1qzvqRNa5yFO3ZwM1qasMLP
ti0qP25ykBPwT7xLgp+Y6+jwctFXfE7WFqDV2eZZ0/RY6/IeLJq+8YRM6KGZfqaMNnYpKqO9ToYN
RbGst5pjwORg1tUdYiafRT7GO2tIo1BWUjynrW3tCabVd9zvn7Ol8u5aA990ws7wIXaxXotENiSW
5uWWRt4uLm0ynbFVVyOMLiJe4eKTTOGUTr+3WLLccuWWYaX76iZFnfelnZg/kVIsCsoey3uKncg6
8Q7n0IDFsqntBuFAkdvlTRlp9q4w5voooAxudERF4dzp6Zm+0w2cqqr3/TANzOem/gUuCXh2j+DU
0c1f+058ytqGUCQej+dRlfSoTqeSG8sjvrXq6jxEbGdsZnPqvgkwj9tBzMN9BkBl+27xqWNEMBZm
mtCUWnSfMsi5QgfU75VPDtfcAd0Z48wU22yhL8duVmIBkYl2VDgwUguxfKU+Sd0qXiG604QrL/9S
eqCD54WGj2PvNfGKrzJPu6PJihonS57Te/HfItv1g5lZ/IGmUD/qWWGF2G+NHeY2cYZvk332Mw9m
dEF6bG9XgFW6qLjN+sLEzpClO9gF7XGgINkObeEfCDRb2fpUXiSI2HvyHRm3lTXOzGJCnd8LTQt1
RP4bWAXj1nS76nNvq3TDe39Ih1hshjlxDmo0W6asl4vFdL2yyNMCpGjsamF/bvXmdiAbgE6vyhAO
LAzRdA2ol/ZRgDINEtLPdylJDwHLI2eb6/WV28hbV+/2DEWAGDMz0UGSrPKRO0/r8xMjyXgH/cEL
Wp9+kvB0DH1QGOkF1yVVcWmWmsZEZVL7whn8g0WsImYdwuDz6gYNf7IjWw6Kc43xmFH5rU+CGjlp
OaHjQCnDfoFbacW1F9jJIPbVaC4cwq55rfWYaDjb3YfeMtLDkkX4h2zxtY0cbQtrsQxS7BUsJBqb
B1me8Dwwh1tlCP9zWs5YAzQuv7rTDg7wiltHAyzk9zCpRntFMfvNcJxK6R/gUJKwlC7eqezn2yK1
XwldePxvL/V3eqlV144e+s97qaevsgQV+Mtm/fvf/NieiQ/IqqGOmLp411b+ryTTNemyLJfNmoW+
eV2t/auVsuCfsByD9ovVAPHlihL+o52CmuJC4/Th/qIX1G328f+gnaJb+7mZYquPTpT0FRMBuGtZ
+vrPf3I1eGIcFmwc9sHzKCDKhEBotG/mf1A3ri3Zzzs6DwwhnxH5AEgYvonfWrZoQP1kEpF2GLIK
odJINmzgTVH9WvUj3mAHXVOBBBD3xILc86ff4/9Qda6/17+9OCWTp9M0olV0fvuICdb6ycw9/xBb
fp3vXNmpcJzY7ZUEvN1lPGzfYhb8ftBVqRl2y5x+nTR8U1tHOmZYsIcI5oGxST96xcZstfY0rMC5
zsuwC2dFxNk5SyZtcbyQAuNGd6VTqPD/40NAkqTp9dmrQo/89XfSpdXQkC3+AUOSsZ0Ap+xKDbdv
ihvwsTVRpUYix3iulfO4ETqWboWelWRG2ihMGP66tTMgEnQQhPURpwZ6zIW+J0fk4485lj2G2GU6
9Jjkl57JNYTH/+Bf4ZL9t9/Bc9EeozJhX7yCgH6+1LDns3NylX8ANqlCqRObNY1yZgD8n/KqV1HI
75cbShaT5GrbW0Odf30lm6crUgheacS3eMBBzo/neO1J9mZ7q9us8P761/ntJoL2IbiuXY/xhsVF
Zq5X4E83kSG6qqJE5PXiVN5yohD4NiAg/OtX+T++P5JPrTWVFywekphfX8WXHBdk/3kHaeAt8vjW
GtNPD3nnPfz1C71bmX77/mxDYE/hxmM++vuhkOG28BXX4MFYBG40tzO2CSj6/Tzzw82liWJRJE4X
0Cfnd0T+euemINzMYkt7R7zjclHadnsr59WR7YyM+BqxltgjvdchXuXedYEwLOXafMQpj16SBTMR
NkhhGCJYMS8yNZaxRUqeHjrD6Z6Vs6SHv/6Q3zO9f/mUuPoJN2aKhN4aP/vqt/jpV1vlhkOyyOlA
Rj09MPaSI9yB7qixztrVGPbAE9bfpkJqa94gWzziXQ5FmQ075vz9Lm+kvGryVIExqMyQUBD9WRh5
emUzX311yYYHXOhspVDGvfDLFo8JvsONpCN/APDoEwaUVgyQkukxiSuiWeN03jPjIT8lfuU4yw8O
+THX8WDYlG41MibHT5D4RMbWJKDwQNc4U96m5RYZkdh3Zu09UD9nx0zDmVEBw2Z6EUefEx48ZOHm
8dFqlvG6wftIHMziWufSawsKD2rUZjSsDTHTwwagQo1rSzDEyBk5PfXdCtGsiqAqZ+3aZoDyZWZC
w6o56bdx3pt7O7KQPmQO5e/CRDrU3MViDmfqD83Qlc9unOTfoMHXU5DrPu7LlcsJxoNQJISwyfTR
RUQeuqUhMc76xTGbswm+gu9cO0XuhbDlK1h6Zaquh75ivZWtzIC222rENBF+lX/Vcs271CBJU4Ol
SMddeULGxbtmRMjYwT8io6iuYEVDVZgq1Qcx2vNAc6u93mTn9ftk3J5Bd/U9LSDZugtEab7YkD1o
ghL9GIOIOVtRMz9qRY4QVCCHvhKDRp83r6xtnefLJiuVuUeG6R2HxTLfJAOHm4zvqTr26Lk2rdvh
QLN2zAi5IkZWEENrmm91K+tdnhjQIJoJYnhtVPKxmrthUwO75KdBVNoRYnJQ87BLEvPWiMphy9k2
HlkezcGsgfEJILJ/IXSvDKUjmttZFpdpBPQWBT0JoXExhEOUozktkTFLXT81BuQPPSbsJ/On+L7K
4kt21q8Jy/pD0vf6XSRIUcuk8zz3+ZtRVlXIbh2KYeYAPYFesDOlFGd3GhQDxJyEn3GBEA9uJhgy
mAYEGEOIwYDJETXg4S3fq/h6XWrH/j5narOZyQp+0TCw82YmUrGM3Nog28Edjf9zNRSNyg15DOU4
tDynCjOVYnSMHWMPGku7sFninnuNqDI52fNbpjodFW/nIqmfUSQFupE110ut8wuBu20v5llYx6Sa
ioMwCVpxa24XR5trZh9+ayz5sDUYIQWAb9pg6ZNoQ/5m9VmOVvwxg5nyxXG7+aM5SnUqPW885qPf
B1gZrTN9Capi0lA3LM/G4yC4v7Q5p+sv5jk2Az1zOwEzx3cX4I6tg8+dHDsG0Mv0aI0ge00dLY+e
01tZRW2xh8SLgQYi3Qunrc7pxPgWGj0U5Jr/mVVDjoCAuJMTNpQ8dGpiuDQH5Uzb6fkuysb528gy
ur7SZxap0WpVWUZEx7I2iPqkpQzTmCeHWDAfGPrQbPVRGVs+sTy5DjAEhfIhNBJ9vmDB2j0vvrKu
DW7UqznV2yHMI1zN9Gn1+BXjiUJmoy+HGYvB58RFz4Ck2n16l6wTvyYeNJ36oqibhGAdRXUyUvLB
4dSRUPrI5yOoO20wCEw8k+7kdwVKg49ZZuZhri8qRGA13Wh2g0ogF+ZRWW2+axibPNV9hyYjRSGz
aIl+KDK4BRn5YUHbUH45RY2O37d4X7PZXJnJEp3cTvLkYsYFpsK085DweYJI5cgnZ3J+7evALOzB
BE7Qk1thEbt6vbhN1DFCWvgbwy/Q1zsO+0Rp8k5gPhG5NfZ8JBKaycJlyEnkfZ7ZW9NP7GvBwUDM
Dev7pjeWgw7ZaeO7Q3SiVrE3TeT47AALeRodrldhJvM3auDxKcXpvDVroz1lUI8ZndqWsRd62e6Z
INsE4dTa3cwL4KItePIuiHh423Niv+KcZmKAH6a/011cpAirhzvJICeU8Pk/6p590eUIQdyxrfdd
ZiwqoF40L+xJZ3DEoSDkYF7Rj1u7JgH1XeaGsxmLDIW4GSWAV4YHEa2D575Pwc4pe4vlnk1l5bOh
TuJxL5txTvZ8/W7+WTIQSc6oStuRqxkUNjwBZl1gaXWEdqzlz35UMpCxphkCIcsBK7malDGVy39V
n3+L3WlSV1Pu/nnD+vy16//fUypjZI6/bAD/+MsfbatLl4niE0/gu0hztaP9cBIaHxw2Gx5O1Hcf
oUGh+kMQrn+gu0Mr6rk0vITdUAn/2AK6H+hZnbWo9HUaGWJz/kHbCi2f6uyX6s10EJ5jycfTiC7s
3Rj+U/UWz5YqeHYlx66EUkKOIbuXCm3YhQnrKCQemrMzB/921wmGR2VMkG06pZCThTrkidQgN0eD
izvKl/cYljTO3cJ/Ipyv2EMPiAMTmzBUq8lud8RJ9ORx54l97CLgU7shGyLYHxpI9sD3bPw4hHE4
4ehzfoKlmg4tM0gEzQNqyzmW6Li9+BE1AGK40V4j7pwMCoN6Im4twpscdfPj0o8Lu3iyz9JRIywM
w8xtrGpx6usKieaElGDbIxTiSNei9s4GAnXmT1CUSd0F511rt2nUZF2YAJY8SBNKyaLmKpg6U39e
pBwvMlOfHyhjzN0su+QGZ4+D3GNZP3lR5d3WKB0YFCIrduxwQUInai7v48S2d4Y5NWgK+Meu3ooL
EOGPiIzsNS17vPSsmeax6DcaFOEwRtiHryO1+vsc8ucNjEzzNrKQFQa1Iy2BKXDgExeetoTEofsE
o4zAPpDFBw472JD3TEhy14Nrr4lPMwDQk0RiPg953hwES1KXZLi9GJLr2FvII8asaBWhSx22sWxl
EcYYLxa1gRyBA1Wg7D1IU+g9+gP58f2j1fG8CmCVi602GpLp4myi+ugqm9/DHs6Mdw99pr+g0gPq
ymfZ8tB7iioCt/FpPbIwtNCB6tWrVNl8EknjBuXsJfQH8zb+H+7ObLdtZFvDrxL0vQTOwwH2Bo41
2LJiJ07SO8ONoNhqkhIpSpzJpz9fkVTaop10HAbYxGFfdctdIkvFVavW+gc50af+1nHexRqdz2lm
hv4NUi3HW3+PviyzHLgmmt2hQU4fG293KiayI9fMPq+ilXJXHsPtTHeM4nVZHTaJojqowJSVMVsd
PedtlW/j68LmDLE1kIKx5ALgKsAZXzZWGJmPVneymnzCyHI/gbe3W4CuWDnLPMFi/a6wnfC4jhwn
xjHuCI5pm8l3RnDQl6LS836HNcEUFlX6Wqc7YkySLGDK8kMQ3YCu/JKjgXc7OigjkiRpo+0DjjY5
SL1A3x8X2VZLL3xPld4A0pPjaRCV1mdUltIP1UjgULKVPzPwTk0nVZCmwZWkpfp2vjJCPHr8fZ5/
cTGYl6bUyj0KKIBUOCQIs4OKX3mmmwgDecLA5y4LK3+yQ3z69eGIgQYor3J1lx2Ut7kuf65i+7MU
peSOqj2LTAmuhm14B3uikdBFlxlKtpeSoxgfyV0/oJCxkWgmgXvE1n3GfiVd6eABrTeuT8cLqUtv
snUN5coh5rxjBGipauzexkdvySkyXxR4cXPyNTS3mKROnCs3sR1XzqW1QsSNHOHwOcAbhx04KfGg
l3BHHaWrt6DpSG6Pu8MNLMtsGmdY+aaSfQnq10WxrcqOdwr0TLzuVjKeMljkbJc7VaJT7cW45FxA
99NvYl1dzUw1dBcuJguz4wEnAsOk3i6jGvNRi4JSv0iq5V4yR1cO6IfLneWLzEAZzfUVOEdbKvP5
XhhRwJ3bfSp0UFAB8MalhS+Ttk/wv0GXMUV6UUOaNkJCCBTJDhERoG0GjJKJlZGob/GzwdtTraZh
mh4u4RF6k0wOnJs8AxY+SbdV9eHoS/pCT6zopgDchDbZ1E39JVAFZxr4iO9eeJTLZ1iUB/PtYWmU
xScAzHBto1hZFKDkZjp/tfR1KbyRfRVaqK6NwAsew6MikazpqrkAPmARqaLjnWpH6gcKQbAxDbqA
ri6jJ17Chb5cjVYhZBZ/t/tcCZUfrTDzJVwHyltR9oXjJR3VLAU9QY8kmivwFcCRZ7d+5ZR/URqg
KZiZ5tzVHc2/MD2ck4tVfI/FIwheZLZ2F64hiH2k0otVUPqTMFxFrz0//cLGYszzxM+u9hVOZnQY
odlhAJjnnMQDL7lHu1H1UVU049dasKJX78jvHZOCizoKpKVHHjeJ9tb2Er344IIaxRWdbOlCZoOd
7c2wBFk2yq6ATNHPKclRV8i4LoxcK4CdW9LSSEiz2bGteXyQFPh8sr0s9qY3KxT/3UpgtczYMS/z
gw1VbxV5f6Ue8F/kmbB0wbdIm+QytriUuY6Low1+kIowJqtSob6N5FDwEhQ0lHhFb9yD49164Msm
O1TPJmW1s6e64snXlNxWMC+PyyIIjihpF/GDHkbFxAkOyAnBu32NBzW8ImwPF1Flf7XsJFg4Ot08
20ln6S7/CrkrnUlyCYs2ZbuhAbmwoti5ggGlToOVdZtRa6I4AZ40UPYw0zP9Lke/dB7RYHXK7btU
ikd3ubt9WzCv16tCV3gb/Vucmap5AXaHrRFFbI4jcD3mehXjMoCeIrYGWZpMIvLTP1Ffgf2eMq/v
jpBEDXjRSYkkCGpi4Uxh54xo3RQwuBNJLUHnI0NZSjNjb1VYeK3sQ/U+8CR79CmPoahPPdO0KmgA
MZ1HdKcR+gZ54fvazExkubw66N57vWY9VzUDOqaZeZvtZMjxoQ7eXsFrIoTGHgWbsiZRS9BK3iih
gh/zAZr4R/WQFh+DUCquTUHETgUlGxfeHHZ2YBbGRC532TUnrZzQ7++Zg8yF0C2o3XJAxLQAzKxL
Qfwmn9teU6FPVUQ+IIZbVepdB1IQTwGKzcDL5nNERiCSK+mIBhjk8ri0jvMc2zAqA4J7HuwJr7uj
ygQB5y7mruQ4/9HK1WFqbjnM4osJPtEOVO3Kq/ntUgV6MQ9TOaeMpHI+wT5FXUaHNHBniRLB1AMp
mHJ+ZOeS5jrY19WFVboWdncmIJ9qh/pkGaPOixhXnKULyS3TJQ5wI0p5gpovId1Og1HV7DeyPjKS
SZhUR28OyhVdScuuEB9UU2O6c47S5xiRPaRkttL2znIjnM1tygsXtlF64Mdt/RK74mKOWIxxVdWS
ApDYMuQFysgUnjaoDvi2bU9XQokgqEUJfH78TxWiB3Mj1i9V7GxBVdVKBhbM2IvjzltNYiF0gC4Q
mgcjD+cLtRgFt1ppUKghAzoCQEXOeaEJ4QSgB9sJ5EDMcwAQ0FQ+1CoL8S6RwM0nySeCdwUmPDaW
KGR+1egD82LrEuQZ8q0jnXCpBJwR7dxZniDAdRGlujJJEqPCS81wgzd7DPk4Ke/cdJbo7g3oHhDr
QjIiTxGPQCIQHYk9UtZ3ca0uEet7/1KDNTSDoa0iRyN0KPy9Vj4gjuB+scm5/0QowFyuNBftCiFg
g94iqdl05ciOfRNIOnKbpfkpEVzgUrCCDcEPxjzemSiFLi0ipawiWAdb47N60CCqIBAd0UMwiQO+
Yt/41Nk2ymjFIfzoyWviqXft5SNa4+jBfcqwXMQiPQrM1Rz9HJeKIpQFDH0CNAj3ifoulUNVAEvo
tKIlNdtpEMfsgjKbXmTZsjKzHPC9k7+LTYpo231eTLY60JkQ0b01cPniCPs61OayF0LVOciHaHZU
MjwxwgL42So5Ao9wjbmSSeaDQgfm9QH9slvrWB3eH1DW0CfE8+1faOfGH+y95H9yZAnZCJrD9nVY
OqtrD1e4a7RSjnOT9bqUjo5xp1YJdB0KMQulAp80qhC5kk3tMCuxXCf3pyuuw0RHzzDBq37nB/t5
jn7IJXLb+0UhkYsfoEh9QMFJnY+kaJYcjlvsASI8drZBdrtF5GtJkMBxOXB5WcxMIWEh8qmCJooC
yGG2C7bYo2hyAHs/wxo9DGLe9QhZrYNHjgIw8UgChfeOuzP0CocqNwf+nBrUp5BkMAKQJ6j+2sUN
ohaFOs8jLZzXh9r/NwJC7YNM18kaQRCPxny6icp3G4RIk28+b+LTt6G3Tz6Ev/ZHpxP28wO9+qmK
ArKlBj3rs4pCfVP1Hf9oDH/Ng6UPG5w+1LFQaLPgbxP+xPXHKx+N9vZjAE0IF9HNBs77+Gd+/rab
Sfrxo/3M35zd+n2Y7hPxAzheuH/czVcEFf5nHr4zwt8Pr9pjnV6kSYNdMOPhxp8/vA31XkaUSbW1
Zm6aL3y0Qr63Bn7zHKwfAjpOXpxE3n3yeA5oBXYB5S9dASqoBTwNcTegzfb4p7cMHA4kWGUoDDTX
f2kFfPfp4bVqfR8f0IZsKiAsTAjK4mKdP54FUx4bEqtEtZgeVtuQfnxbo/b2M29AZwYfvQHaWOG4
gOVEu8I7a0CWefxa6Q+cRjs7Q5sEFmnPWQDTg+gGjwmfor46s2DYYwxCUGZD9b++BhcHSO67teWX
xgFNHusmwgCcFepf+smLQJwA3VDrhgzsRVA4X3clVl78+NrYIggg9gHqSlzM5+M4YOk8vmQLnbzm
8+YLBxUOBCGnbziweHJJBcxUX51JsBVwcSCdyAiaNdLEnyFNAki2JlDfF//jbMJvicpLciJ0MFDz
JC/AE0hc3bRAJW2AT4UgTP2xNLilYKFG3HcpkPtIgMKUU0zsJIbCUIm0sbZAqpfK4JYCep1276UA
Q84iy7ZPQbGzFMgO6HMZii0h7Sku2mrD2h913uS+S8EcKzr7I5GvechOikT0hUcIWEvW2tg4tEkw
a3mqfqHRGhMZdfRsUIcWV3cSJB0xHiHh2mSkA4qJqo7ST/81ALjVsuntPrszmNYY52lJo8HVfD64
cGCjQNR3ElgD6BlZQKbPkwMTfq1MFKCz3jz94BJEguET59CXpkgclxGV0kiTpWfXgCwb4A90TkpA
fNtXZFjBUIYj3UToX88OFES3BDZfSGXVFwOeJYrkSJaJJp7VHigHFw+QUJZ7pwdEO0wmzG9roXNk
Mu2xjLq4BVClmaXB5UhUtgR8ut+mAOAG4wmkECnEiKuzKVjwSDDbNTU4DvU1uLXAsVbpvRYsVrwG
9cVsy2idWbCRKkekX8D+m7jRZGUD2iHx7ZCbn+bX44KGjagF1wBI93eio0Z05JVBYW9o+dFzZKqX
7g48P9L2Cv8wk48DoslLIsTrDShG9TW4x4fI9QSa9+LHl8YyPz3Ur+c3R4uACB0FIfP2JWiy8kG9
BJbVd3MkRRD1EZPzUHudrwVqylSQaMLimVtfg0uU4MJZvfNEc0wDHhsgQQZ7/CpQRFIsoqSGS0h9
De/xbfKWvruiNAaXKaRo2kjYKR3Y8hhLR4uqc7tKBjcLCsld39KBymFBrAK98/SmMca2g6r7qak0
uJxAiMz2riYLnSJK5lRHmpXeyQ9ZHmPOJCRO7dF0QIEQ7SThMNIrM9QMWgqAsOEmNYGumxNpAnTN
oawlMQ/o8ekEi1Zgv8dXqJbY7PrfKSQDRKetLHOWlNoYMLSUSEFBpu8iEK1VQP/mty2/EwrICYQ4
MyWltqY0uEMSR0VhZtdvLZgcgiAfUDZpQkFnFkQoYD/kTfh7u+ALB/RGsBZ6BwS2A2pn9E0Q7K6v
TtlAtFYg+4sEsZmlAa4FDot91wJxAX89TaAK6qt7VtDHvA8SFfe20zq8WZBNiwXc940AUIC8A4WB
52YBIT3qCkJMQBQah/UusD613quAiFDzuyEj1Vc3OahBRyIRb1+W5guHFBEUKAV9VwG9I3omKv2j
ZhV0I4I9JoumrHJKIQZ3bn5Oz/Kl52aVQqKFlAFmBc3VTZRIFCRRSj0lks20D2ktCD3OvmuB6gFC
FRj8Pb87mNSOSCMU6bRFDi4uoEfau7SucmhQeCHw2mvWQmd3kCVjLLMYkIQbXERoXXt67QuiwQIU
jX5y+zJ0IkKNxjI5OMP/HNq+QCzo3V/TSAQBl3Bweh6PaZFPozGLUsDpNRjcLJDO9y2fMAsWzrqn
qP+kqUCzEZkZ3D2Yi/pqzupDiogCUNo3IgI8RGTLPqXDXTyWQF6gVyQJcGJ9Da+Mgjty71kg7nNq
ooF/Kqh2Coo2qDQhFWYPtdnYOhb1i4uA1KGIsje0u2NnX8BcF7svNgWQKPU1uOioMg1N+vbrDSYV
vToABhqP+XymxO7BuYq40OK1BxcX8IsTkgT91oIOKp0HxBGvmYXOHkmHAcE8Su+PcoiBnaCeEYJ4
cdYM3KY276KQXF+dExRvBMpnWNkj+VBfL4iOP7GRfOPBTFzPf6gZMN4mfo4o870/OBEknn7ekj8W
D//6QzA8zv5QeHQ33/03QebfZ+D2umz06MNTGan+nvZ/bx/w6VeffdfpqU7/8crbRGsUc8r6g7K9
zdt1AIvmf/311/W5bD/zzpz/fSf/+uPsPh+9Bf8wcLxbn8YRcyJAp6d/F8/zi+Oi5R3uzweu2QS9
bzjarffxOj7dYn3LSKee/v3Xb3my9r2/wqijjdLAG/ve9ST0w2j9cObf3mAG+4+832/uE+8+TU5T
IKakwev3HXy68df5Oto8HrmB/vYeueUavQr/esXkpMHXc0maBkzX91tQmYq8h/NV2CC0+o58uQnR
0TkfucH79B35ihn3vMczLqsU8U//4dfX9+IB64/TMPVr04BS+t7wwve9feidv5EN4KH30PsHb92J
IloNIug9cpif/3gNrL/vsMunsanBP/UemAHS+1159vs1SIK+Q78OUch7Ms1Nm77v2Ddrb38WPehJ
/o7t5WaN1/l6//B4Otqeev9bjuP1vZvGmyQ5W9MtGbD3+N696znrc6Zpwy/qPzR7QRwmZyu7bTb3
HzvGdyD2Doez2NR2MX/H6GEadYcWTbHeQ6PR3YkhStNi6Tvy7eZrtO5kT2BORN2+/9DZ+nzfavHV
/QfOX12tg0PseufbOuMLMsvvGP96E8Wbs0hF7VZUsH/H4Debwrs/28bawvDvGPxzGO1Otyl2SIYW
HcneQ+M06b6arKOQnfL85WyQ0r/nC6brXffdb7rrfYd/43rnM96UYnsP+wMzsu8r9H873P/oWPMm
2uAtdPrl6p+y0TLoe89vN/t9jAznunNMQCFK1GX7Dv/ODR82rxbxk72tKXj2Hf79P/p+95z35gue
LsQW8dX3/j8w+5s43pylFG3Rp//Yxfmpsi2p9R33z2TtnhaGWIhtH6fvsD9wn+j5Gz6rENowvPre
9Mc1+w6epOevZtvx7z34P8mb9pyXj158H6LeexZW1KYG3/veyxABDudsnTQouR+P/Fyl6Ruy6Wn9
6aSN8tz/dl5cE39x72/W0b//DwAA//8=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1517D4E7-5159-4A70-9C91-5FF1948140C6}">
          <cx:tx>
            <cx:txData>
              <cx:f>_xlchart.v1.8</cx:f>
              <cx:v>Profit</cx:v>
            </cx:txData>
          </cx:tx>
          <cx:spPr>
            <a:gradFill>
              <a:gsLst>
                <a:gs pos="16000">
                  <a:schemeClr val="accent1">
                    <a:lumMod val="75000"/>
                  </a:schemeClr>
                </a:gs>
                <a:gs pos="100000">
                  <a:schemeClr val="tx1">
                    <a:lumMod val="85000"/>
                    <a:lumOff val="15000"/>
                    <a:alpha val="75000"/>
                  </a:schemeClr>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legend pos="t" align="ctr" overlay="0">
      <cx:spPr>
        <a:gradFill>
          <a:gsLst>
            <a:gs pos="82000">
              <a:schemeClr val="bg1">
                <a:lumMod val="95000"/>
              </a:schemeClr>
            </a:gs>
            <a:gs pos="100000">
              <a:schemeClr val="tx1">
                <a:lumMod val="85000"/>
                <a:lumOff val="15000"/>
                <a:alpha val="75000"/>
              </a:schemeClr>
            </a:gs>
          </a:gsLst>
          <a:lin ang="7200000" scaled="0"/>
        </a:gradFill>
      </cx:sp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B9373F13-ACD5-4240-866D-06901CCBD978}">
          <cx:tx>
            <cx:txData>
              <cx:f>_xlchart.v5.12</cx:f>
              <cx:v>Sales</cx:v>
            </cx:txData>
          </cx:tx>
          <cx:dataId val="0"/>
          <cx:layoutPr>
            <cx:geography cultureLanguage="en-US" cultureRegion="US" attribution="Powered by Bing">
              <cx:geoCache provider="{E9337A44-BEBE-4D9F-B70C-5C5E7DAFC167}">
                <cx:binary>7H1pb9vIEu1fCfL50dP7cnHnAkNqtS0vibPNF0KxHbK5Nfft179SbCc2oyS+GN8HCHiaDGZiudXV
fVjVp5Yu/fu6/9d1crstX/VpklX/uu7/fB3Wdf6vP/6orsPbdFsdpea6tJX9Uh9d2/QP++WLub79
46bcdiYL/iAIsz+uw21Z3/av//Nv+LTg1p7a621tbHbZ3JbDm9uqSerqF+/tfevV9iY12cxUdWmu
a/zn6w+murZZZbLXr26z2tTD1ZDf/vn6ya+9fvXH9MN+mPhVArLVzQ2MZexIUK05FUjfvV6/SmwW
3L/tKH0kKdGca4q+vujD3GfbFMY/S6SvAm1vbsrbqoJFff3vk6FPVgDvrF+/urZNVu+2LoBd/PP1
u8zUtzev3tbb+rZ6/cpU1rv7Bc/ulvHu7dd1//F08//z78kPYCcmP3mEz3TbfvfWD/Cch8Y+7M4L
IIOOGOacMi2/7fwTZMiRRJpyRfA35O6eijtkfifNflDuRk3wOF8dJB7rJDGZNfC4vJi2oCNMGGac
32uL+kFbMFMCQOF7MXmORPtx+T5ygs369DCxudmGL6ks7IgqjSSAc7fxE2AwBjsHNkwqxB8ehzs1
Wf9OkJ/gcTdsCsbsIMH4K9l+3qbbh43557aLgm0SghFC5ERBxJFiiFKCyF4FeYYk+/H4NnCCyF+H
qR5/lWa02Usiwo6IpoQozO42fgIMxvgIEONacPH1uMEPT8OdmjxDoJ8A87CSKTB/H6SqbLblkGyz
m4fdeQFdUUeaE0m5fqoqUsD5jgE0fY/YhHk9R5L9kHwfOcFkc5jmy9sm5ostM/OS+iKPCGdCaKzv
2Bfow2P2hbE+ElgSiR9OnIcn4k5fnifTfnwej50g5P11kFqzvLVl8KLwkCPBFFFM473wKHrEGKOS
IfWNPD8mx88QaD823wZOgFkeJjB/lfE2q7YvSJEpO1JaK0TxPQWeMDFNjhjV4Njwe2QmfOw5Eu2H
5vvICTZ/vTlIpTmBB7a5jocHw/ICR4082p00hIkJKIofESUlYkzcsQP2MOmdNXuOKPtB+T5yAsrJ
p8ME5aXVRR0xxSTRsPtfX5NzRitwbBAGfbpXJ+Btjw3ZyW/l+Qku9+OmqEAc5QAjL55NbLm9eUGH
kgIr0wr8fEb24oIRP+JMKiomtOw5ouyH5PvICSje+UGC8hC4fGW/vIK1NennF2UAABACADAFW/WY
mUl5hLAgWkBA4OtrYsv+W7H2g7X/UybAzbyDBM6zWXZ7XZvrpn4wNv/87GH4iEuOOaV8r0JJCBlQ
YHSYTAjBM6XZD9OTwRN0vKuDROfDbVW/em+AT7+sw6OAURMOCnUfmZkECBQCf4dKqtE9457YvWeL
tR+oyfAJVB/eHyRUs9tk223L25fTIqqPEFJSkAc6MA0a8CMgd4JRfG/8Jsr0HIn2A/R95ASb2fwg
sbm67V/U7cGw8VQxhfc7pFofUQh7As27Vy9g4I953G/F2Y/K/bAJJFcfDxKSBZA4c7N92Jh/fuYQ
dcQhdYkRu/c1yVOqoMAXVZIyovYnN58h0H5Yvg2cALM4zGj0Orsx2xeNRusjCKxpqR+SzhMzpgT4
o+D0CH1PFiYc7hkC7Qfm28AJMOuzg9SYte1eUF0YOUKSCS4Zu6NocMQ/ZtaaHu3gEKBPd++LB1W9
T6X9RpqfQPJ11BSPwwynndrGVC+sKuhIKzhThPie5n8CCoZ4G1aQ2bnXpYmqPEuk/cg8GjqB5/Qw
4dmY69AE25ctn1GSSQ20+c7Z/DGwJikCQ7czd7vXRGWeI9F+cL6PnGCzWR+kKdtsTfaCRJnxIwrp
G8YfiPLEnRH6iGCBGRi8O2AmavNbcX6Cyt0qppAcJkXebKtqex021W1dVw+m/p+zMjhmIHEGuRnQ
jK8v/PSYkZCJRhyKBNQk1vlseX6GzZPlTDE6VJMGsZrK1tsXxEeA6mgMWZp71jzBR7MjrIExQzXB
w6R35//GPEOWn2DzfegUl8NkZle3u72obl/QpFEOtTPgPSL1E29mh9suucPuKjjQJELzLJH2w/No
6ASeq8OE5zxOoP7sRUueIB+gKCTQ7j0WNNUayL2hnZ8pgQx8fT1VnudItB+c7yMn2JyfHCYTMFW1
+5Pn5mGL/vmhs6tIIxA5+1aYOfU4oZyDCwLpnvt8zw9E7VlC7Udo83hFE5A2bw8WJNuUL4kQZDqF
hKoAdh9BmwRrdoUDUkK+jd+HNvcg9DuJfg7P3cgpNoeZeNvYrH7RcA2DlBrkbbCGepqvr0lgACPQ
HsYxEbtk3OOw5jNE+QkmD2uYQnJ1kOpydvu53FbxS7I0yKdB9RmV8v60n6qLPoKwwS7avL/O5jkS
7Yfm+8gJNmeH6eac3bbbl4w6Q46GcsHA9dx/SQBjAWcNB/fmnsgBU3isM7+X52e43K1jisr7A9WY
7tVqm+ZVaF4ygcbokVAcYmkPaeiJKQPnk4NKEYhM35m6iY9zdvtMsX6G0ZPhU6hWhwmVLevw1Wwb
v6wbKqGEU1AEFR7fCPPjwCewBEi57WravwdGn6jRM6X6CVBPRk9xmh0mTvDsHt+W1e3wYHD+Oa9m
cCMKagLgAuF+1ibh3g2QbrgjeQ/ihCDs9On3Mv0Eo0djpwgdHyxCm9veXL9kJRs7YgR4An4UFniq
R+IIg2cKcYUfDqLu1e+l+Tk2D2On2GwOEpu3tvlfWDlAh0IcGg6dOwWZxKl3Vo5QBPE4MdGc58qz
H5+noycIvT1c+/bJlvELWjdyBPdvCNtdWNvn+Eh+BDEDBHziPosw8Ul31u13Eu3H5/vICTZnnw5S
e86+nqfetrRwJ/cF3SAIinIK9zq/ke2J/kh9hBVwbSHu3aQpQs+W6yc4TcZP0fIOEq3z8jawL5km
paBHCgrT6P39gkn0DRN0BBdCMKaTI+j3guyH5WHcBI7zNwcJx5sQmhy8Wlcve/EQKnIFUdDb4T6e
pie5650rhMFF3d0K/foCV+kxwX6uVPsRejp6gtOb9UHidAFJn2pI2u2LVuYCxVYabiLex3HQNLMA
Be+KKrW7QXKHE+D4GKfnSrUfp6ejJzhd/HWQON2Rn//BYQRmDsF9XfJQBDoJLkANtdJwJREuW98h
NTmMni/Xfqym4ydovT3Mw+h/UOsOuThMlIZ8wzeNeewSSaiFB3Vj9KGqhz/VqOdItB+h7yMn2Lw/
TE16V2/Dh73558GEXeQUCkMg/HafRJ3EtL82KZBQ60bERHN+J8d+NO5GTZB4d3WQNu39bZlCzuTl
wIDOUEhyAv9MrBjc1BGCCC0gZvD1NdWO30uyH45vS5gg8v4wEfmwhdh1FtQvSqQhKAosGa7p/CRc
8JVIw9X4hyzqhE8/T6b98DweO0How2Farw+DhQZrwQvqDMQLoMaTiJ9cfoeEHPg5GHJD6J6rPcx9
V0H1DIF+gs3DSqbAHEa04PqXzd7uyOzd8fLkN//LXndwvEBZIZS30/0d1eCODty0hgqDh44r7Ck6
kx50PxdrP0aT4U9W8v+owd3Pm9996xE429bb+dfmgo/63/363a/LhZ6Hk6H3TsheWnC3d+ubP19D
cFNDzOZb08Ldh9yPvNOJvRm3RyNvt1X952tH7u4nYgVhUgT04fWrDq5J7n5MQOHkrjpeKej+pREQ
h2wXs4HWh1AiDJcZwLmVdKeSu9hDtQvywltwxGkwsppC3Bw67EEp3cMiL2wyQGzk247c//1V1qQX
1mR1BaNfv8rvfmsnJocrRhI+SMDlMLi7B/40+Gf59fYNWB74Zfx/mCP6oFByXMUZDz06Ct8lInj/
aFP2TAJL/HESrUBsDusUGqjT40lq2zo51AKMqyYmhdvLapyFspVeHrN6/uupIFjzw1TQmlBJDuXT
iNPJVDb1+yIK6LjqW1O7JjHxCSHUd7HNUzeB1pKrFJfOsh85c7Ua7G+m/2E7d3eEGfi7QAcBNA6I
Pl4pSUbFO0GKVZR1VySVH5SpZr9e4e4jniC2m4JrAheUADci0NMpytIZGuTjYsVxd9Vz+r7S2HoN
wdJFY3H768m+1jVPp4M2Awr6DcGFdgY3bJ9OR4OCiV5X1Yp1tDgO4hTnntVOehxzPz1OWvaO+V2R
uiwoauRyaqPULRI9lm4al2k5q6xvXEkCrN0wUvG66aROvda2uvD6JAmsW1U6ylxS4Lxz01C7ZaTJ
mkQp/Uyibhm0Vf0lY8oxblkj8n6odO45g27SWexk9CwsGj2jYUxnDRr690Pkl6dGBF3gUiLLcMYK
nV4JngQfzCCtq9OSXvqB5ee8zuI3gjuR27IydZugDs6aNsNukGp/ZlVTuBzxYtE247iOVbBpIqdd
0DT9wmTyxhp2LUZ1WZc29Tqm0uMc9X8HLetgikjMHQ6fmdJonMX5WCzjghuvzPCMV1F3W4a6WMso
PM8H4cyMtuWckbSZd7YTZ31PY087wj8mAX0vHewfR6GpvaKSuWva9pYKR1/10Ip1NuAoOht1EVzV
giVeo2IP6TaYSRv4bt/57Wo0iT+PUB9usop7Tei7yFdDd8IDJOJ5Vzr14AXdEOh1raKmXxgr9VUh
WzULFcceUUae5iiK0EmWYx8vsr4sxTuWSedDGLfleWYxfI7qe3JlcdyeJKVpVnDOVa4pyzoFVHl4
4qdFubEJ4nOSFfEi7TQ8ImkRXRTWDl7UZXjeDg1ZtCZB75mN1Wxoi95zQkOaT41BBQ48NOBTZ5TB
lQmLcZ4Zi11fpGwWFqKK3c5gvR6d0j/1/bC8zMesvEjL6tTXA/1UjKq+Yg2NV4UT4g3uqVilGTwL
xSjMoqmzfpml9FMYl3xwY9MEi0jSfsUqoy+RCKKlQ/NyMwaOvWiSYUaqZtgEvc0LT+cJWpRdVHyy
ggeBa0QeuLjnZllq1pwYv4tdfwzFhZHVwvepTV2/ltjVOPg7auJwDcM+9G1wzFK/mPV5d5kP8bsI
V4HrtJGzZGnWntSViF0TtpXbNkF36fgdXhJq0AqjPFkNac3WPK+Kk8EiP3FRwO15OsC5AU80Ecp1
/ABdUr8YtpVjkZeA0py2QeSc1IEgS9rrcCYSh2ezKM3iRewXclagAmYLYmpBXxyHepb0/sLPw+G4
d5T/ScV15vkq0MvA97uTPooiT9qm84R2wmXVIh90P3VcwlDgMr/pvZTH2qUi6Y5HEuLTHgLyCz8S
+r21NvLSGDoNCxluqU8/aDwO86Cu0RvTD2hFWvq3BFwdlQRvY4uYiyXsNDXjcc1s47V+XLojc+qZ
37XxrFA49MQYbZyqyC+jwk9mWTHemEBVyg1RPLjKD9q17wTNHDvosh+aRd3bYBU5TeRanXfLMYaP
DXxRvCuxI1MwT50zy4vSLhpi6bZqk9i1YS7mVb8o8oBecZ5rL8Nxma0z2VYXjZPTLdhttTZpR5cI
h4nXtyGZh2EDCHGWj2d+EtfEpX4+vLNYJadgkMY17nXn5oR/Km1XuUQrx+2Ub70k98msQuFpoLJl
CAeAm7aord0gSH03SXF2VqVqnbTkXZyGyCU+zrxAlcesVM5sHB1/5seO2gR+fOv3OvLGoprLhrBt
g1j+OWpoe56zKtUuT0D3wCSIczNE/akWOFmLlJQrqkw8s93YfbR9R10oi4KZkY6GwUsEKJDrZH30
RUdO8gF3Bbry5cgu6RiJGU009nCSRpVreUKXMgnrucjg+cK96G/SdHDO4yJLYJszLy5l9J6HPFsN
2tjEK8qk8TDrmRcxsB6JKpJlM0p2mlDTFS7Nx/Y8rZSz2l3X9YpCXkNRYlC7rQbcC59HaxUpeZVU
PV5m3KTzkrDBk+1gViRmZI6FDleNsfbE9g1f8Zrzc2FwvAqdIPhb8XkamGGZDCFsfxv27zBYrhlh
Wi1gk5IrqgLscYTzxHXqmLxlhZiLLk0/1EPM/u5bEZ6JUowfqozObGw640Z5WZ41OK8XcRrBkzfI
aMXipHQTAQ8ZHJ5fsrgirl+U8UIEfrWG87FbtxEFm1H0VoqTGqcDSWYkqZo7XnFPqy8eU8Nrmw+l
CcL7tt/f/vqfK5vCn699qL//cNc1/Pvf4G7fXbvxX/4WtKLbMeRq+ks7ab591veO1zti/a399YSq
3zUof6C4/82bzyT5mCNgiT8n+U8q5B85B3fj7im+UlCoAt2XMXS/gGpkKNf/RvM15LK+Uvgd9b/n
9xT+957PU6hSgkuaEHWHJ4fsqsz/Gz4PecsJP9z1Q9fgbYCvCM4i4hMGbKQpeJxX8TqN7LiRQTwu
HFKRxhvTXM14HaJVXXAcuATXQeTiAh5Wt7UkO7XMDu9GvykK1wYVCVwbizKB02qwpRf7pL8oDYtn
cnDyT2MelyNxq8g044lv5NDMsyonc4rrcaNlgFYgZeK7Q8j6+KwNs/ZWRoo2XmHMuChDqis3guqT
N4UzSK+M/H6puq6/GCXIm9NwWMqW+ceW90D8RNZnpyAmz1y/y/It1dm4gDvH8SxrHLoemiHCrgiZ
k+WrZMiDpnyL/bFxjlUfdtgdHLh8cdMGNBCLTkuHvEetH5h52gR9Gblx6PBPIdKDNa7udB2e2JrG
irpdWuTdRUFkE7oyUF0AXMsJ1cLGAw7edEChFiiJ04K5JkiRWpCqrdHMCYH/rDHb/WaAQy0/9mWc
Z0tRIOEGTmy4K4awjD0fVzKY4U6NVHk4FjgwiZsKH0nhFlnwOR2H4LyV4KNYNCbGreRQ5C4Gd+3j
2PS1M89w18+7rJDLRoyzGv7mWtSW1zwq2jOpIlR5MQroKhEUX46G2Fnn++3HMrnUSifLtEzRBlcq
WSq9yMtWRV6biOKkTLtFwYr8oghjAg9MLpFbg5XcsW7/shVD/y7OefwRhUPsyiQDt5E31qtNzG93
58AbVdW9W+i+mGXa0YswwwbopaafIr7jamFoZ0bCaWl0Vh8zP1lBzip5EyZRfNn2dZa50gmkl3XF
0sGdOK5stu71cCWzsi1dR+vqM7fYf5PGoZz1lJp1HIh0jro6PZEoqeZVzlIvBOr7zrYicwsHh0sg
bPpaBHGRuKVfRhetI4pt0GIguX0+oDM9qDF06wg7x1koYNSAMnRZVvmw7IpifE9JchU5OfkkRJAH
HmHxtYFQ23uhQKnANWILP/HZGvyj1hVFn65L2t36fqW2Yx/juc4tGtw2DOptOVbzaDTlCocdc+O8
O2lZyM+TuEoWtB1p6oLlt6syYPHaQunVxrcSf+pJo86wzDrwz7t6raM4WWds0F7DbHVVNTY4px23
q5im9KQLh/4sUcm4SoOcX+Z5iMG1yaOPRRZGnwDRZNn3DT1p7JismizLz+KRJdd5UAvf88tAHpuS
jhcFr9vTtC7ULDU5bl0/V/LNENUpnHcOBbNCe7NRAzhUekQicjtQiVXSl77j5sqY40wE9LxRTXXa
ltR86CvUty4dOrTJ49Zs6jAurpq46d4aIM7HNA6yudMb/cmyIXpftqI+qTm4mvO+kdExGuVIFjgN
0wtogO+v87HvlvWIghmK4EAui5Z/4W1ZLJkUw4c+IvEs0M46i/N0XXN/kyCbzfwG+FGneT/HWbAm
Oj8ZOBo8X1MXYhHNTZN1wMriLFmhoO/djOd2hnHVLkuTyQUJUT8be1F8zn3enKCiM4uEDcYTGesu
I8uLszBWw8qWDfiYQzd8bKwZr7mP20vYEP8cnIbmwygH7IGfmM5AT+qZTfto1SUsWuYsEoWbNjZ+
l5syWQLsoC1OVyy0jPMb6oh6Oaq0r9zeR3QO9ImBG1XWFxK3GfHadBBeRNrQVRUnX4Boa8dFwm/g
UR7sTBN8lfdxuwn99CJva31GLAk+EgX6P3JdLHo6OK2LBoM2wsRoo+tYnzk2JZdD3wI5xtWgT63F
yVIn/XlSNEB7MCjqcdMEbDYynaae39X92sQ4OM5tlM0CJcDrbWi2aYrahVAXmJosyU4cwaNjUjD8
VgwpJx6qHd+rCjFch1HXl7BoVRq3qaJoVQ1V8TkWct6jKD6Gs0TP/cIScJ9as04qniwLZswVLqPq
TSBreUbqAehoU4yJ2wxx8a7KGn3Wczlu2ip3trltEJxouHuTGFuAe2IreZp13XAzODYavDgo+CrL
eHfsBGm79CvcnrV1SY9JQrKFMkXxvuO8uuj54M8G1o5LavrwEk62/JPQjf2s6kx+GUxcJ66owZHT
Orjp4j6aMzNqcP/yRQexhZOhr/hMYlR7jgU5weGvnLXCcdS5qIIqjjxVOPFa0tEE/BknOk5CVrz3
m6yeW5nbteKp8T0uohiCI7hYVLotPqggE2LObJB+pkGgllnR+5sG++qkVZnjJv1YrkOtVhricIk7
EDjf3ITVyVnNkD6PVFptYjzU80ZV9riwTr3xa0fMIhbzsy6RLXilWfNBMS5ckuu28irm9MqtaNdc
5kGlTkdHD7eINknj6sbAca1hj0+SrnauwpCLTwWw+mUfO5a5tnKibGe0c+GOo+/Pa6TsuYwhpGOQ
n4FZaodZrJIBu5HP1VLW0KAJnonOUI9op/BSHFoPOLHaxmjMF8jQLWsqu3GCjL9VQQAeBurpaVdr
BmZwIBdDMSJw7LLNDsDjIqF4OdbgQQ6ZmemoIJtG1dE6ACfPLcPMXtiA0HdS1e28l06yKArLl46I
styF/o5zJeBwTGII7zmW5uthRNWl5AG7rsMyqV1c5+Os6Vr9FvMoX2RFRRYoLPEV96OQeamTswtw
tv3QJW2vL5Mgk8sOvsPF6xA9VX7ZAewpQ5sC4U0NEbhjXRM1x8YpbsPGkNp1hk6v/LqQK+lEuVcl
1eBl/lBd5GOSX8RDDjHIkJBVT3nmjdw4XteNelz6uJQfgAuQq56CA+c2ELL9olKn+ZRaxRd+nH/k
RSLnTqQvKSmrCNaHauAdnapWBExe4EZ1FB53eemsRUYq40HfntKHQ7sYr01epoVbQeTjmDT9jFs4
3gYInsGjyapFGsX8wgduusAGDutGxCxadAq8vhmFKE3k9WCEz2jQFLOqKN9nqEzP265lueePiC3h
vMsWLWviWVI7w8IxWK6ITdS5xLKHU0GaT0DQROU5kQICMvirJo98LwhjTVyJSxyvIQ6IPXiyk4vO
5m3olayPuCuRBfraVsM8duLujSjL0O1G2q0FGrLzOi460BMqSng4tLwB4hvOGYvJMkZgVpQkQKZ7
YKqZWxPUvW1RErxDsU3eMQIckAXVyDzuF8V5Htf6ZIwFsJWA+2sk8yZ1AxRR5MYWTjBXtf7aNG05
zvqARsdRrXUBMT9sGqCY2q7SggTVLU0jWenYjesBq9ylhTr1Wx7P+hqcfp6ExaVwKrphrBzOdFHi
mY5N4NVB0R+HWTfOAyD+H0ehTiImrgJhullDzFlmOIZVsuM0lvhvIxlx4esGwAn3hQZKloqPeGzJ
enBk5rZdSGdF41TznI7bMhw+G+lcqpyNrg5bMUtGHLpVYZBn66xbIuowL+YQBgEX4cQkOJ0nUfAO
YKGLZlDM05VuIFQA5MZJzHnLDN1UnH3CFYM4Zls3EIyKk1kcq9LL0wQ2BmKIEPkYcldRmrtWsuw4
CAu6yBq1CINsOFamPQ8HRt7TMktiT/UQpkUiKxfQ/oN4o9OPnh83dDbaoXYtS5dS9Z07moh+GhzS
LyMz5l6q1VL7XJ73Ioy9XGTxJoPHb+tUck4k969SCM6tcscfjjmp0CZMEzNrg455oyrhmIMc/Nrk
Ui2Gqh69vPK5N7AGYjwWYs2Zk8DJHkfDOUewuEglczPWKfgJeVl7IpeV+8hrvffvH6d6dqmcx4kD
DU4ptDiFls5UCsg4TXIToc+GxDTKrKO0ArfO6aV/XEK+InN5E4u3DGXFdQ5cKoMjG8W/yVqAf/vD
5ALBBXYKFc9wxW0y+WiyUgxjbiDIZcvrMSqz09wk4bmKdfzm1+uc5mBgndBiEv7deb+QCJpMZQoT
iT5MYaqcFNkcdGRI3AwSZ7/JjeCdJz3ZUMqgRw84/VA3J6a5s9gOAytjGayb3B8WoSrZWjQ9mSfw
fWEXEMKJ9WmrQ2QA9HSbywA86m4MwnPHD3fOtR+CdL9e+o8Qw6VayrCUEPGC1N7E929QrcIavIx1
0WfjBqXlsKRRBx40S/SAZygIy+u+aQFnXPpwTQmCIv8/frQ3uf8oDsTgAfx59GiSWZ+Mu48eCXEE
7JdCeztQS2hvs8sE3yWJwRzt6gHhAhTcCoUknALI72NIUANNoc03xHnuOxPfB5QwdJ+mBG7EawyX
sDV8D8h/E1CiUFH16CnfzQiPN4R6IV0GNxqhCzK8/yhDnGDQVdyBb6+wXzd6TnKWO4mH8taM7zlv
8njLnJJXwHGGamCzmvQ8hOyN9dHnICtZ5uzyB7E81iEfmlmsnaxYQSA1qTYJT3NngDBTz/PPPK6j
3s4cIZKIeoGUDN/K3g7NmyTsZbJViuf+Nbi3hTiDQ6vIqZtiU4EoLIdk23kIZLoDnyPhEG5xbcfT
9BRDyAREDtIUDyckpVn0xalaOP6hGvUbpBd3Ov/YtEJRwJM9gkuGELzjgu1qoWG7dibp0R5JnJom
FKG69TubRcWqTlnCVglrq1KuxiqoTeeNJoevikmQb4i/+PX0E0sEN02h+cTuuxMolL1BC8Rpgn2M
qKoEEuYmwjGNjVdbiFKG4HsQp4gWZd8FZT0rwzpgoeswZ8yzi47RoSIQXR9FR49rEWYQm7G2oCU+
g7J84Ku/2aOd2f1uLZmELg1w9sAjtLuQtHssn+5RHxqHhCV1boRTtojMAsjmyWKRKFYD/8nKWoi/
Y478Gurv/wtsdvOCiYZTHcK80BpqOm/eDFZah6qbYIBnTrgtpM2qjyHzSQb2GOKX5jzz4Ts3axcC
U1Dd6f56+qcFCbtlS2i8C98Hoxkk3UCHni474K1xIP9KbxyZyIJ6vEOCb0GRnHptRyOTM+Ngizc0
LobmbVwhBHEoIA4JbMqvJXl6BIMknEDxHVxl2TWTASYwAaAWBkVDnPnXvh4zXi5tkaf+MHf8tNLD
clBlD6j8esofFw+NBKDnE3RO+Vp8PqlVCGXoJ9GAyhsmOtDyxYDFiOMFL7umYnOjfCb+LhvYdfAZ
BNTe/g1RsrbU89ZYlHe/eRDwxJLBBkBXftCSHUEAc6om0gR6jLjOa+cz5K9k6qz6OtwpRNrbEL7S
s+kiBkTdpNVAcrcHbgpScYPC5m2aCwgNZA4us7caIlBlNiu4LcmbtDVZ9fnXe/b0DGdQOQJXKhmC
liXQkh60ZWJLms5XJSrG/nNfQtzh/1L2rd1x4ky3v4i1AHH9Cn3xPY4d+0nyRStOMggJ0AUJCX79
2dh51jvxnJM573yYXml3N5Iolap27V3ETexEjMWKUXjLoyYYskSPKhV63zTWy/2lB+T9v10sdIJA
3gYSUo14ERn9u2FUOp3tOhfyZRryCD6cw3ttvlnW2K75NaE5/P4MpF18G3mOWLY1ajRJflFFoEmI
RjN4293zrwzfmvptWK6B3iiE4X9eruS9jUGvAK48CidVijv8jygsEFQEUA8gLzNNi2g8cjurwd3r
zfZqar1eNQaHQu6Cv8lVj3I9VGJbo0evFL2ca4NUpB23LV6vR0RkljYTmFrUti6Po+GhGOtuG9uU
1AEuMY34mkwAI+sBvyqQ56JY8ucJ/b5NQSmpQRMjoC5BuYkyznuHIQqmcYRGyx2bRQQnvo0eG0PN
+eQ+rlHlMvRx/pN//L9dD48SeaMd7lLE3x1UGYKCHiF2d9to8p2ehUSKNzEKlrlszIyepf+76yE0
3ZVb0D2i4Vj2Kh3++1lJPE2Saen5HeUdTHlCBgS/U4qhJCgh6RJT/vMFk52i9PeTBzg8REp1EYOc
jAdtvk8IsNUnvUyL+lrmMud5q0B3wkQpdXVt2mQr92Wm69txNLgMf3Ov/hmUlwp/Ct6SQp+cJ//u
IbP3xyL6EiG6ywE5plAh/mOfiSDmkTKpvioDt6SPZBZVdpsmjKzXBFQT2FdNl2F7HllY17JxzHjN
Wpygvnjo9EajCzNmfHs2kZuLu6ov9ogrZMs41Gfh8t3e5Uxq7Ml1KfPlQRkutudtKATYKfEw7FFA
D3OGxcupZniToHi8PQNpDtgMJOcrXmYg7bY6qHwm86ko3b4ZROh6RGz69fJ11QGSaioZOH5CIhrD
yPto2oMtq/JRfAtzMWl1qheTLI8ZkZu9MUZQFL+H0aRjG3V0DBddhmjly1RNNHsGyyHBri2Ba/K/
Fj1JxHx/to3fjR9RQQG+7Z4tIZErQNh7dzoTuk5gpqnh65YgKQaMkwKUmRsvuRwuidMenvfPV3zv
3tO9g3WK/BRhPoKh91ecTTwzPxL/hWxuN0bvsv08SedSIBoqFp0XXyknG4zQpw4I8m0JTw07/fMw
9trzb5sCGEABjAKQAJ53mv0DDdjI4nRUF+PzmE2jJY2VLo9+Ss003DsTM0hZhpayv1/mqoMLVyyX
3bGrbLrIBqmnHxbAXZ2+HmhVPAZihmptZp8Uy4OtIiS9Ot+CvIYRxazhcUZ7BS4QXB68J4thh3IB
FE0uKRd2d6ULSLAf9oe2qhUVGEPCcv7zjN8fFECCKgAQ+6wxW7Bq3zk6UVCgX2DRPS1uipEV5Mak
yAqWbbfbDFFrdsFQQ4XZospA8NLZ11QhKtRu0sRxn9JHGordpFPdw19e9Col+5mjtzlOTnpY1Nyj
nLICGwAhCfg6aZK1GrE7y0RjG/15Suk7zwakvaoQh8Cr4Q5C2PcuN9NkGjcUWtKnyjKCvWVVtw/A
RsTtW/d1H6NHwIqxURb2LQ5fubsUA0ITcCyWIC8CYW1/S2qBJmFDzcvsovfDvg569bK4ozrgUz0j
+xTXbizmk4hKQ06qMguZ2xUHMKb7L1N7l1JhajUen5Qm2CpxDmLFu6lZVE3LwYGQQLpl91TWaJjW
Nmy9/G7jSqQo0VqJymyZTnvAMUYywQ0JxTh063EbC4Ccp5pEzj8h7DdYDl+CRzNdocYKbzL1UQ0T
y/ygdu/m4DYv+lR5uDWLEA8X7C2N8S8krQmWYuwyLIW1JYtsmw+OY0uwOuX419v67K5w77H2/380
A6gDhSOFkwKKhUd9/iN3SPyWFWuho0/LWEp4h7d8AaByWESLVB1I57+5hXfH0X7JjCBTinEsQV39
PpONuURMrkKJknICC7Er2i/3ZwRTWJ+Mq0zmR+ojiSJkMZAVCz4sdEIMCKeHVfImDKhHFnNF+Yna
rIIzwIZcHgwkjjgBxggb34K7Wtz9um2d9hOWMgzVhL2CXbTfjk6E/UZEvE/wUq+8Xh5iOUqMJBcC
Z5Mo7J74/3m1s5r87hMx+f0QgJPAI7kRVr5PFRFfz1EXhxXFqrUAecU6QVB78DHld0W6AU8/amYK
VTV1mtacNcboXl/FgyMhbxTCx+jadGOU3dKRlaTVXobuewxa64WnLisOopzk8CPjw2YeRlmM5pvf
ksF/yBbUqrZDxac6V61GQD67k/d5tdwZzWiQTTHGY3JDYpPUh2kyINXxYB3KLjJUeuMNCDaoZbQd
KrzYDMtmPEDPEOUcFRaUfl32WAx2zUCkDYnz7qxqzxKKgJh29tKyEqFuW26D3zbgBDBFdRnEitqx
nhUvTgsYPeSQj4DNP/lCpv2zy4aOHkhm06RdkfDLFbQFO9eHuk+9aDsUWi7QaNsetIw9GEL1FMfn
xCcsPXXRXLH4qIQcs6c1XzoRPdUyDuFTsIFYUDftFD3gxCjdj9wUhXnayqWbJGBzmbD5Yx22QZxp
D7jotElQr8FSFZKkrC3BrdDVSzLyavrBUiWXcICprPpn7az3cSsGPyf8wtJJ59UBiVU+FGc6RqK4
q5MyEuK8FCqdB/aTVROxWOWQEOC6txuRC0x6S8AIYR9JEdsiPk5TplR56Wras+FmyoPQ3ZEvnfXL
jc/BMOpPNBu9yx/olBJ9WfCMddUJtlIQ0ahli3GsD3PVo5jRRVmh7YFRs/H10ncz2M9n3484bVpR
ezCzDovqXf5ZRq7I50sYh0fR3BOELSB3KERddWNXUoXiw5CWJV7s25tR3w/4WwzcGJfb5Jzpl83p
Ol2ueGFUl14kIYrKsl15Llx5DhNPwPDIs2U/F+M86jGdjuQ4VL4FuhZx3fKc1Xn3YfXKq/Ke04j7
4VQKEqXqUri1rpYPBSd5X4MFVO8gT2lszsRzCb5wtF1n2TBjpaJVw2Xfwmtrll9HhJpyuEkA3yfD
PeeeV/ToORxBd5R9QjB2uKx9SOsSDXF6BJi99voQK8FNdZhsDBLz57RLJ1xv5ENdP7mu0ro1ABaw
smnlepwgbVKw/UcwfoQsjQZNCdlHxmbMvgVPZiLFiTO/rxgZrMCLnJlFmjKWu8vPFttVZVt7K2EA
24R442xrMKbqBgqXfarM5huWT/MS/+EsmUEEaQaW7KlO0u+3J1EZS/P/JEPY13nKag5wLnKRwa2I
JlGx7KfWSGj0yfQ9Iq3WV8la6ravWO4i3MHMafds+eT6CesVsU2emduyJNxWvNyH3ONOq+2xgGXh
CgR/0i80AnHFHgoT7Xc+XyO8N9TjvjTLkuCjOGIr7TGGBdICzPHXfIwhRL8AwWR4Lw9KFo8iz8CY
aTNfA1FrVMkSrMUv66HbXOMnSx7tk6N2fV0MB6sx7a8Yt87BN8G/yJyLWxL3Jnr8tdTR28f/u8hv
nwP0korbMgUjomyTKWLLiwBfqDfnfiIrJq3TLeBaqNZ3ffwIRKOToDK/3Si5LRamBijDme5ySuqV
5k0i2AKOcw2qDVZpSccBHwGhIcGogBvRpW5EvO5Bbwd2Ct4cwGfUL/XbCkqFHQS/9jYnlvbI0Vol
p8InF6urdrgjfru1b+ZRUDFgfYqsxzeOeTnskw+gAMJYusTsl2EZK/DmKnVcsqct6jNnrzBTsi/v
myFtbnUYJSa5/0rSmxnfg54QdKpmtmwf+tuCRhvK/AbPvCQyQxU/zpFgX254uF5Q526HCOOj753E
nq5f8281Q9fz0i9lql+SoptgPnOOiBWTNwuC3Q8zigP7D6bL/pItXYWXYYr37TBu+T7+yRUd809u
6KCwOk1dBWNHNTYB91DMa5nYa/JmKz2fa1uefy15zReD4YSeCPwITgCJi3PVC5zzSwJ1RvyEyI1X
C+j3kZ36Np47iovnnOGJ6wcLXry9HIDAAAPDbWLuEsKXfTs7nK94T6yu4NVJIFgM6xUYp0OQF1AN
xGAqDXU2gKpH5w44bFInDp9nVs94QdCYD3ejdvj/+gq+5LFPgL1pFEeGu0VYClDAg7OKb7JOLs/F
RAOyALpCi2MPvoYr5+BT6RQepjJscNVxGHHEjscQTbSeL/MaR1X4EheBw990g5RCXPzC57kdmOEn
xwbku9/XbEYHsAvFGZbjTF73jJag9uG2Q15CwUxklfT2SRPPfHFh36Ye6m7GEhEVNoEZic7P+bHY
4gRezppsX74EuA8WEwDgbuJvgHQ1C48VSKAmw3xt36d4MTBwfF73wJYjSOo2APV1looJUi3Wr8V4
S1BOxCeKNdlz2CV3MyDKN5BlS/LB0JObtKHpZUf1ht8AdW/HMinScsCwOs8EAGiaCKS+EAQIObV2
ADCRX49AwzBTm/keVY1OVBaukhR0xZkHZliNZUauty+e68kOFYAlCa7tPR+mDl8HfwGz/OIRntHo
ytPZmP6uJnxHfaXDcXdbCkoK+zEDLrjSY6A8Wtmp8Cof5gOgC6BXII4gwf2adSRBSo7DsMbN36Js
w6yKadyPjTGnu7mZ1CQwvreV5FYC2odMpyfLld/ykZYfxeZ89GgQTANV2JSui6/wtwD3Iq82rABE
DvscqJpATj39guOGHvEqIut6lF59LeqV6eQlC0Mx3BWgCqz0lKVyttFf0EDxQI840ciQN/OAgkLU
VkNSmmdAvF7YT3EHaWTX0nwlLDz4ErGN/lEv/aLTLzOtAE2cjXDLWLdRus3iecsgEpGNw+kA4qZN
EomYsizz2iUOVj5Cp9cueDMCM6z0KPWFw6+ZvN1LrTgQ9xai0HWf1qu7GYZl93/12u3eBNH/vnn7
GTKQ8Ti9lkMoT/f38OS8CJ9Yu3X/ICVAJ8YjMve9WARRm8JW7hAt0rsNLBh1BCNkRw4xqv0vv0wW
MSU8EcS0+5/eCgy7O4261gTQVssmSU1c3TtWdl42Pp5QjsjWjUJ/6PW07/Iu2nY4cAaYiRdQeeAt
QCODfWcxCjp3AIL3kQMrxVd/XSg3NY40DVOJHt8ytqnn4LU3oI657KN4c1jiDWjUaJQNawAXZAch
Z1OYLDuM3aglbaBtc9EjeHQKc7YeZdHlqk+7PYwDqx7XKJdhH5Z73XCRFDhHGjBT902u0r1ue5h8
2G2ypFsq+iZn8zSOR8YH7MbT24IAWN+dngChAr+bzUnEr1lKhrL6F+DrXUIPLAf+ARacwrkV/2RL
MIuiDAoA6SOTEgpZMOq7gN3gIQu601G276BhAfDCmqXX+9j/Jbv7PbfbL49HLuEJGPtDF3H9d/UM
44KM/FwCqnpzjRwYMEaBPAA76c+XeleRwG6KgabjWoCs8P9ih97+Vg32ldAVRSj5XxuJRZCy1Ypm
2QcoQXbrrgu231TXc9xhmZkMt+yXc/zzWH6H+dDKAfZTQYpcFeAXwM7T38dCF5ICvuXdI/rnw42B
47UHqfOMR08eN4nQ+d/W+Z8XRFt3AAdFBTEL7vU7RFUwE0PuFdMHUFBwUHQCJ/5luQq4uV87+88T
THbY7n/Q/X2GwG7jvESRIoUE5z2tKQw86yY7FA+/PIZn2w7arwVZ8/wUsrlaTlzRzXx0nqz8MLpp
9+fEwDVEoObhIPqXEf1u6RgRUqn9uXekrHMIf97XGdc6jny5Ev0wvG0qj7gOezw4AVXhqa+Wfs8T
MrfXPWqCwwGhRcT2gXBFtNvaRSOzP+UjkXncBLiWtYWr1/g49gdN7vqVIJ9s/VuBUL252T9PYt8O
f1tVjB/Vkv2ZFuCjgEb1Hn7z6xZ6s+XiopwiI/K2HMeSfC0M7u+/Wcw/L4V6F1iSaEKAxLR8vzNH
mo6r64ru4u3kBJNxL2qGVI94+fOs3pWC8OtgaNQoxu9P96oLOILft8MUW0Z5UPX3mANV/WUFaSH2
yMaQcc9+fLVM4AqOmUnLpjQDgPlmQOQ0t5ZMoXziPsae/ZdxvVFE/rbggNywBDWIO6+EAfSj/H1k
cYzyRtmz+QxZVczmY5qHnSXh8FQYJ/+atwmF9lbOHSDKuhmhKk6KxuYd9IDXOPRADepaKRQAlJs0
Qwof348UkmR5seKIzeUdDaDlB0gdUlRuvswa+uvuaHiaTfo4Dm5LbRvLuJihSjA5EKsbEhJJivv6
rSwmCsT05AOdxkSHW9GxBYRNxApQSwJa4KCQXCBeL/vxMICNDBP5dc6XEb7GGvF2OiPQreBzi1dv
8Baxi9fV9GxM4QGRYe2nqV/SCHGh3LUJd1PqsNyIVApX3pF52Ct30VuIoFC0xX2LVZVsfSNmOyZb
M82mBqEb/MmBu+a/yIHG6cOaX/HAayCCApXH+m662s/CUi8AaBCiiyI9qkrikiNI+zhwY4D+YM8O
YcRDeM6AxQc+PBFEjzW5K1aQy9UlL+Joz6nnxQCuXN/SmdqvM9EHJtwI9BJARgmwvuHMVpK2EfQ6
PoYKHr0T8/S+1rUq/bHTaHepP+VrvWzyE2D7vTCEUCpOiztpZ2Dxn3oF0BYCf7BzMyirjE4S6KcT
xG5/rcjg5uoqL4JPvyZ5WG11B/SJqo9TDblQeuTTHMVIKPE8z2BbtCFBjf84yRX39uBDupm1iSMk
+EuLCCfJK9AWV+pvRD3beWtQJveQ9ER1ZVBe7Fk8n7N4sP6liEexsgPNELdOzVhOo/k8AcCIXAPS
5F65+hXJatTpu+KmGuH++GliQwFR4q9wBfjxHm6tk91995tpDK9B1VQOApmPqcHUUc1i4mJMUJbu
ZIlhpEKkjRfRUn+CL5TVo4LibDiNfd7lDes6/5ivfc4Pa+/puc8WctHHZLscTVguAAjIh9IUaRvq
nN2VvR1iQK+L+URh1BcZhPRzg93HXrhRw+cu7uUh1AkU3NVA7Bk5I5CZdMqvKxV/lQLbcfKquCl8
rw5lxhjubhwZ9BII2ZHL3n3Y+GDjI4Jbe6zWmAyw2GL8zpR7TJNMXZss6q7HZbbHfAaSC4JMd7FI
NLdgta8+lopp8A1U/6OfNT0MDJ0G1myaDjmt9VW1peNppROKqZPKM/x0tU5txiFa8vjJywppzYsJ
0p3Bx6A/dC2GswjJsDVrzfMT47F8VBkgbrRIifXcRER2Tz5s1bchmnJkxG785Ku0P8apja8gFmF9
I6EBu8mAdp2MnfG8OV7Sj8Dg0HWFWVL/SFAxQVqQqORhSdHA4qTWKTom82gf5iVD3g5XcJjX4K7I
bCAkzEdftbSsKas+90tar5co5Lvvc5rx5CidssgW+pFBREfy6mdl83I8RDQyV2ONqv4hSyz/GBa0
zshR8r7OZ5to9Chg8lvMZ3UTyiy+notkt1Ca76XIbvFXAVHhbVyK5RIgcnTVCwKldwXv9yPxnkzQ
paCdALJPFX3xSvufOopCm/bJ9m2euUxRmFegNW7bDMtlwy4DT6D9OqgNgp+rwnXQF8WJ6u/WpIQj
RmbSLtDzkCs04xnUlQnanFLl0ut8GEMDwPQ59+v32FF6lyXYPsvs7AEIXdw3XRiX8pCvkhyz0k53
imXmy6oCQpsYVWKIXZwAlUC0Zd/lCvonkn1DgVc20C1O51fRfhqP9mNIJvFxZqsVrbC2e9Js1Z9N
UGPa6IBGDVCHKN5wjA+FywrQFTZeYFubhcrf1+mMVgbTtvBvfFRbg1rJ+DzJXjdKLcnHGlj8pUpN
1ToT06usn7Jvc1WEGw7YfAF6nzlclNqGOsh31s51N0UVQXQ7JKL+ZtBFKT5UCHN4k/NZ3xe+ECc4
+qJo634rL2wi2T34Q6BIeGaeUjmp8+Kg7OdqKb4ZQp880s2nTY9bddYqWxuux+7nigU5M1s6d0Q0
tT5aU+e0MZlG4VOgV0DMluWyqIU6a4Rz6P4CacUThKn1CwmKfOKGypdlW7afDgZ+WEqZ3maoz59j
nBQHHbR9RJgWNbmflpvIzOLrBqHhmQwJBWMMqOwdW+MMZ1mAR4p5j54ONhfFRYn6BhQBEz+L3Jkn
cM4Ixr+kV0k8kRMvyPwF8Ja+rycGpeg61I/jaLbrbuYaciS4XGSTI0QbWWyvjMv8/TRT88lUVfad
iAXOIdXrcpetIzYPoKEPCbHuOpjSX/Y+EAn4A70k/t8dVLa0Yk8VCEFv3VNw4HcX2Gzl7ZZE4Lbv
jVMGKCNuUChOSGvHejhU2zoR2LuZTq+9UqDWYPfv+6Qo67IOOeq23fxPi5QuGuUn9GxCWxjWjeFI
SlFdJCidtYvasg8VlNsAuE30I6IpuHE3a55tfd2uY0BOcCgdkOHqRuRkKe0xRg9+yK+GWtEbH6nu
HmDFcBdBOfQ8WPMN3+mAl/bJM/pduAOHsvQOLTFAC81V0l/VUqVfXUSdbwcGnSoYM+6pT5dFn1kK
bUxbs6S8zqg01amOx6m+GlmlDiiHQvmyoGx8qOptLBu+2XppRkKnOxmhbH69RrpEt5oCejdzo+sF
9ZIkmMRDw6vHDyRk0cdyqnvVFsEweWS1Mg+86xe0rBjkyq7HXsj+EJkpB1OT0iQ6o9PIvD2s1WQc
O++hR3zYW0QMUmDVpO/ElUBqa4Y2KRG5tPno6HIL0IHPLXFJ98mXkL60Mh6KG9AIaXLwCULEa4t8
1j7nPZIoAz9ilM0LBE7dBHbOxWKLEkqXEE/800ZWmi7NGnRcO4i9Oh1fVhmA9bMe1skc2DLn7rGO
OgFhcNoNtWkMetFAixNldXjsCcgnTcqy4aNck2g7e+RrvI1LncY3vuZhalMDOPy2HOBODyDubQcJ
gOiKpxaC26QUV9CAhZl/GNaoqDeC5Z/iMB4Ad4xiJzuhkcr4wdqMV/awFrwYUuDUs8R+qFAlbF0C
/eMxS9zAbgRDkbMZJ6Cl7WaDnhoyrqiflI6Li6nPcnnsfO5vRQ+08cBDHy5IlyXVoahiVgJZ4iaB
CN0oVPVcXq6QaKOIXNjU3kV5Hcp25DSbmzITBIgWoK/nREXmx1IjNCFGrelZSpqQY4cuMS5tEcKx
CIL6eWd0+aZkxcMaZbJEYOaqtR9aeFKLD8g46vG8FjghXRVHpgbV5J1GF5mjGCGJY0eVQpaW3ybR
Urgn1ERHesF1lUH3vnzdNtY9dUx97WqV8wZpwvjoQZE4UqgPzzEOjxhOojCoIpXb9YCmI3cQcbvT
wkzdKq021ZSgj6pmHPPxESKr4oDWUNATVn0G/7rY8bvt6HYq5YBqWAchKgp1VdwmYfb6sOGwye7r
mZHHEjwcc+gXQCawBxgMGIi9/4GGbeKj0tNcHeey7G7QBUA+Oj3b7uhCB50cwNeubKIx1Jej5PqA
3lLDSaDrCyiFMRT3lslrQfPoNhUhu04Van/oaoEacI206JCmFK3SXenOW0ghhkW72WE8oHsWeuOo
pJB3oOFBZ68MNGn17OPQatHxNivmRUE/PFJwW8ErdJdzgckdV2DFjxs1/Q+K8rE+c5SpDgabEpqy
VZg7nPI4/PsCQq+eI77AEOgDTh30nyrronWTYs+875KvALDCCdyX+izjejyVquT3EY8N5N0F+xxP
49PAQajqkLidypTyL9KnVjZoHSO/kJiaK4dud6GhJvCq7YExXlGVYtJdDKC4D0uLJJx84EhLrhaf
9N8FI+VXQbvks0iIv1lQAD3kSstLAuT1GRg2dPTwaQEyQx7r2wJdrBC3wjnuRph9z8SepK8Tunk1
eUjnF7mgU9txKHrUE4HJyuJyytGtq51NHyxKNpsE5lZ6nrRkgB9piqjn+e2g5vSFMWZFkw4YQ8OH
klWtwO+2QJFgE2xV+eVYuLQ8IIVf0DInwvF9NUJK9x+FrI21QhESf8XB6w26VlV+uUBTnuJgFY8u
0BIlfdrL76dkWwTElGhh8iHPA39xS6VwPCDzPElHQSqSNCc3qICZa7WCm9GYDiHNTZidehGpDT00
zwaBbb8M4bu1K/YKNiXyNKcABv5YUPxZGhS2luPEF3IFrBet2HwfNgTzYF/+zMDEpKexZPY6QxcQ
5LIIR+xhoDrKj5EewUWOtyV/tvMwfCnVEloxk/kwxJGO75wvk0cUqdCvA5VVLFZhPRvOHkHVFbzf
5I9BM8YRyqEnXAMyRCTvCDqgRK2jO6FtHeNcHY1aoHwAsQNG1GZsZNB3L6cOzAe0yhMtFwjSzHFP
Y5eWrrpPEVOTiW6fp9lN4kMqEz8fkFVQAZdWFxJCSZO4bljPUZzyKftQOEKrRiQakuwB7Mtoapeo
CpyeUHcSIb4VTBaybpFth0w1bmPj7NoSB26+HhjKQBW0+2CZZ+sBInA6iuu1ooB02tkhAVP3wwLU
ijQB9PPanYxTuv/cdQK694PHVkE1AiohMplmCVoW9tQhVpsuHXPR+Nes57DkRwYa0Tgdc42S1SON
U5Qwzgp8IzsdzJpFMb/nDk0q8ucsAusI3Q8cWkOgCBIMpv9zjOoyxjrOfFoPtWIh/5ybPGWPb5hn
pHbc3g71jjCmCQ3qGp159wo4yu57OQH7cCt/dBmNQ3EGPXnDftPJXPdfnPIsYs1UAYBD9y9BuUcP
LQN3bJ8dA6BQ3VgElOEOTS/iNWtdNzstzhuKRLhbOPK45C+kgnh+POSDdet0TRymtzW9BFlhbsEd
ISN9JDZXPbpVge/Zk6vYOb1K0Hl6ixgHuUOnT0pVHP44svIA5W53m4IThdBd1fCY6M6FIKrKzr0t
x3VVADMXAJJ9C2aSG3x27KaQ9cNReRBXamAHk0RvAIR+1ZFGQ0FRTFporVyTZLrOjuW6keyM8tn4
rCo3PEUgqdgmlRDFNZnD3jmCtDH+iCeBKAusfDTPOcpiRue6xYDuEZot1ajhbYVbX9n/V3XfLdCD
58sF4NT+Bo3xSCvSwt3yZF3HoyIjOE9LjXqqioZHXgdfXmqEcGVDJrVmTZi8mM57u8nWhkp5CJ7j
RfxQW0zR0M+gWx96vFSZO1iyrQ9zH6EPT+ej4YgIFBki5SrPz6bI7HigYxVeoo0GaJWTzuvkoRJo
lHPweOj8d4P2swY9lBakBtMWoaVbbHjCjggnzHzhWC6WHx06LABxQffBFDp+wboT9GMLjU6jSypw
XFJdoxlfnEl5zNZ4vkhmWX4ZliEDYFnStJMtAMU+R4ZarvPdWBWxO6Rx7uxnMAjAPgAVFGS1FtQI
6M8nl6Sg5wDcuuuQeaOrp0YcfhtQtwqNJ6I8lqIY0BpjRttO8Jch+gBFTY1gQKSrmw/VhE4iTRlZ
doaeAjemDF3UEFDULrQaNG8dALOXDXV/2AatP7oolpgn2jcUiQr3K272IatpVR85KAo/oeNHUCC4
6m4iuOH5K5JLzz6WfDR71EXS/gIRTHFlsjLvX+AiCfSuS8YfpCf0FmzD7kdnEqx85bcA1hd1QEa2
rQ+N6mP/VIXc3XszMEwB8joUWctRwpuWIzj/Iq8fEsCHJXpDoAdbAtCiP3hQTP7jSQZ9Yy7m7GLK
0PpQe5M/avQUPdl0ij8XZka3thJ0PjSC2EB0n7e1gS5rRfueNO0PqUObKGQoE3jmdb/Uy2VXGJC8
5mkDq7L7P+yd2W7kVpp1n4gG5+Gyg4xRUmie8oaQ5EzO4yEPh6fvdZTOctrG72rjv2mgCyi4YGdK
IUWQPN+w99oxFCd/CkqlMKAbDtvaW8wdixbWlbqF4TFKpCV59GrYBrINdCZUelYiOoqCehFXgEjG
y8Q0QHjqTtJ6O/QE7cM0ewPi3aHmt2Sp7n2x+9RPNhUF+HWnqYpX+LYPwEBbFnhbRRyg6ii6LI04
0HMETIxLbtaKCcBmdVvgh4VEpxZZepVt127maxIHVRrqi6qNpNV+m0Rab81YzOE0OMurx9NCXgB3
6tuo7KR/J5weW/+gOU5HQ5AxBarM5soqY/PCT8vCQ20TL9WmN+LgQtNS8x3vegF+shU3SN7yECmV
+YZbZ6wxjXjBEmaOyPvQm+xsicZpycWm7P0h3o5p5pc8f3urvMgNc3F2gzs5T3iw2/nM5KqA9mE3
1bIp28p4BUmVLJsKPcO5Qaihb73JWWgKAhNzQBfrTrWtjDx9KJy5n0LOTao66vMotfrOV++bez1Z
E2Noy2zis19W1kuHWCHZyLF8tUTVvPQDVE3Y/MweESaiN0okl3zZvybaBC6zELMGaGs1rvoR25Fg
7vKlTkbt2Ofc1FGfFd71MA7NaXA6LBO9V1wyF/AOWqz7T0yMM4/LIHHfW3MFEWTr4k72i3ksRDOY
YS79SVVreoUCpWbE4wnhH4SV1m4EOYPCqcoCaKiOKcs7XLxZ1DPcinoudTvsoHxtKV+Mi3ppUiR2
k/GSxsv8EsSDsWnFqGPpdIpt5ZfxN9S5emQ79vDoU+7vDTs23huE3EDD4sWBPcAbh3L+BeuKfzWz
K9+DJOKu88c3dL7DTTvqS7zxh0Y3uA/WmwBwGhWNAaiB86CvaTOEFWH+v2CKpl1Ondk/5ww7In+m
UemAYa+bOTWaJ7ih9n2eWhDBwIVqx7atDXxNCBYLy/pYRqb//bZomQf17xxQ4LsiVsmYgV7oaJuq
vett0djONciTjqe8IOsIiU/f4ctm1z4vedWxa2Bv11zbC4oUcGEmlgczshp9HtKjPqZVvh7RQy/D
Y5zNk/Ph1DBuD3njV4MdxnavD1rkS8eeeh5eBaIQdm3IDPLAyFw9Qr9mrJSNPmSmsAfIp8/HcZmZ
Ym5cc3Z2tl1P/he3rgceKl1blHPJc8xJdSeizmPdH2mLmyToQmykSqh6KeMRJy14tLlpUIPbDorK
tG2+6grFJyJ2u+jdgKhNS5EidcmSAtFNm4CrM0OuwY41SJInq97dSssfaGEyawaZ8tT4EIfziH2m
T9+H8yab83OeN8DJIjEBMjS2emuNonsfi1Uay4bv0mZLODU2JdlmbVOeDIcY+2YehEys1W9iu4kO
qi5NZul1z6OWrKazyWK/4M+QlHvufKENgob5Il9EXLrhrAe+J3d/v577406brSFYfhfvbMAeHdGy
8uD/vNDPnAUnTZKBfmlatdCovusUqiIAq7CH/yPKf7Oo/OMKWb0iNm6Wlco7jE9OIQZ+fkWGc/6g
I+//Wn1/RfldBALLp2eTLLzUHtFsSX3WcChkOUvB77/yP6I5/L8gnj8zPP+/kKH/C2mghg5P/3eT
hsKN/oH4/1/l2/tbhY/jd5DD9y/5wQG1idHy8au4eDcNpYP4QXLQQITaqBSg9kNtN/gnl9G/cKC/
6EwYPIKdUIywFON6YGWrcP/gQU2M/QHbDpfmn+frP6E5/HnXzndRcgkDz5faNP/5Ss6N1rSFZWsH
uM52vsnyBSh/YIuHn96Tm+9r6595CH+8YRzlsPbJFaD74+LF9f6nG2Y1WOkwNNcO6CuMB4T+lAqj
7l9XEy7cf3OrqJX9T4tz9VqYJzH5Y8FFPOAoU8dPahs+C0Sl0ooPi9EE17rbyysW/yxZVn2+ad0q
+3d+UjD+f3lJT3EWHB1bEunFf2biz4VwOnR18SFb+phxdtcMlyx+YNk3jLIdDvUpeNIRf8D8GinX
aMWwwe9dZjX1vnOSMXQkBMDNONccfDksyKBRnNMl6PX3GuEFI2IR7Kkpg/209tm+chcTutdcnygm
qtuywNtZav3waAxufcJR2e6w8WfneBmys51gyI6spE73S8dRnyWArbpBVLcmssWvLFLXp7Sw+yev
Ta70ccm2ExTPEJ6fflhNqwAchVYjTHNrvDXFWH1brbW5BoeVP5p6lm9qOOM7p0trirBKhmNTTwe9
iTGCrp2596WObRjn2NZImRqVgyUuPGNozrQKKDk5dt/gY2lASdUYsNemQ7dw3mzsOYhdHvtm8yF8
0B3uWs2slNZ03OjdRK3a+/ZOF2b/mhVaMEG7SntP0GwsE+LW18AxnUVcpnWb77zaoyeaYq7zUE8h
CVA4V/X72Hvta44p4DkPCvMu4GRJw0kXwa+5j8tlgxoWtFVlLk2BwiCbdyBRqcjQH6XvRVr6TshG
q7zWS0ZGIVv45tLDSXOxMBl48pcVD2Oc9QwW1YIvX1nJ2Yy2rtGl3qUzJKx4zpe7FNHnVhh6/4qj
S+6aWR92vnQ1B4CYW/3aV1W6T+v0Y+nzNkpQ1F0kgc/e21idtNoK3py0jsurrqzWZ1AH2q2Ftf5S
X1FvbsQM4Ay0tq5FRZbH+kZrkCm6mXOM8XkhbKnF1oJMeKnnyfhrItzhvTCWvNyuyeqC3hyy4MRb
IDChuB/dUIYTo7RzXeqMPbzyV90CkAWx7SLWwLsWRfIYCOq2LoYmqrW+EsVWMwXrVKMVt/UQV4y7
8drhItd6m2nNkKBi0v38DcFUzF/2vlgxAC5GQQsbLbe7i6fSvHRTcePM02RsfN+zubS5e2bqUfgY
ALtzQ36dK0/bOT1wQjyA6zv09iXkk3XeoVsW1xTwqKTWYbiDXqqF6AnuUMRm29FZX7Sxt87mCond
XFZx1rx13U6BO93XdQDy3Qjkbqns23qqnj0rbsxDxgxY2puBufzyUUPFBM0tR8oZd0QcAkHRb818
s9LAR0VSFSisTcVyXMrOXS/9qVzmYxnocEfClPWIvok1CpinQkyo6BE4ATNMeCOaLhoXKfIHG617
AjcSHa8vpwdvGdJt8AkJdj6BwVqs4MGO4ggHg1/X+0miuXmZNRtXERI7kwmpPwk9ykpt8XciFxls
4qQakJgXkKfuZOEo/1GbyeTsdiyONg0Sk+kmYcLqg0B1O5FeBLEmWcqiLndezZa9GzCAOtbSLea+
wHzK0TA7OyaMjver94lXTgcMMieIg4q7XFRohCj4A1G8ak5b3AeyIg5Br3kMN5XnHKQ+lE9evGhK
1GvGy2YaXeuE2KmBzLrKadw4WhrsncFiemrG3aUxz87BrDTdoylf6O6qNTAezLQBXi069Z+92I3v
l2WcPlyzZvJYG3W7Y9diHZsSpcpmtBnTFWNpH1uh1yeK8GA7VONah1UXM9FhWNxcdLbNVohUGmNn
uKKJSLJgPtgGQ1gLHZwgCgr6rTgOvrChq8Ju0Op77Ioxc+9aG2l65VTdzpbdfrWpJC/5QbJkV6Cf
Zo4cVLAg3aRMtz2O2iPb9eC6dDL3raxosTEaSfy5wqtutanw2Mxjv6hDbMf8maMN1Te2nuWTpQ/z
TVnkoJ79tWrukypFxyAoIwweHoU7ct+W0ec5/o+qwP+LTHgDWM9PFc9fq0AACM3vUeEqSun7l/xW
BRo6cV02jAsqeJzmn0XJd56XZhhUiJSH3xWrga5A8T+qQI8qkK/6kQalPPs/qkBYX8jdmAeS+4kz
+h8x4vGi/rGAoQdy+LkCzOM6P89fNLNVR+M/F+6EfaxF0uYycYLqXG98x230C8iYPjyGvPOGddwX
+KMq/RlhFg1cUbeVINjIHgj4UZ0LtLsefdREAoiE7uDfZy6DLRd6Sl5nxhi208ymygbSUjEdDhaC
NqZJY96I+rqSR8bFlSAMguFwPbRXdbmADZYy4zgL/La+hJY6nyiqpH7MM3e5Wuw4fsitrkWJ5r5o
opH7qZGesrViPYW0egnckHopn7krHKcwH1I342bKUh5bJPNMTBFwrQdbTE/dxE2+UrS5pTvfrUz7
3/TW5HlAkJa8AvzDFsRMB55IvRwzyJZWopf7epYgbCW4g8gJmuzoVknnnYNgkHkoFp0DUdOY8Ljt
MuyHvpAjSEu8tWllF4c27qddvvbeyoy05hszP4xJR5GxvDaduH4dpsW4m2BxyX0z5NhBheCkSNgQ
c7Imy7oRBZFKudPJF1w8y1O8kgkR9knXzse5QV7PdNrhF2WzMJovsJc6jKhGuRemS8QQAT1b6OWd
sRFGfznhplVKNYSHmMFTsoWKyTm6PIee4MLOl+YwBWKf5ZjddqnoUQ5KLvUItMCi33ak/pg8Aqu9
NZRx6EI/RQCRDx5ejjzXqG/RK21AQ/VNpI+MGFi/VgdMDSlkUwmk05ymaTsNeRMiupXJbkFYxhud
tK0TGqKcvnlxpr+tyNV3hcPdSDJN1m9xaCxvlYpS2GG6dPZjM7f3Rt2nF9h8y5cGJeom1qUxha2W
DHjT00SPzN67xlbUQzlN4y3yCryUzBpUqJAxG3KbJIA4F8kWN/X64Hp2OrRAcT+GIyOTUxrEs7dp
rKrAQW2hrXLSkWIo15ojunrzOFQI0QD7xV+4G5A54Z4N3uMKZusG6qcs9snQmQ8x5M3j1FdAxEsG
hpugjsU9I9EPfXK0SAKfj8A+MfDkDsiOjceKAoXULIMwcX3jsnJL+1Skjv+qmoq9FCk5bY5YDQKl
JCxJwfloRSLuHhD/9efO19f3cqjiCM/g8jRmbXWIVw7mUNNIbdm0GsNB2Wriemnm+tw52G03Q5Pn
2caUCivN8jsy0rh5dBPA3ZMWEG3DUuV5oPBkPD3E5V1ht2YoVnRTrPr3Q4M6ufdim+PbLvRbJ+3G
cEGNHOya2jbhwkBBjy8+l0ojAPprAmQCHCh6+ZXknOVIvwPMWYGH5LwEmzoePnI9syPsjVPoICk4
KEcvO2fzbZ6WZzxlTlgXSTBHgTS9nuAfC7VzCaakQ1Dp3kwCrQkvi6VsXPrvHed/TsV/F4fouObf
Dkduvv41Y/4zDfH7F/52OHr2L3gKfcNTMwKOIB+qyW+Ho68Du6SbV9YR0gKx1P3rcCT2kP+EoIbJ
BcQvy+FM+3E4Br+QhIhRiYkLfTncjH8yIsHx+sfTkUxEjkTGNDrsDTBofLs/TBQY2ou1avXl4Hh1
wTZBrYFo4SeaB1AMwRbsB6K3qsr6ajcNbhdsTNH3R9tvDH23dj2HYcrCPgg7MZQO+l3H1XhyJ2PU
Bx/MuePryXWhjS0GM/IMCSOML9LWNpUmiIYwYGiuqJVQX1m4sbbeurRsQ9PYMBHsp+teM8zmqRdL
f1ryLj0b2JG2nrauj7GpWQr1ivKnD/Q236aoJe8Z3871Qe8CchyMWffeoEW6ZC0hpyTxyrVQGOkt
USrVOPO8SOtD5q3ZV+qY5GPCinzFNNt7QXmajxFpHvYlkGOKXsMTPK8ZkzD6HJ3E3OKucm6AQJUX
0gry66xJhyvJbbg34hzWsh6jSm4GOW+ZEqPr9JJcqudMEs4zB6HWuyxsqiqYNyj39I0sHevR73mb
yeAqeAkz1VWeBJhuZkAH01SObWTz9Ni2gb8yqG7gE7jsdtbqlrSUhv2931+nMXIXlrdFfXI8sw1z
f43DYkp5DAcm7P3er65qz0iwr3vuBM+DsL6c2kR/BrE7XI6N/SLwWNwbpFP5e7+P0TmCgEtQPWE0
3bPttp7msjB3hGj5+6pNcvZBwOyvmPATz2fpRUgw9nrlOFLceW7j51vXjZ2Txa6HHQldt10Zd568
QUBZMyS3ia9I9Bt7VHErojGts6GJ8ZUVZvLYV9Z8TZuITaIiX1D4cGiqQkMexvMXZ0p5YosUXwZt
Xt86+mBf0TA/Z5OijjTgnBcehCBaEzql0em2jByqw6RjdGmMISyKPL8j+Ee/HmFbR/FsT2wlm30B
WHRb2TyD01FvIsqNiowc2aAjQ/25G92q+BZM0wdbOm3XoOFntTWUxh0XOYfSPHdHzqhqs5aBtTV8
Z4oKeDeRWzu3DVcb0sTgguU8CEa/cwnOES8r0n3swXT4KTPUjQM76cAqEXPciI7GGNFocqhrLziX
kmML6vzOKduWstAJTp4vugjh1bLtDYROJSvOsyU7rhsuWxAzzND2LfL3zViz2VJIKsX0Hp0tFfd8
t7Cn3MgkQ0Wyd+1qSYxHP6Z93BGvOVkc+wYwHhSjU5qkPjUaDtw2XLBDjPemWTg4DTjNCBV1uiI1
nhD0J/lWd/Lsgo2NdwuXOU6fZ3utBvy0eQmpPGiY+CGUWnh9iS3ZX8znwCInZlPm6KXDHkOEKtoa
zXmZA9C1x6kxKdPKZuW0nnN9tdEoNFov72WW2dM9q5iR+iRJtNw6F5Yu81ekPP1aR2ieamrO1FH2
lBa1ZCQFlviIyyxJXqHoJmWYpwYgeKIZKi7PqVnw5bOFTNKNkc38+ghSCCsq89r3txizhiI5YDCx
X9X0b/jwioAAo1feo2CUm1LtJ5HSWA4RKnExWPwfUvIjLgNQkptUB071UBcjtja9s0w3NIfejLmx
jHn7n/71M//4353UwMBYIfyLNfWXBlYFF5++9uLr8vMmg5NVfdmPc9r6JcBa5AXqNFT6AtrR385p
zyG5GIKqZ+J05ZTmT37rYW0aVZYbwDhVRK3H+vD3YxouNd9OB3aI/c3QMd/9SHX7baXwd8HFHMh/
OqahJrIz8T/bWGDQf7ZZmkAJKmzhDM+lRihI3WOsgfLeFxcIBJ2LWe87eZ84ghQxnf7vCKt1uE1b
TVY81wzmdH0vSyTnRUCEBaNIfAnMuswW3XmSxHZ2S8KJvleJJJsE0kC4ztp0TgrIjJGBBvthxvzz
wrz1rTQIUeVbPUilPh2KZr3FhPbQ8AgAlEGwEMdsGQseITD9ezJhr8ZJZZkRTmjcgVgFvtcO+ktQ
GLQvmpaZdzUCpJNARLttKh+5c8sXTq6nbW04HmeAtSIyOKHvsHVr20powTcG4zw52kYNaWVFzksi
UckwVS+IS5PGsF3xDYarLZjfqzeqwPgW9V76zuef0RYINX4zZH90iLfgqANJ3oR5NR7XIrdDj7Ut
0zYHKhc623bJN2BRq+BZ5muXhHXp6y9eRfCb29KxOGZA8BQ8q8Mwif4otZFXN/wJRQl4hZ3IhiCc
ssYaOSuC3uEIR2K4mQShzQxAyfU120R7HUfLuSeQpSIPa7SMy94XCLZUN/u0wAr1yVkYDfQDyE03
aAr5biWEzGu/LbVvazoF4Wx1MT3TnP6qEQB5bhm77D9/PqF+Kq5s/G45/zya5cCHAUlPhp5LwtZO
78d6PzKTDRu/XcnE5U0WPrk4WF9UFNyQmURxGiPC+HEoiunSNeM0PcT4WNaDKwbQeKnjFdneAhuF
1iBGyldjzz+tdnOUvU3y55BL4h+zxHxpNRZFO6NdfH3PpcI6bqi4Fvy2OOWjEBGvnpGPIZwM54/j
3DfVWsL6tMr7tO2Xl65NxSWsquAhXyXZF5bZuxHmTutUO2NyEXd2ijACtBqbaiBLLR+2T2iQS3gI
icSy4ZfMMSBvndUU9d7RAyLJnG5g0h8MLqdMu76u9bTsfZuFVFma1jeE+hNQNFYVzcaw1jmNEjPP
il2QY649F2XD9wrGEkkXNv/JDG0UWVm2kX2DuHzAD34XV8FyBUwYhp0qk9ZBj68qFnXUTsnk7w24
WztUWdYT4JRij4BOazYofKm95iGr/H0BMuF+oDZzhnK8rKjWah8lRkhqMDVcPq7aupVFeVWhPx9C
YbgupmsKP0h7bUi0RX1KPuvCTJWIqyoWhSobhSogJwSCN44qKscEwAnMj2RbqZJz9dyBktNeTwQx
UZEW5mSFkypTZ/BH2NcWhsSxKmMnVdDaqrStzTrjolIFb61KX7MZqIKZGa/QpimNwUOKq1GVy7Nv
FRe1KqHx9JpbmUr2APpnjZ181tu+Kr3LoMsgb6iCHGpldgVJN1GropxldXPsFz76VZXy9WdVn39W
+Mtnta9/Fv6fPYCWq34gUa1B99klTBLJ4ZhKegetqNfH2eHwX1VrgZCrP616i4zGxXhidh7zPmAe
zaAmNToJhJQImDLLwY5MAPJba6zpY2DNsL9BCIp6RTU6eFCb23RexXPA728d7Xid82NbNUptsiZo
1slEQvTkjuumgJ4wYMVwyELUu5HUytRrjNCr2z7sSzN9cGExrSSHE6CIYDS/kENeLKHsmZXj6Xaz
jeW2IuwDOe9TbCvhtFRvDWKVbZ+hg2rINz6TKaA9ECjDw5++Yt0FE05fXqIcWoJb1v6m94vi5NVI
6JqJh7npSp5Kwh3j188nS4dA+lswV8WpbLhDTWM19O93Uevy0JqRjT/1U4U9BHkjvYwJ6pQ9JSdM
37j1fk54PLd1adrcDpN5ZzjqhYiNmiPilPhJwGCsV5M+4TRI1ezlzLG9nEWvoKIN2NwtOuz1qqds
vfhPufQ/KZcMjH1/Vy39F6TLWryJn2ul71/zQ/UREPHqkLAQwHYyYSf8rvoImHYYDC5chgmw952A
gujHvN/9xeFLIAJTZ4HdVAXWj5GG9QuTef42vLHvQ5J/Uis5PnOTn0USoGH5H1Bx5hlAWP5CmYZS
aTKvG20CsHz8mQ548Z5H0n4FC3sqk845sIeEcd9MJOFhfPYuncLGQ+CrpLxGZeaNgvS80itR76P/
OK/gcR5cJoYJo26X2A1he+e0pM1dcpk9VCqZDz5AdqwS1/jStDEIrJwYR6QxW7jy3TudbH4gTpxQ
t+wz9E+M7foBzU8Ls5hocvblhXkPf7w4IVWsL2KVHjhaAjXxUF81jjoVyxh1W16lJ0MKrHRZBdir
0lyLVoJcQgheWHLp4a6b1i/3bekHl4ugLsK4NJu3s0YwoKeSDg2Vebh8xh/Kxup2psfI3FDpiEaQ
BbTgxY0xox6PTeMBWTORkCpVse5wjfCMaq1v1rIg11X5i7RyRDH2VT9ATjAIK8/hrIDXR9nbMwLe
O6Xe/jqxfNhZPQzITuU81irxsfsMf5w/cyBVIiSme0hiKiVS98iLHAxzfG5UhuQwptPtoHIlg4WE
STWCuE2wex+wz/Vn18rnW6ZxsNLQGu+oR8mpVImVVMpzhO/D27WylHuiJfk1knne2CrtUqrcy04l
YGpEYWa9s4QW4ZgkZPCw1ubtCMIUJh4JmoIozUplamq+dkSnS8pm16BFkCRvdiqDM0EujaR9yLAS
2tMe8F98NCtSO+GsE+AZaMQ4pmj1tC354ONFq7I+k4XUT68jFo0lT4tjiZ18K6fuIaAMv1p1V7+a
hAoPZYGfPcOVFZf5qJf3dmO3exSkZrCZ4IwenLn0yPMtLet2XbzsKknsdbd4Hg40FAreHUEJBhN6
lWiaCUsqr75+E6i80yZR0ae5SkEdAeKfY1JoDpjTrQtXpaVWrYs3w/cyVW8Z5zohVRWd63qYVdKq
rknrwlTpq2RZJNcQ5gTVmEUJWonySLQeT/tY+chqxz+bXWu+1oHhXnUJCa/ALttDnpdo7SuVADt9
ZsG204Wp0mFl0/UHTSeRUSXHpiMiUByX5Mmabey9dUTMOiprNlla3KZEaR6bLrZ3nk8m7eLVhJ8R
U7swvUhCLbHNV8+vHxpprU9CkGu7qoTbJlVht3MKHw36Lc4yuj79nEqDYNxJZeRiK85vSJEmOJc2
MfhAfJnua8kXJSph18+YIUlLYzcji+oiT/gQJ5XJ6444An0ge/eeJQY8KQHhvUNhPAzE+TKad08N
wuAaFk+IiKGqgXqR/8tJV945RAK7zGNObrzWRzS56EfbsdiMPCxfhybIjh48tR0OpS7yBGKUWKUO
s9u3v644fkKroJxYVToxRoziBarH/EgBod22ZtWEfKAesLaU+MYO18GN1s+7SeUed+h98jAIdg5d
B8mf+H9R+xIwWt5KlZusxRNeGMjit7lKVa7pSEVIkSPPtU7qsqWCR1HaRJgFvT0mqXkrS2PU2CpZ
/stAElELe0MFOQMHauglSHdeRVPstXkAX7IsDjnYcnaV9hUaWUI0C8e8YDfajKMfBYF8TNYF0V5Z
BIjoWfrxmBOUSXiF9QvWeozB6hg2pKG9kH7b+0yCWPNkZYBwwu0Q5PS1G5Za9oyqRT+WOup2Fmbd
xsyL5r0EtHcRN2lw6+AROdJvzMztgCPeZoNG5rdXh07dijcXnsU+1x3/RodeMRDHZ+ln6Td66Md0
JhsIie4WR3zwFHBqnFdAGM8ot7JL2qsvARjpAyfiGqLPl2eR2BmX0pRfipyJ9MA07bIa7f5myOPu
KtenDpl+VmLFrNptY4hkZwR4vFamYFtHdNZzMVXmwR34LfvYb3Ypqb9fVy8ZryZyXt5sq1OHCx78
FxXM9wiqWBLKmhXBzsqDZI/vDB/RkkyhZsTpjWFQQmLfU1PAbr7Xab42deqs0bIM7VbMpn/hK21y
NJdNem15+cSFxqYx0GwHAoI+rvslscZ9jdHxWARr+1iOQEcM5vCQlNebQlr2tpXEDwEu1xkzj1rN
uDCZd27XyLMhE/MUGEnxBTF7EU2m62+kwXGbcYtfkG3SHth/QIIuuj54JUMyi6p60l/KGB0iT6b0
GA9mtJiuc7OOufbRAs06tYOPUQikwbWR1eXRsTWghVDsbstl8h9ptuKdoXf6fSozvFbSw9W6YKfe
WWxCz/3SvdeYVz70deTxP/bDyox+tpM9mStGRGq5xeJDu3Bq3cS6VOPwhEXXTGCiN0Y9Qq2oiky/
VWtRzv48Tx4YPAOLyEcc4iEt63DbJV15aFJu6c3cekWBlqrHbeXFfvcNhG1xlGVqMsSYtMsMtzZu
9+pGyro4DM74iuXuM78X54uPEO+9GJhAZumbHo/fvHJ9JYrirjYwUYBEbXm9jlBuzDRbmN0PtHXt
qU0970G2hflE7G79wWppfu5jvlDWBGi+MZplgX9qE36L8dR2opPDHqkA9IMrSi1cFhjPQEhvSVMd
bLx0WXo5A1rFfjKP/k03dIv7Itz42wivy2cZPfHBISMyEWsijg3jRt9DdW3XfYX8/iprO615bXmA
UnsFkl0NbWNXANw/+VrRsx3IzYgir7gwkqU+jX3mvTqL033RvTjJb+I5LS+81DH6BwxVabwv16JE
+YDdGjsdWQZO/qufzkJ7dLp4dlBnAm5HrwpY4Nh5mRXVmr7s+6AhYtUVz0TTT5t+TsqI9ABsRon9
jNZ8OrhZCym6GsYzf3PeBUxiQiz0BIbblyNbP/SSWuNsCnAOT5gqtQO1yGO9puU2dU3vxAkCGlbL
EogspREmNY0NS/ru3PNpnlbmDkOaTW8KCHrqA7U2s7Vxb9TzgjdNlVsEY5At7Fj9RZYdi3gHVw4y
dhMPB6g8hIx2frYX6KjDJbZvqzUVUd5pyXG1wZwDViHxsjKz06Anl65BuKkOoOYSvSOIALh4X0bL
LckKpdfNOplhnRLBFsoJqoGMucYU2+1MtEnBQUaKLTTk0T+MaEaQtZoVw5NY/2bTyy5hW7Q485Gw
WMavrl+7/jPbstoTH6PtdYXzyFiGiiPMujID8fufJu5/0sR59El/18SRXlN//Riyj3H4uY/7/mU/
Rt7GL54i37m4PBBSMOX8feRt/eJx82IP8JCUo2xn//xj5m3+wmaHRbZLD/e50f5XH2frv9DCkX9G
eKMiFP5D9f6n7+NnsbsPkI/pOYEtpIOxCv9TholjLrSaTSYPDbk1zFww2aZrzcx1GF4Wt3j32fow
BWZGUOOVDlELkhY/L8WJaPE21Af/wZd+cdJAm1/NY3kpmeuhRXIpS3tmhDrrGS9nhrsowyc24nVn
W5Ue8bS0NqnfBbs20Gi83DEIvcC8bWOpRwilMOzbfrE1Osy4CfLJDTcNg0V0mCFgOz3KC/Eiy4AD
IGswKTUmPuT83dVaPSrJE8ErzvMQHRdzEdm/GH7KIMaRFhwVRpOgc5/Yl96R3vEue17eddqXssm+
cQuhK4aax9zWvDVSRGNmze9DfgUgmL57cY0cKL5SdU8av16Np5WavGYspXnHvvePgCOHbSx4a2QQ
b5OhIoKCRHWz0OaN6/JWNn4vIr3jmxLtYtEsJY/8CrwNun+sMoY/cc/fkkRPQ12xqfXAP2zG1GwO
uY0ov4GIHbmdy58W9u3kMwlXX5nbqFSzAFv5aqpCeuEtaIGKbZ3BWG+TprwNllJuS6HmtpjqLhy7
48efLHM7dvxAVusWkb6SoCxYmJOTQHnY1N+WumsOndVDEIkXSohiQRoUlMlHXGoG70PwEOj0ElZd
kheu41xV1rSdPfg+8G1J25oH4gH8R4H9gG4Ib/S6w/O8Hiafd88SvOjkeKTUaw+fF0nWLfQZdiei
1uM6MBbrtpKsK7A1QwszZGgW/APmwK3M+KGSvLCPdArBzmCyHZFSP5+8YGDa2aqraODvon88Z8JA
ztMIc+vJNA/d2FUGby4spIJEMjvOmev52xxg3MR44m/KKXvH8sJnv/JvZMXP1E1aHU2DjwNaNnyN
khUIg6bI9FpicTs2Ib3oXz4/7yrB9iopi0MIu+suSblk8Hjx0XcUFqPrlyfdSL5xk3NV8yzf+ClX
p+9xqTTqXkAgtTyWpN1tXB/rvVrxcOdRTLVFdgYGc0Rh97CsfPJTx31CcFJ8mhD4XqW0JGHgiRcP
/EzoenzC/sjF5P83e2e2XDeOZdFf6R9gBefhlbyTrgbLkiwPLwzZsjiTIDjj63tBTkfLzm5n13s9
VFZkWtblJQEQOGfvtZmNrzejFUyKxeBHRdV8Bf9s71P4OOfahuVN81okdUVza+MweYclViQ2Mkzc
kpT0nVGIg2psFCM0/3eNdLmlJu2kJcuHy3Aw1iMlFuuKFglBTaOy9xVgK5J8HIhOJc2QiQ4TzIci
Qc5fXYc2ExWvL3yumTc5e5J6bzJPsEIU7+fcu3mdXk6p1Mm0JhvfKerICT0iBBmqAWbD43bzqCKj
26T+yR5mD+SDaViFXfL6bA06FrGRtlc+zHmWEIZAK/ooAfUlsEbz/AAoq0MnZHTk2FDtSR6IDsgW
6x2+e5G8DgA9wpni7wtXQeDaWMaimfntKt2P0o95nBZ6bZJhRG1p3M+llT6JwjNOXs5XVQafhQPe
OJFuwOqFpZyNG4/Aql44/zocjZk9psFspgEeJXZrpWfdK7oKCogM3uodw6X8amTFFhvwsK/Syq72
bJCKZFKmcco85mmHpPFqC/LoEPgMMjqY7ZUB+SFRLcsXznYKkSwOluJAvLrHKK+BEBorv8xa5gTv
lp8Eo+nA2vGGuEd3dLH4AxAsXaxei8bEieM54KQzFsWMtl+68OiQ0ETHdLLf504UHpXVbkcxspgI
d0aEg2IuIfOgSJbJYhYFgpz5kBWsCXAIv65NdkSq9eukBWEzU0swHvjd+a0nGRLSc9/bm7Y3pUYY
e5zPee3Q99n6VaDwg2lVdZiB895sr1bfXW+mANGIi1MYThSfrO81WrBqVzX8ysniubot8lJ3HYed
EXosgfqAFZBQd0upHbFl19fHMO1f+oD/3EzlnkmP7qFgPXHJjz9YUn4LTXgqJHZCRe2Dx6Zzu31l
5LfGMt0ESGtjB0vReStWTAS0B2sLSwddD7taKNi3q4HSg6gp8mh1SIDPjsDfR6E1gK5Xsvxql926
42AXYQky7QcvA+szhIsorzd4HOeCwKAwhsaDZAWyjjvttec2zrtivCVx1McyxuaTUpyERULbqgIL
iepRDnuOy8KC9dsbZ5FOT8A3umfMbd/cwuymOHPW6iXsHUMh2EbwNSRMjOWEqb47QG5ZIwFiq3cS
UQIDa0p3NnYZryIaFGF6HdHJMA610y7DTUWEVICi0x2a07ip0fi0Ze6Mxocu9lWaRw79HVlbftJv
MABuvNm3N6IncIHctbTkznngP7zZiv3V3X9rGNSGwN/2Na7PgRHvowk5+ndMdR1BnCeVYDoFxcYp
ROUvRcXLxWnDh0nSIPdIr03cgpH+58/93TzIfgo7BpUajtNmABX4V6lftLn2Fo1iOlnL62LHHHSK
6rldjIoTafXy50+jnv/3b4mzl14AeV7R74oFtZDygxp9OtUbA0TvBKKKQiiBSOaP7/Ufieo/Cl+4
t28eyt+FLx1g2//aPVXd+IuJl/2+/ot/nQMiOjOA7kzPomEXuLbOEvzp3zBdrB2MUVPHsv1o9fw8
B2D6MClf8cfszBGnMMr/6ue4HpnsHM4D/hpRAWhm/p1+jhvw+W9GEk70gKMGJ5SAIA6OI7/PFxd9
wOCvgX2lOJlk6ljgDhjTXWeb1IGHa2N0o71gAR/jOfSo8ZHxqz4bdu1bml96AmJmXKVc+5503OaQ
kcSUBJ0arrusPeXSmc5EAQU7t478y25qSTNoB8EBKzMuxyKE9uA2/j02yBWqXDRCY+hKhJ5gw2I2
In3iD8MW8/usg933RYtiMHWOZR+lCde9okPLTlWRX/tOI8+01Glz9un7RfXvVoxXGFfM2AXBcQJR
xZ7ID6Ga1v4ZhsQunSp4uFn/PHnWsptKDuHNLMtEOu12nUowB8to7tbZ/Jbzmo77ejDInSghn5hK
Hb2Ojlab2UeYtu3HaJvL/cAujZXe3derfCerjSSGrBqfpD06hzpowkR4Qp6cxufzG96O3CkS7tsw
Om1kBt4FWd7tGstSJ6pIqFqIU4sXYKinbCzfSUDwSIArtcflRT/cBnjomsLZw2ZwdlmB6XNBdEuR
vx7OVRFc51aExtFp7kBLLvsxDY5EFJ0E2R10sXTeYdSR0IALZWen5hFwmpV4+fbojTMN8FF/CVHB
WIO+tashqifSM/x9HU5fCfjeOevanIFfFJeCTnji2Ou+U8HBKFBqeKoHYFZRbinIyoiJID1FaXQe
N13WrVAiF8TMPm4OhzfHRDA50FCLaSitB9vNohhF1XZhIyfmWCDUxWCR2MM+l5iB1fIOlAi33bCa
7o5wOzibIfXDiVyVnuhr7I3lF7EK97I3wgvK1wQte1T1J8qA2OKyY+5MQRz1ogcobuyrsn/oBv8x
XNVVaS+gTmbfPRhtQdWb2PRjIBosI+WXsh/dI0mGMlko7O2xPBjn3o6+u8ood4CfvB1j4gFVUIwJ
WRuCMpzGZXeYMqQEdpZi5aU6M4MVZ8dF6dMavYse0feXzVVWUsnhcjWqrxTj1/0K/5OuVYlYvM2a
RLGNY0PBWChamIRBJggVVewAXBpFiYkhZ1dZEuMSaKgqQHDtt8OM0nfDMgmpZN85kXvwUW4dUqf8
IG0/u27NvDk44dcsGszzSpUq8YRvPAB4aoYEDZK7C+qiuINJEWJVRIpSVjn7uyKSD2a7ovkOoupO
sYXZDYO6Rp1UH8KyWoDz5P5BgSffeaj89u1qZfFoG+Zt4Uu1N1XVQGsOc5rFdEpAOnMiCkr/wrJl
mhRZOCPCzi5G7CeXYMWnnUFV/sMEh/AwhSkdWLcMEj+Llp23NH1seh3kPK80P1CXI8yEZB1mbq8O
Y049MZoUTG9VtfckXm+3qZjMszUOC+Rp38/ZmBpVvid2cUEA1EBLrNsKGcpQHbjU6QorFXtz37gC
RVwfcULC86u+FjNMQOSq9cXcYy+fQnZDgeJ+CjV4pyCvoR845ssKb3q3EkJyJo/Pjkt/vDfD4gKA
mn8OVYCcXnp3fgp1dzEdDWalxq0WWlsu+9MY+Bblpvqu2Nbb1Jpua1xsmvJrHbfC+N64ajtgMbuU
Y8C5ip8fAky7/kYxE3T3IcgwwTYkCu62dB5i3SeKLbd46oHDx1mo7lGAr6dgxrNGpxUcHPWDhLiP
bW+jCtvJtmdIZb68Bk9ymBr7Keq1UrdAQjLTgL9PCQhNmiDaTxuVU6bacXX77zPuqhhTQXrjSc0x
ri3rnIY1mvzanjnbiYH+RCV2pAqEp9wx33W1/cX3ablmbnlBX+gRjzGm2wKTX705/gWV/vaB9tRH
WhHLTojgu5+jGJ9JaEyWrH6wrekycEcgmKF9LjrZxF7X1dd1ADHdlLc15aMdWmfo333/IiUcoSIC
IeqpqTvCIit2BBaV+34Z66utBpJD9A3nDCeNTsiRY+hFX6ItjB6g1Z+6urUulV+CKbW3/jCG9bwD
n4atSqmHHh3a7VD5V1AwVrIxOWgSlsd8trL6ICcPCFvj3XPWznf+2BeXWw/QStK1w4NuUECf7LjO
eb3kTe9/rqv1E5mebFi34LmbIOHm+HsPE645EhRX45C1qU7NmKN3Yz3fmlmQx1iM9YUv1/QS0mT0
UKM16V1XKkrLAJXXvkC76bs1qWLGxwkhfwya69kpKDA79TRdhLOSrDX44JCf+ifW3+Kcw5E4go5q
90toeJC3wwY+ve0cC+V4hyxYHBxnwkkALVrHLCg/LqBkLpQRPmzjcDnQTMINlr04BiTzuq3Tg0Hr
JHaFbx28jgwgiEvmGcK9HXcAvamOdelBwivbLSAPnJa+4dCOH9xipIrGmDWg0Z1o1xQuZ2z67N3y
OKYzuEvcpP6AZb5n9DXhu5SQpAWCbG5XepJ1ZQOX8NTblDYRewkElR+caWkdH5DvJkmgpuHH+aVE
MqEEYWBxa6feHVQnTtGfiflsVXuWzjwEhFN2IVwotKY10YjkKwqppLx+3TP+Z3v9j9vr163mn3Xl
19+BDndva+zoyvUO9a/NNdtg7XMmaZeCif8LIufVN+05PvJw9OOE8XJe+ymWCvhLiMCj0EZezrGN
3fpPsZQ2R6OYoJsCd9PWWdH/hrDc4xe92VsjcWUDz64amRTb/8hzfzsT9qVLuh6J81fSpnP3hMiE
UkvrBvT4TPjEqEKdBY/XdiqcbmiMC+3K8Ig0wy126lCUHGkebs/SySZajyZ+VsAfs7pcWz/43ss6
2BXEEEvVn9ox88mAQLCybC5ZRDC3J02Ks20xPNdBS3ogMZQMZtTaqsyB2xTGGLwnFGIGFi38EXT0
PZxTYr39ZR7Nz7Wz1BSflGuQrIHRFVzwGeL8kqwhrw97bmDZMUuhtK05lbZXv3ZuAwLHsQbmBHGn
9cPZTVIZNu+B87q1D0vXqc2PxQ83eCteveED8HPzsrCKatojrmS7PchDQBzdrUfgQJCoDcTvPvQ3
Q30RLeXx/0xANLrFuP3DBMR1wVHw/55/yVNN30O2xS+H2x9/6+f0A0BgOaGL9NC2XxWJ/3O2td1/
wR/gDOsiOo8sF1Xkz7MtPS6LiKGQuYG9+hVe9XP62f/yHH5hEJo/yAX/1tn2t4gmD3eIb9lMZgLL
gGHZGsTwlueEmqMTCH/XG/od0X5eADXGnUOwbVIFy/we49p2LldEAHvTrEb0QO78oXIH9mVD1PYf
39y927+DrLT95ZfFgKtxTe1kISCEFp/PHXl7NZBDRBXl00yDrLVwf6B7jKegY2+5zpQ643lxp88B
x+kixosw9gnRdezXiMEN3IRjfPscjaP5jt+Rw12ta+sDLa2Q/aHvpd8tUnjXw5+vWFct/nbFLCDE
r7HiAN/6bflyC8jZxESON86KJXrnk5b9YaZg4BzQINGan7fVKncFGgtq6j7kzq0ynSPH6M2CWN6N
z4gEBispDOHtSErogPU2OQygQHoVAbRdmd9WE8EH8HeHHf3S6HHI+0vWMG/dF3garwuZY7H587f6
+2Og4GHSUqSTR03m9Uu/gXwFmwFfV9TDTTum0WOH+wJZCGVMJFU0Om+XVUb3IrXqT3/+2N8KdnT/
A0Q1uFhtxiL/0Jf15mNhsWeuGLL2pg2VdUNu8HRDvhRJzGn++OdP+q0A+vpJ1IZg/oU+bzHtiX77
SQKwAc7hvLthr+U+ERyPMDQd8QTGlcj3KOFrlTjmRr+kdDhR/dOg0YPiTf2Vj2eg2J7tUg71WR1+
+3jetwW0QQhiWp7w1JST94STg2vwVDPs2e918Wby6I9L3b9KRbvgO4BrcsgpoVLWd6RJr6YkfKIM
YNQ7UtigncJt+y6MWexMg1SMBF6GK0+8/tX0Q/MAaDD73v1v0/TvDyqkrmpbpNWhs0ZQ/evtM7Fx
tp6XGtfWlDZPhRyHLEa3O6KwQpzbZuclL6qvWRgRBaT6HG+KuxYJgrDgZQQD1SVbngUQQsv5eyGd
4Hn2EAed//yIXe9vDxmRN4MIlThrK7PzN1SdL1FLSo7S10A1RBqFuzHCz61T76PDCFiKWNLefE81
xcMblefoAa32ONhSHGtNW6jqvrkTtdesdEOW7ONSNt0FkIkxFl4vPvia2pCSWwqSTaMcgHljFE3L
ob1ZBKyHXlMfMjBXtDxeYRD2nDcn4j7qO7vMbhEVYdSsp6C/GQFJjK9ICV/TJSycE6wN7qRUbC5h
eVVrEgWIEfecazqFegVVLGYOZJVBV6AN1iiLRVMtLM23UOX6TQz9eD8RmqqV0mMA76ifEBfb9kOf
W0t1TAMDZAaSvPQr20ZAGkXbG18mTdcQYoBgS97PhdVH9XMxC595r4kcxSucY9acDqmJHcihxNFy
7ehdvxAkA1K1P1ivkI8aeQZ5MguR8MmsOSDN4EAEEREeccQKO8JtxxOvGntJiLamvzIG9ae1MfNL
W0bi3gOYfpyoI9m0tBr1FPqd3CNJpn9O3SU7GLjkn0h+WF5I6GPLp15xJtQaQZusmnLiaN7Jlmn0
idQUFLh4zanlR6lcaEgKeBSAKeUrPCVIKW0FnUaquJqu4ryCViQ9sczV8JXFgcNSvCJZSkbSeHBG
jWpZnWC98tkq1un7aelHnHOEhZDF8oz32LbV52ExVs22jmgeVt03e2vK0ZF42KZJmDdjNdJDgp3e
qyPpfmN60ZA/L/DI1d29GRjORbk5jqaioLsnL8TUTdm8CcNdy2k0J7K5WvCVV0tm4tQZrfQdLT+f
4KtqC5Z8t611NF7hjnMYUUuKnHOhLeoZB9/Iy/Qd4kjHz5Ie6TIDzqmG5tDWhYximLAQwfcrnUfw
WxG2jHhL4cAk3ZAi98+jaUnR7wY1eLyUXcFB1+FUEiqPFbO10bQnTS4N6DUDzbnboTBIwO2yInwx
ppnG7c7s7JFsuHAKbzygIem5dYIx8MAArEOvttNgsrqRpZLlASHGw6x62DNDWxy22m+2kzkM9JMR
5tR0XFGO1UdZ9IWBRsa1PxqiUdaOtIKKtmXVmMY70jsMFAJj237E2hg1F46MRlrqxOPeIRJwyH6C
9G5d5ktOsUgfkPPxiMhEtPe8jJ0z4F27OkyCK9h3I+IQ3OOrQjOMyW+5bkL87XuDqSIJDrQmzsSe
V++ylMOI7hHzOIsAZxr1kNJR34ExRoi0uYBm52xN3l9YQFdOkG4rTNkVPW/sh0W6U1NaAW1epIhu
y3TBEOoQ0avgZJfKuAQH6WJgTAm4oq8diL215aq7yAtryfZV5OZQWfi5WJspwEz2GdGl61KQSUCc
hvFFgpOmPlUwj+wb+t4FYuhwdg3ngWqPPd34IsJy0YJdvvYmzkTHjERO/kJExoNzSAuCdj/juGrz
c48oYD1QNlTFpTVm44Nb2t6Tt6bw+kPUKQ4x5Ct+DNx+4Jzg55fEVTp9NSQwKfYcZvrP9bKwsyiB
U9wPnr98FTJ3TnOwZOk+rDyqIC3FTefg1V25Hlo5WzdEozju+2H0rAdrJAADny5sBgwbW4AA3G7K
4iRX28aeEqBNeFcYQfTYmr0enGXZD8egHkAerhsynATQJc8mX1ourCMSzLrkDRY9oshndDesknIX
WtEKeWiIUvu2lIS+3dkhjdyL1S2X6XpcMebHKbXmW68yfEr8KKSXC0xjCoijjUWX3LJAf3l96Qvr
E9cF9/wGOzLfYurR1WOI7iqVRNXM1BE16tf3rQyY8nJiV5DxZ6yp9tjm73rL3UBxOyI3edzgAafr
Bg3FEKOX7Umx0d7xPaZMDqP8O3Q9vhELCBkeep88ts1jCtP1TB5uESKr8SrGxZb5T9R9uIxVwst0
xtUcLjO2uSVYsrYq70PeFsehNa2bPsr6zy6d3T4m+Lqwz12YRdNlChlw3m0y6MneIYb3KGxuK0rP
fvtW1ZV3u04DqQO9uc3VxwV813Aizad52VSk1xA0mfmOc0CIdN7e8uEgsDp/NMy0OTSLyFAcuCxz
m1zyu6KjhEbjvfR2ni1tGi615wYxIU7RoyyNOdvTtWGaKCN1ogu37az+e8OCvKHGY0jtCWJjjJQe
+R+HFUXwnpfM0l9acoKJAGpknHnTOrPJ1rsvv2BpjB6MjW36WUWjtJ5JXdyGmO5TMBPqhkJqvzaW
zupbCNO9EDwWlO3wxA+qm+fxet2C+r6cQaaGwXByG5jbJ7VArEyISxoU/qiq665bf3WvjJE8iX3e
t818mW2LyJPQG5r8gZ3I8GwSr0pNNCiGOa5yzNRxtMxhz1tg6++xklnFJ6tDHD7HZMVV2weUJkbE
L8NIghUCjPvZSMXyFTKXAaQjQFV2USDJfI80OVVHOcEX3xdKA9cKeyyd2xUZs3fT+ELnSKEU869d
Kycgc2N3M+zRB/HUlrDFiCZVAJ4kHIZ6b63OKndzDTnxqMKe0V+59E4otJORkSDe9fuPi7dZD2UO
iYrpUESPjPVmuG0jgFSHyRZReQib3Ae1MX22EZjT9qyqOfjgETS1IITLQKy4aR3Od306RNRkM0b0
XhQOT5ODAwS1AkwGkFgpcueW0LTav9D4IL7XuhrZdSUNseyagfQZDCzNNF7X+Nk4RkZVdhjysMq1
09e8oOPIvN9QTtCMSPPgP5WU/1clxTJ1Ye//rqQA+h6qp7dVzB9/42cVxY7+FQVIfsHJw2f3NUn7
h0KAFI9/ueTcUzXwoAi9FQoHFCpd6mgupzzP8Sxd3vyriOLxR5Qe+VNqnCxazr/FsEJO8PY8py+H
w5DnWqxTfE/qdL+eh0Dgb00zYYjKTSXKF3DBqYMzabEN0gvGsbS3xxKN2HgYNqcmZmIgK/3bmtai
vbI6+uT2QRguEwM9PeCCuI0AOGGzqOEpfJBmY6BxlzQJECIVKUA/AwsYu3CEh/VEW4CMs4l3HYdr
Qb5NZgpj+ZCPEwtAXU7ZGO5cEoTIQVITRqKjM2Tkc8VrUXqw9esFU2h6aGdiW4tkG+gOGcmbB/m/
nRZ/Pe26KDRQGFFi4n+ePpH9dndoIbPbH5T3XQzLHNUxDpm8rmKJwa26jjIv4iNXHDPNS+/TLH8A
HECASGIDw+X7tOxr1g9/vqTXqsz/HMC5JHToFlIT6s7ooChm//rAgtJem26Q2TOWH6+6Fi6xC/Ai
9Gp41FoGNAANJh8Le2NOSBKhOMiTODCYoqueyJ/cet5M+HrLM7xmfHx7lWZKi9hWHsV+HFUO9Fsi
0Vv3vqp6/0YpMAr5vkEEhrrORLcWRP9wKv+1EoW/iJuMFxidE1A3n7nw63dK84r9XVW3380Fc/89
OXBGdwfNoFO3f757v6lh+CAANS7R7h6vZfD7+nm/KdNsYHQj5a/psz5/69J4nVZ0mW2TGc47tnTf
LQOySDKQfK82MK1ZWTDfAVNuy5c/X8mvdQj9lR3M145J/0Cf8319S95cieVkG+ei0n+eh1D6Nx6o
FI7nEjpj4JwzNp4oIP78iX+7ydRLgMN5TkBgBHfht++OwtEgYjFwvtVIwwEE9BsVlwrZj0q35R8+
Sw/CN4OUb8fCRf0XNS0qJpa/X7+djYcMY4tnP6MVGAr3O4eeIMd4JibGXdb1+hbXmz9N0f7f/ZKM
IeRY6KpCj0VXF1be3FZH1gMB4NXwjXiPKVRxGej3Lry7grv754/6De6vH2FEt4r6N9UwFu/fJYFl
11nVwsb9eUB32gQnagzth5rU0d5LxiBLM/FujVRqNlddgaPS3HtzXqnHcggEciWMhumaogEAcvK+
LClyu0mOJ7y+quZMYtMG/eM28vTni/7bgwGDBFkgIN5Xc5V+X9CsiLPTapvttxbLGlchjagqX2bq
y96nrmtADBFERm03/aeb9ffRB4UJVmNoWjYyud+XrdSwzFWgM/rKSd6yOTUQxDUhuw9FTkXQctCq
1yemSRU8kZBNGvCul5KCCjb91Z4fikYtnCByBD3jV8xgJdbMFrHpJTgV95/FnuHv05MLxDajpwlt
xJDgjl/HkZctQjYISr/mYWEzFUuoPuoWJZ1kUKkNVPt8jAZ2hzeGkxbMpqElXweMPJoNFsuocrPt
GwOwKV/8weTO8PpzK0Xb3qJ2+PJjAXZTwerirVOG/S+LiEdCjhFUjFRAKVrS1kqgkeOudSxYkHHe
pHqJpv2X84E2dZLwPYWocf2sNr2FiPtVpdwLuywdFnlTFT4BPrbbe8zvPl8KnXLhls13fwGPZ8UO
rXh1y/SPvE9t0TI0pUJjsMRasNySuYfE/RN5UHAC9xMYO/WoRieYH3Dw+/PdUPJfljgnvZJbkud+
xzOz83XhoxuHIupGAVoYOvwo5HdggsBIQijdlrdg/WJtUuQnfatA0RHT6Bwa/+jNaz6+H5dAo5mR
hZcswYN0y4y4vizio41iifhxIib0pxkZjLobh3DU/jN2PlL8Unfui+vabUPilaxhbS9zsoqm87Ri
tUBoQGItt66YC2u7DIHj8rI001G/M3uCI5ltIuxHvD+dC42L6KUfX8Arx5yv2gZm5Jc700wNbqhn
tgy/Yc30IlY3eMebPUcXn/8rAkHFLEEyWMqfv6PHtCn3TkGmPIckG73DGju58rgHk1NsfPQqchbH
jaaWf0NTWd9VF2YUd84LxcQPLMuYV+e2lhOYaCuP9Cc6RsCubRMpDodYbEHP12Oh18OlQ29ZvjiU
Qxk0ZYpW7K4dkWoQ9OaQZOJTCy5t5tTcRhGjJrNlzTNzVnigLwDdrDQ4UBqpQudsUALfvvUcBLmH
HUp0Ph8pWGil92FN477cKZxF9XKRAjmrcLqoVu/dSs5W/Nnms1vkS5SR8Nfr3qH2lgEB1dTCOLBn
VoG9VA5xL/vOTvX4lU7v8m8EDfTOfI6G2eW3dFtHARMlpwOViic/onaKydgcuaSNb89/XKZSX4sb
EeLl45MJmIJb2FeMFEchLzjNCAO4vLIpQr1vw5KG82bQaU6fisnlX5LI2XRcV+lG+h73c8MdnKA0
cTtVGOgxV7MFhDE8ri73JzN9PUT11np+EGHLP3vUeUzgAEeof8PWUbHLcJeCec6BHGaQLlyzEStx
X+kp7Ub6l0p6qTwJb2DfiPlEWM78AHDE5i4AoRbDdpqpbpTNtU5r5Bdi7aJQmRAdgvgHfhlKH4K3
sJJb3mkNayLndqX5EOVeoe3BNGT1ypTXOUVo3yQTg2RjQZcPew4UAsY2hYxsNoW69bZtZfiHAw1O
NJcNyRQtG4Wl82980KT4WXNSGUAEIHRzinedlRcpjrcSiherVTFvJkpe5vJsXBSDqSUGq+zHbgDD
NAzGQszyEHCNqYEK+VvvhkXnYWOxWr5Mix026+4jkhZcwtCHLlrDxKfKuNR7FmKWm/3oZCVJeJmY
uiiKJ/bt6xyntj+CVHPoRGUoNCuWWf+bopng5nqx3fjOhIRXCs++hPGWZ1dVl09WcDOuROcweIpS
LykBRPVeHDDg63FpTuvAGEqpXlbZZac6xZ/19jxJ6niew1I59Nhwwl1T8TzAYpiGNfU3hJfZLLll
2088pZb+Au+CbmtgqyZRb+pVEJFkxMg1C5GO88EcxcJPcoTp+bNRpnpdqsxZJ9qMpd4Rkt+VsTwJ
d/W5f2NusDrM3EXmArW1gQE1Y8jcOg0S6AG3hdTFXCzOALezyxx0DR/tWqD78ZKTL8K7fhMBb3li
4QQzD+6GfsmO49QzHFcfz6LBS1lurA9bmBvuu9XcpMhilijPPQmKcXylsJOdhEVs6y2WSRbF9g0w
K6eRv84hrPr65ixdD9/hWElW1WiPYW5xjIsJ85dEfBg62a5Plzbdu+aU9vdpv/LloQHXrPbztqAR
OYBOMLhLXYOPpNzBa2M7fQqLSd/Bv4Z1Uyz6zza3cxi4JHbqjbPfGXq5H8j0U4+WwaiErRPICK0w
O9HMZH5ivmLmumFKuydecisQN3bBsrsbokqOwHKVtflfYO/X8t5s1vohIjyhZAwBBejPRBfMFb3B
eRLfBOVw41JmjeFep1ypg/xdFP0XknV8aPRB29XPblkredeQ3COfFmrQyztSFNELY0kbyf2gUSs0
5RHds0h6Wq/DdFgWL4S91OcpKAe/MRtMeDWvVWLXR6RvPc9Issiv1KxwDLXQAtckW6tZb+mVXDYo
LMGGvjgW0tjGzyg1Jhcw/bi5GRI7t1opjNf2BohXRHz/lHGaYn0fc95kdRKoelFqFxW1MpEY24rg
E0JVoBn5GIIX07TEYY6CjMQqNmjqISvtvOPF54/BeSBhBdW3O9pWstHe7LbYz0aU5fQrAvRDQWDL
JCMq+IS5esTBaS4QRaLWNI/WYuX2IRWrhTyWxpoqkjx1PONWEA3mfpiGXpbd0RTBJvp9RHDi+qCb
ouM1OunWuHMNd1CPqO6B53nS9+UHFcxZ28X16FNdO2LYz9QamzPCwV2E3oFuYjFSoFedG0IpjKrO
sfMkkGrow69WU4btc24LZIPgXAjhJBLLc+i+Tljfgth2Bm80j2Pa9h4uRgAPtX9MGzLGbyKL+mV1
nH3Btjb/nsNdhFUIJbKasFlZHl4qMpUdCp7ZjbT5MuXtX7tvc6tT37pbsqbrIAQic+S1BDulEd6H
ZfOEcHciXSTJyJ1pZuxRtjnw2I2lQFDEQa6b3mu2hizZQUmH+AleKxELCZO7D/X2UfICZzrkrq9X
uAbxD0tJYWxQ9w8ljZQMNItDpmN4CbHTYEsKoR9C6DWxUiVvmbEFOwjABOr1mB4mr9P7FBrK+uQQ
lJbiajd3xnN5nPqm8D957dByKZZ4tRaCiaHWIGgfsEx6w8DOPqT9IOyja3vsgheTvRstMUrJrGVl
iExkIUZq0UAd0lw9U9tBfeWcIteu2RK1GGhYU5qpMfmi7EvobiWe10i9IDa1zTt6IeaOrcmCe4sb
REiufnNiWlm5Ukmrjs+eAoUH5X7GPcifEee68stMBKzMpcHrQIsdh6jU62Tl4i6sExT+uOQoZAvy
MZ4iGen9akTYvHq0x0n6X5elb7uDb6NxuEIIM/NaHIXQe6lWBHrLkkfEqESkIbT+aL1M6ADxqyy1
RforBuSWukEciHTl3kam9Lj9rOGb3iK9lnv8odFvqb/eYJCfuY/Yd3XFwo+QuLSx5aQGN1KgxI46
NOYNh456MrixLDOlvoJpMMg2P/28E6pnCsWToChNfajN+Y0deVCNiw2h3ULA6ga0wQIbI/uAO5QF
qfepJq+2Ov94jLwwLeuR4980PoRwQ/jGTtlaPCNSjANSctusmpf8Vi2lmUaf54rGaXUikzlrlgtU
lv78oAKiQMFIK6GLT1IChcsvhNnqTYU5Eka3xIu96YN86PcMloZ6nbUmmChlMO4Q+bBLyexU7+Yx
c9O6PpkiG+bwVo2YG4srPw1MrmdTrp4HDkoUvupM73LG4eHqKQIOVRe8MGTwA+kMm/2ptGqOxkVv
6QFGDhl8vGNvBzX77OzH2zWf54yX5tSRAOYnjiPYBdII1vvNEaf3lpCuosmTJnegfEmVjgrQXVj9
0+xKyKxdahotOkeD6yKlE6QO10JOU6Y3847QV/tjelSjx3Opp6XjoeIJdcbmylmdOfsyh0tGOiDg
YDgnpFUxFuqk2NgTlAdXunrs1q0dtdfNYmXzuMvqIaTryy8AwbSr8SPxbCf8OXxWqyRfwRQz8X/l
gJKmJDuj48iXQQCWT7OcCqchpmASGLo4W7rOlbtY/83emWzHjVxh+l16jzoYAgFg0RvkyEzOk0hu
cChRwgwE5uHp+wMpl0WqTB332hvbKpcSmUAg4t7//kObFn5gm6yzXDeXJjBRNh2bbozLA2mER3lJ
48lzbid7no7WYNI/SRKZx343mkxXn/vIGLkpwVvl0+AMQa3R4KzAr43R8VMY/OyIXawsKAzGMNTp
voqwsvhTSM/CdEXTtPGb1XfVfMngSIduFKmIdqSP6rDR9q5UVncr58zqtJU2GNx/YsSWphuq3FKF
1aOxNPlI+5dCPsQpub8NmmBR/LQ5gG6JUEBjkB7XPUZXW8ezS6LaKELYA2ajomXEJkehnl36B5YT
JhQRH4Rf0LJVKvZkuVeOTeYvEQUjS39vuAaxcVPqUke9vXpFj6Pt7Gda7hWQMyqEXxV6pL5ZFkYx
LPgRo8LXmSrMvqG40MU4FgwHw3npuG0PXZ9cDYazvOJ0y6E6kyTyUbxCtw13QVSM3RWywLk5cbvR
yPYu5CH4ap2jCeoDnBN7tk7JoI+P8ZBksFclVbFUomZhsouvhreucUwZ+0YnVdIzIz+j4O/kqgG5
MrONF/ZLF/jWWGTBvHzpciaUBfJGBZ1Q+a0LUf8gMFNjodMkEdq4GqIC/x5m7N3y1RnDcxKineoC
9Pmo20V65ijAEf7FeWJFTcgCWGstj5GsKPI2Y7QHUoubmclAZBXps1WOS4c+ve0cHtNl7mFupMuq
/Bxb+wfMiFRWD9IR7EPb+AiwYrkFO8DLhq9j0C59Zh9p8J/WmpiqzPMbbLF4pJ9f8iOqBkyFs5wt
FjjPdCmc3sNUk8IWT29l+9WWiMp/ZG9LI3O1Bdn9by+1UP9MXP0YGDGa+oCsohBScw868TUWwbI/
lVJYPUUhmzV71+fXekUDf8WPCXYBprZsEzInUY8fYcqGOXO2BG9/Ha28o5EhG9tkJdqtiHgNmcQa
nIUz+v70uStg3QOikDftZivVmvTdoBDLZANPhAXhad525p+zj6KG1k6J5KATiU+Jkxz40+df/7en
YgELU9iiX6Adx8L+/VMZ6yDHr9exn9vYGPkeHFBLW8jhSgv1+aV+W3MWwDAhbbB4wVXdj3g3ZVRs
EnCmnr3ItbppH0xuMtzjoLm8IvgHDH9cch9HKMTYEsizEMKZJpgYp7z/cXXVWG4Ifv+sRLTsUVBz
QBG7mJ39OjS95cwKPOp9iomJP3/PTEevL9jtMJ38/Ld/vM1MTW17mWUwJrUN5Gzvv8lQtGM/eKH1
BCZB6zhFESiVS6QrO+DnV/p4l5GS6vxaeMVcDXDsw8wtpTBEUoKssytKJz3D6HNpzUk8szjkI3Op
Gj+/4HsWM0MT2OTAzgx5ifBbqPTvf1qbuDObyVTDeWJOFG1qK1i2OTbFieca1FU2Gn4Uh1OEvVJq
R5yMn3+BD/5RfAPJIvZ0RO0O4nXb+riziJDgM+UUT1WEtKTYMMua0w2oR+Qlu7eypa+jpTSWQiz7
909QXLPbBfLKZUuQ58nwdnNycoa5R0D/E29xKTyLbmHO3IIjocFJw23WLtxFYn9jI23ZrZ0Bq2ug
jakr+5K4Sp0X37fYnahFWqcDPDJgEQ2YxadAdBvy7KCAnMSMlmGSlqm21FYNxsFsFlptOnQxC12H
Z0ZUJrWNA6WTj1eqVnwt5w2gbyjt2TXT1FyKpoRY9aXiMzGZx3skyRN2Er0hQRh4LExqkEmzH1Fc
HqMiBZb9/Pb/tuAc9Ay6tLENQBL129Lu6CwiTZ+nxzKq0L7vQ9UuLZA3t0sF8BOy/vySy9vy65a7
bLUImpjRwCtHKvRhjTMom9oKb5JHL5QLxtjFnkzPcDbA4+pcb3S+AYlRXkcTNRrBUhRqJDLyDz//
Gh9/ORRHgcIUcwR+NoP3D4OXQlbFwLOMHlPCFBAl5XWb3+G2YtanZtOef36xjzsIIjG41SBFElUK
QpcPi1waehhDQ2ue+gri4b2dOMuySBK1VFafX8r88Erz6RDPhQuRlcmb9ZuBSAhFJ8uK3rwrmlaH
fg182YbbEBiVThdja04Hn4F3zn85ADasy9G2vHuaNRsVqwLWBYKh5Vnm92qwMupQgoaWQj0O6VAi
h03gWwTzfoG1Rm2BAdx2sZo86V1c2Ohdc6Yjt71mWPw4LbU5i8JQWyZFRp8v+zUNQUoQk6axj2bb
otRD8UYh+o/s+w/3m3tArgvqMKwaHAj4+oeHa0OF8nLZjXddniwnc1AyqiBWdyjpnD+/39aH9bw8
UzYv/PmIggPX/7iehxIeuTJEcOuK8vVaRB7J87THk5+jia2eLeht9p5B0uEuFKhxWdw//1T33YIQ
aAP2QA+2IDJqGWhkip3OhIoFoqClSafNpw2vKvkeJCemw24i/oR3J4XoTNM4s6n125+DP6ZFyxBJ
y8geYGBC8CL/X1/mywPHioCraK/TcdiIy4WJplwwXs2OlidJzlPIX3Z6Nv5y3dbxAiz/HKHxRrJ2
E2YenHtBAMph+ZORD0Agn99S9/3jW5RNTPKRTeqezVlof3x8Fb+gd3UVfMt6y3lIaqJZtybj0b1M
XSXA+KN2G4rRO05unAVrJYJin5tpdk9aFrqgAptAhqYhGnxSp3Hfi9rqLqB/bS6zsemjVeT2RGl7
yVXOqO0bNnmN8mVNTteKWY686O2gPEZ63JxxIkUz3XrUp2uNIIQvuBao/oCqPCFAlCRtgU7cTu+1
WWtpDjLSp3FAqi8Fp1K6FZlmnTlT3a9bNVUbZuLZfcQM/0BqCVOCRLXAeSWWwQnk3OwJ1oR9nMYQ
4VY3VzosbVU7tybn87OKSsNesjwiIIywaXZmUhS3g2N197FlRfCgdE0Uaw3c7hEpFFpNTdU3UjQN
ZVHQ7QmfTbaMCSbsxJgXjbCdvVjzO5H3aKzLDWz9HsAmSpIvnSvRMrj4mqzboS5vsUQHEhOGFoH2
aWKF9fmVaCf9q4lc+8lwZnEXdXa3ikaZH1MHqqSIp/gtBuI/vs/vN2sWBGNlNjNEfcz0KRQ+vM8l
8I9T2WHxwvMaLz0zQGsns8U1iywzefeH5ffugHq7mANRbjnmqeE+ViTBLCjtaq94kbqTwxEa9Vts
I02IrXl61guro/8jrOSKESESwM+v/dvKf/2ZcHUY2bCJf+xHOrvxylTU+UtVLJxWC/+UcZtbBsS3
zy/0+kn/PoZff6UwTYgHi/IHD48PtxTqdWqS+xq9GBiM9dQfHBc+VghGvMa3F2d6EyeAGFd85euZ
jb+31SvMLNDqS/ymW2hfkPXkRS1r71BolXPHedtQJ3VZe5/nFC8QsnPlm60hrrAALX7kBBKe4nmO
XNhcguUS+lTfIKBSrcI0vLByBIm41OUS9CZlFmcMHsBa7U0vyeJMm1RdvTVCW3/Wx9ZCzuJZf6iF
jOUnv7slSxlAGcR9IQDB/FgSkOvYjAITgRfRLTc/iq1oZ5VJth/n8bkwvOwR3vC47syQoUdVa3KP
GNMu1p8/Gfu3r+EsZM2FD0KQGMf4hwLJSIOc8UHkvIQdgwPgtBrnL+KzvTXe6nO77mFK7wm3Gjsf
SWTOtKfM9yW41RkyJGyvM1w8LgjKE3trngDOyIh8ygm/s1d1qp3FU+GcEi2xg9Ju3YKBZhelxkPz
JYOxaTW3I2OXBCkLpgeec03Z2JdkAMQ/JpnE55aj4l0KUryPw1Jd5OQdtesyaLqvUxZ1d7ptplda
4XJAyNEYtpbZDp1v1XF4O2Qe3pkIcPgB0WigU22Jx2V+XWGN73Am3ghkqKdxNIkvBqh24DN0wDnz
85u73Lt3j5h7i2iWGlTSzTofVZsdkDDP3QleqljY51jTJffwo6dpnVaFfm4M9BJ/uOIH9TAvGnaa
C+sWPpIFBQ8rgHdMMTJdszrn6PyeqEQcgM20nFy3STsCVCZbBhEtO70d1i/K0rP7OBzb0xj6+ZXW
e9b2D7/+96VFqcn2abokhuD6tmw/v7DW6gFTCzfElTgcGTDQt5fBU1nPUb+ukPj5lW6mIBx5GWQ+
8pFoWieRtPcRdNg1OInnEautYUZSl9J5iHERWaBfIPRCa6KzVMbNvrKs8VySDXES2k5IzBwC2sFv
JsOMQDix3fRrA8UobqO22mGxqbZJ2mpnCLAJJALK0NBjRdPlNA4cZ/hdqm04cHqvSnT9pzljXipK
KyeBPKuyAkoJpgebnqHnvd3TmlKLNDetORYnUZ6hI6sd6DKsRMZFKwnqd2l5ccHIFUYdRqAjc6VW
ZlmI25GjzgblNY1fxkrCq8Vt0jiBnIK5iy5D80tbl/FDR7DkDxGbmH00fUIs++dP5/f9h5XiQZqD
uobz+G+4nmUyCU3HIf2OEl3HZGrwkq+wPCamhjwyeirnZW664EQW2leswrCln2Sv8j99jfdM7dcF
iyEcZTMSek8s3hXvFglMqSZvZif7HuRy6tavDwSBbJSdxplst/qM6oOkw247SaRdCsHjY0SCvWKd
zMbtH+7JP7ywOMGBLbN1wLX8yNid827oyzFNvoeOLm8qaTTXZqZhnASwe+Rc7M67rGoPShT5STZa
xlmLqTkQe9aOl4vuHEJyMfSnsdZZP2DOV7bvVnF684dv+b4HWG6ZhO9q84rDmaap/HDL+jyYcq8S
3XdQ7yq8o7Kw8YEzxeR3DWkcpuxTZkrNLN21W9vlj2jWHaIFiFAYdpZTNvc2psinujOkdyaqViYk
nALbOsEZC1NlfKtExbj37UH/zzLmdlLf/+//eX7J4wLRKU3Kt/ZX1QSWnkvH8Z+FFl/i5lvJsLj4
h7/1U2zhyr84mk3KUvNvz8Wfdoye+RdaB8jlnlgsKH51jBE4xvBqCXdxu3jNIv1bbSGQaABF0/Gg
wtRhjP9Xaov3bw1EMuAGOicTUBsOLKS0968wnVWUdnYkj8Ck9Z6iDvWdUdT7eZoQ0rV1Y6Mz+fsG
Xb6doL+6pf7TBYHykIsYNkRl48PBwsDZVKbK7SNQOwPGfmBE5WGDIDO32odTY/wBUHnfELz9QM5w
7hdjEBLbP1SvXiLnhuGIODrEBT3jEm6cW4uDXmP38e7zn/b+3X69FI+aZw0QDS77CmD+emaiew27
1BDHNB/s59iBagn0SH0ozdA4b+fZu3dIbz2v8fm+/vzS//ArWUk2q4EjwePEfv8YhyqF6KbV4tiY
iTgpXIUSVLML2GCQTfI/tB4fCpXXH7oMQxAJgcsx7vnwDEdmf7kzxuIIC48LOYT49D5TdGTEfesk
SHStREWHfBxRk05YajQPMAKg9I34Wq10s/BO/9ufL3UWE3MZBgEAlR921cSIgi4j9/boUg3khIxX
8U7XSDH9/7wWukQbwyYmXOid3t9q4DE9i6ZJHK1mMM47oTUvTpuP111iqsfPf9ZyH/9dgy73WVLe
g1FhhmIv59r7S8UtRClZduLYB9GPxiTQo8PZ4A9P8/elw0VwJnm9GLvUh4dJx4U9lJmJ4wyxGoJL
jzEJE2ltBXMGgOHzX/Shcnn7SVi/GoBuglu4SM9+rStRIBvEfxrWMaE4Qrndc02DeZ30M8wEH+HG
2s9CTryksTdeT1FrnYQ4sP4BN/qHFYxPF9se1BD+x28jI9LwIPYyfj6ObmserLQwNL/C1eIUswlW
aOXl+QbYvYZyOHeYy7y+vLZitsAO8icFxD89AbF01jiHM9z4CGKlONUSyImRaIOB/DU2vVQAuNgf
har/JEb5p0tJoGVYFxwtjKve3/5RudAknco6xja31/NCXlktg4u6ciVP4vOH/X6rZ/umO6XUJIMb
27Pfly8cgzKrKqUdEK4iJda0Wj0WABWP8+COlz0KYPcPa9l4vwUvl3TonHQObl4d8RvEqtIZtATX
0IMe1PFOQKqGvAQt5VriH7GAFDxXy57Hy8hNzNs45JXKR/iO+HAiaHVjWe3xkyWWe9lBWpEqDCVn
Ez1vEGm4IcRG+aebhOTp3VsOUAujxCJfE/SZUQNH4/tnQv5vIsbcEgfsWnOqOFJdy1jiwmhAaIFT
l4P0rbIswXtjVTIIkBtyMuVVDWuMWKkk4zviEsCDDACzX2Yrb19GMtSkj0EL79UyC4zWep0QH2ij
w8eiIvSw6UG4ck10XL3XE/4a4Jh14sBdIKwpMa2TwUyqx7Z3yqMbCutQJ9xA3JaS6TKMM2QDklHd
Pco8jU7dCypjbzRYLGESGuGjCUAjgSNqhBR+CDVH7rKi4houd/q1SagqV8couRc0ex3BhucNYwKm
X8JQj1PpIPVHT+3JA1KD8ti0YY6IGD+Z6JAC6L6kSVY9wmcx1QEQarqGrDJeamarIdtWaRg/GUg0
ocvMeFcQzg0F4r7KStZem8pnxnKs9ld3hckA/yRbYzmh+x7roCk1vylq7T22q9V1LVuCkcC8V06M
xbzP/ttje+zZnDDGZBi3TCp4SUfXPSXRQltZo+COBnFwPwkz3uG10LzUDXyTxRTjlqAK7o83BM51
04Sw8nq7eVGe4DnlcvDujbFuXtI8NE0fFqa3mZvAsFbuVHv3HcMfwtWDyTpBz8Wn5Anq77nlvolO
x5vg9ZQjjdDdIv8h+AA7jDrZg3sTxAwtkpUtIkmLkZN57OCAT2GiJc54GVa5d0ry8HhNPC+OC2To
aHJtFxkGBa9eAimY+7MjU+7mxAwKMVDpTsWq1wNH4vLPfqn1DkYQDSKXbIeMiy/DCAT7XQjLzYss
4ZuwgsOJIOrZNc4jLc94lHaOYURQQvRbO5PgvGnTACABkiFrGS2Hd9/oAR/rtqROjJqFSshYstLb
1gHknFAcEFsF1E9cgBXOZ3Sgc7gy4tx+JnTSfpYRaV5+U9SkbqOTr28I9DL3M8aIztqEi/5UkMN2
687xdIZDS7aumrE0Fqqm4W4NXI4OBGb1J2EGFuE32TjCLCLHcK0jpbnNIAAPPmPCIvXhC07nGMvp
x1xEpSIyDtwjthscS+H6ryZiEm9T5pubroyUOqQ6hmWLLShqIb0prlrVkOuRBF3+vbTr9ocrcB6B
f9KdIxbtitU0JsG46lJ2ptWcsXENOvbXfqtN6gEeVN1sG3uS38bZMdZwjYvTstHrcKsvYITvdSpe
G0lZ7LBcLM892FC4A81N9BRamHeTI0Hkoozkriqm4GhMrVPtXMQCjyrO2y3hFvOTDIfygE1piGRi
EPNTkVXpxrZRyjVGz2OEqN6vkAMVT+BV0B2LHlM1ED9ntxSjBIKMVYPTLwJS1CFRD+Br4kPhmu2y
MQU+07zguksb7aRIK3WS1PhVYB41fQ/CctiQs6ZdYRqeP8RpLzDrhX2tCvAUfEdi30nrZ6cVvB/x
rK2RSWH13NfGNlclH+Rq52KMdLZ/K8D8K62tiIwMEkHKlpA1D6Tbr8nFCBH0NaMaTql03T1o72Sv
EYwMOBUEXIjJcrBG6hCduAzuVjC8ovWM28vGzMvuTqWyInmpaLbIJ0gEjPRv+EGUD14Wm8QjYY2H
JYS1Jl5Oh4bb5lecSvhXkkiEe6XA3kOFOk/UCc3kFOiruNTbTl1mTcui1iQV2fMUtMa5Zia8Ek1D
x7ApVYuTCFJhCmwTPly1YrdtX8Iaq8xVOXvGLU7xLFm97fHwcLox3MCkg6AMHW5Ew1NWOkmrToB9
i2lr5WNgiJExV4W6YsrqPXR4zmO3s4PYJ9+7PGKhtnyaMapml8YtWxC7MYWZKtlt4daeN7AZ8Abq
wXKWyVi16iK72gvsXEZon6l6VPhb8NUIMiImC4feRxMXe+q5qEPRZ5VmyTsfNSp/shOsyH9Mqhfg
ZU4bkDzTwvpMxPA9d7E5X+EIY38h2Mk7qSOv2cN1DZkyjWHc+ZmRRF+bvn1OFOkxNmzkcBVMbB8P
2ax12k08w5fcu8SGnPd1QgJXhmIBk+dqn2ioIchlVHezF+bAaI4Y7nq7zq9lqH6Y2fwwEoZxkbZm
u2dfBQY1vRo79E6ZL2EbhS9zHA83Yefw5Hjj8XmGfOH5AudiiCKL3nBx8XcOSFjIBhiHTOFWINnH
V2kHbWPfeqN+FOjjzqqmta7ljOQcvXXaGT4Oi3Gyotjx7rUCi+DNaLTZ2VjX4gL/n+yiIpnlGtFY
tapxo/pGXEqGpdJsfS092R9bqfADtwMzln7jWvEqjWqsy7p58Py8IjAGCx585HNXHKah/xrgcXAz
tGF6ZXSdfgYGbz+lg0wXUxjYPALSNHkEkxWee2KKz2pYAAcNzFH6UR82z2Y8qGMOJ2xTxEQ2G+i5
4GW0TV7vDLa8LQbPHVbWhmkGPkw9Z9xGWWHdylSpfV9Y842Ko+BUn7r5qsWNh8SFcHhkzlB1G71p
RHwYMR2xV+S0ahAIgsFNz+WoD4qAoa7Z0+Vqpwk+sHc6QV0erjEdgbym5uhwNVk85wMn/A+jr5qz
Til4vRyExyJp8mytvAipWAl15CRic9ulIjBQNlBZaKuwd/qr0OwJXSpeI3oatrzHlIGSX0+ZfTrG
JtsoroZeu8LZpRiYwdddwAymNM9aZ5qx+vJQ3m3czBFsiMbwvTRlFxAijXN8CAv+RIjK3FiZnPf4
F8TXTW5Ud50xNfcAuWLTj3O6wnwu9iHyCsIXosjwxzlxGPYORLYZwRy96DnTY7/FDmgVaH2crQW3
6rKf6VOKbHbqlV0G8QVjjPFOrwftzMZXD+EUKsatq1m1g8N0YW+rxrGHVWnGGLF1rN0fQRaNXxRU
gW+DHTgvgyTBZqsriTqauCE7w6c6w0wicK3yx9zOVbyuo3nCT7xVP+xoDC8RBjLYmYHcDtYwRqVf
lkW1jkZS19AA1TWxWEV9oWVDsjF1GbRrDyL3gYhgQr119IXwhTtMpY5pR2i0Jpz+IZJT2RELNScX
DGXA6gNVZBeFlzGPKsxRu4oYl6w4sxtD7HM1ZGN3P0bVGIi3DvZ/WOgfsFDMbBcD2b+hvt/SaS7q
72H5Dgj9+Vf+5TpjyL/wCkFnxLDcoj+gd/tXLg3evTZdqYtxNYNM/q1/e/fKv0wQUv4egwyiZ0w6
2p+2M8L4C0wPx0z0tbjSACn+N9bZlvmhD9OxU7GR2Js2k13QFvNDH5Y23ZwOnRdfJqlHyPKKLBeM
eeswlRdeoIS4EnRLzY5AsAL92ZudH470cpUGPdrp8wrtB7bwacXQp41TdvTIRfMwfkE1p6UIVFPM
/Nkq0j1qZH24XFSrL7muBvp9B1M+F8vMyMX6ozNKTrcSf3m335WeoHiOquSQsw//sMKC18lbxGCa
CSlnlGSBOamoeMXCGd96hwxyOp5diEJ0bXkZ/r0pRrhkCONt4Vcm54s/Z6q2kawL7Q5p3Vd3lNE6
5wCjOiXEUJKofBLj2n06poK88t7unoaEaDyhK/Z8fCOi69pZPJ6acpwu+w65/hrzyRwxueIXEwU4
ty7EzEytPbatY0UYcNjH4QoKsvwaD31715BwkZzbvLiMqpVzEaM3HrB8HEnMyOS0uFVgIuqje/J6
v9HbeLpx7LYt1jyJ6SGYSqZ7utd3JMoH4Q08wgA6O3LBdEVRi6WYDKLjPIzjg4hjw95JMeoEZlr9
BgZhU6x0pAHG1mllFBIGYakvUz0iAAyrBD89p88PGi5tJQgqMndyDmb3wk0Hh/l0JlgSyRybCeUt
Uywmj01TrykOpse2myp5yS8xdQwIEcyuPfbRdax32PbplE9YD0U/nJqolCiM0z0uJGgqQ4uOq4o7
Mgcj56qasfoiujsNcVNoy6sUeeYBnTkMy7wyrjTbGzZFn8tDIPAVRvppyxfGkcaa9KHunMSlGTbC
hDoVq/TJc41tVWjqVIR6Mp3pRac76oCt5OCS3ogMziUjIcmJO8j7qFCXIq2i8gQXQ0P4OiTAcHG3
iCUum3kjTocAlCxG1wmoh/oXqohY5zN374pihmc1G71zk1Oj09QtWtf7rKY3JC+DgDBIwRITPrb2
nDZ5dJo1kHhTHpacG+9U4k/5klcOnKMkQy3kZ+6Ua6e9DT6zChAxnCObjU/7oo2OMiiGZ+p9mEdp
M5ABpQoCfEZoxzbDWbOoobNJPdqDixADCO0qIz2U9sZAnYFIBJpI7myLMI4v43Fi2BtVBHXCZgly
3uzAdQIsARF0rRF1dsNKBarvT+c57pbAevqNMuJprhWGpwbqKa2GmompfngpC0hgK/w5cudsnPPh
PEMZuKtTpyPyCWMdVpzAMi5xCPLMNCc+14gRgWxH28tZB+20XueZOzyYVIo76sIqPAi9uZ7xX52v
UP5/Q95T8E4BB48Y2iWTfd4iLyaDporo18JuKh9GQrmF705ddDvPjKV3mHnUxY5/SMOA93/b7tmJ
phtRLTaMYPt0EDEEM9AZPcJM0UkohPB6qH8MmrizO+meWnSzqBDh/6j9kEZGeVIH07h2lWYAfzf6
2Rwk5pUoBt7HQHhJjikGu5nd6YWfThW07NFyD4nmEunqgsCNp3A9QNuspoAUrep057pBs8mMMNBW
Mc+qpDSakzWBetaVpia930KiIobWS8xjKQtvY7nAAxsNbmMEqDEat2oW8VrHrIXnjMVJ8rWunOQ5
0VsNJ+esf2x0FKdITIXgXRNjv9YSrIRzQ2rtCaFbtJZWl2ATDXWhPvIvCFxGNDjYPlNmNZF2iGNK
dBCNZps5OlLHVqQUAUFQ0XY4x6Lt0EPfljUcwqInPUtD+15u6PiGEJaUnXfiDPE16mO3CLJbYwqt
+36YvwiWMHz9BrWSj87Y3Et3cK7oFIx12AbTujVxNKUvdHTEb+TMIvkLyIMch/G6CBpxnqF0p5uD
t2CcQb4rz6jDZLJzq9J6qNrxIRyxxvCp20AtMTTJ3FXf6y3urT0Mv7N88c2cJ6O5zpMyqVcl51d4
ZYx9UOMgKrIJ79jcctrFSla8GstWDbvGOUHJxva1SPhfPfWHegoRzqKh+M/11O57WYfvsxB+/p1/
TZb1v1zoX1RAr7khzJD/Lqhc+69lwkphT9CeRCXF//WvLJJ/F1CWjm8fhRPcWcxT8P76b+onl3Lr
12kVldsSLM6H6Qx1EX/KZfbwy/jTM0sMZks326PGeWS3GP22ScsNo9kH9EA3da/tC72rHtzceJjw
qt12zkTMWn9oJ8J6Zq0yT6yBzbzJ8JnEqM4+8boUS+JJV5woVbEC16h/EDcl1xyV8GHdRj/Vwkw9
wUfWrzW4gjvYtd3awihgpdw43qI4Hjdd6FwnfexeDnO8Tt02P8LnH/g0hM0WslB2VdNcIxqtD3pb
LxLJCyQtsHZb0fpJNp7UjTNf2WAw69IZHLDfobulWUpXIdUHXsEAmEIzCAG07B1g9RcpsMI0hyHb
OXkWnbV6bBwTi++k60V8acim3pBuV10yyYACm913I+wPawRjreBQ5U7/XOLv62NLOKxrocavMUfM
MQWD8y1vxh0hqzAmagZ9g4zW2Q0MUlaDyMBvLesF7wBrKzozWMcpfSMB288m3hUrXCsOiZeCwMXA
rgmn/G5usb3hqWI24RTXedVs21cKkXYRcHxuOq0a98rycBF1SuPaU2b20Pa2+mL3yTb3hqvZaPPr
1Ab/jjO37nCkctJ0xST2rAaXJaXN7QkRLKr0oZvL+Cq1InFiNYgBLAsRJQhYX99UlhbcgLLYR5EC
TvtabqMtwWOKLFcVn9dlNjzAxGteoEN494xJ0PSWHM0k6TruadR72N4OZHMTMuBeOQMM/iKz2FPJ
A7P3reWqRydO0B8nTp/dF2lBHjmYBnNhMG5RQK6hbslK6lOw1VOngpIAy8/g5nmU4X7UwcJvTEVA
UxMEiT8TS3PAi76r/ApZV+XHGIfjDl2SPqATeAvN3MJuZnCSJ8fswdKpTouNbTITeLUiB5BEOprH
5Y2RLlCaHBkgDIl3ynadPCmEi7FPAxWH2zglgTJPoMy1Ovj3BFvhvMMgmbxKDimsfmnxZ0ruPf7p
QOc2RjfrunKZ63AW3k8xtOu6c6wTDdvzZBXCfdmHi9EUQOyIsQNC436cgPVRRIDelXZxILI43jlm
B5ELXfh0aTLoubc70tj3NoNJAr2mcLp2mBHEfo7PxTVycIYzpc2ox5p4DtT+fKDR0nZvmP0U2Cfn
03psc/UY8f7tYgZgjj+OYPoBCj2J43ab3SujiM+nSjQvmLf3O6Oz1Hfcgsik66CNvn6zJEiUu+1x
CEN/DGPzKmTuBNBO8buyyMC7epvBaG2OWWgkDiRkdrcN4OGqlHjPIovmh7dWPl1Pnd3eOWPOv5hR
uZzYzDMWoVc5bXRcnXbJIJKn15WW2C1Xm8OlxzAmEz0MRHi8abzygnqbcjcKk25lz1V2L7zB/DIU
Wgw7PhfOVW0D7pQpo1yDcD4A8BaKMyghXjVApduuE8WBZHSemhkMqDuIFHih3YnPaTnkBTSPiY7J
MK8DPXGvBzJONxErkq7Ns4Mnz6wrf7DziFFCMPJBvcsVnQkRQRZG2g22QP2OSqC8qcLKo1lllPT6
tPIhL2+Q54HxNmlQYBHV9i7zRN7eCWvPU4MTPqDayaB4ypCP7xZZtIMHJ7nR/Efsuo9uLciYrJY4
xGQ+b4rovK+mS6wibvsqLP3eLp9oY/0QNiBpqWdm213oQ3gZ4WqF30m0x67jhz14R8R20EY1D497
53psrK3VR7tWzvdh3dAN6aN7KiUfqALiowiuNtUEE9QsyuuWc6wD/S67HX5x8lqo5K5BBnlO2IOJ
L4RLaIxDZJzh4LIf59M5ZGesiPHQCZhlFE5wabTaeGGMJg7JZTiROe/KaCfLlPB6rxf0E2kOoYWx
aN+Tzd669ERrDcfqIhxXfWV+rwokxlUUq2MyL84EZg7907S/1Ua7L1z7imOSCM6+sy7MKgwetdB8
oHv5hmww9+eCaAC4sC1Bt0W/0XIL3mwDdds3a7NfKSnLm470MHTayfyS9/bKnCN42fNi5d2ON0XS
qYPnpDsL+zdMRWYecEza3Vh1gZ8MU3qaSuNOTrgyO151ko5TfoL9uLUf2ITXutupzVik9JJed1Dh
jP9SWT5WZGH4I9OYU8J0nEPNwt8lk9TXdh886kZerWDf+gCTP6xJXavYdb7HphPvsRLXnxypIfpK
09vWaJLnadKwccGne4EYsYTvCkbTjdceSEEAoejnmf3A6rN9SA1u+IAwYjVj0ecFN1XevETEAG90
jPLOR6bIamMBGrTIUExAQBwgSOvqTaZchqS7GtIrllW9AT00LmGviw1++0W5yrHz3KcFGZCU7EAH
hqm+N3DNN1hDnUw5fsCWUs9dVprrysUAKDH6Bx0fhJVectp75v9j78yW4zaydf0q+wXgQGLGbU2s
IotFVnGQqBsEJcqYp8SMpz9fgna3RXtLu891R0d0y2qTKKASmWv96x9q+4oA9W8YE7/UEQmTUx08
DaKaVtjrMj83cWMnU027lZb9FEwFqA6v4SqJi/AzBhoNKabmpoX2eRzIQ9tSJHhv9Az9BW9J8URL
pGoI6ABrnG6m6wEJJaFGBj0ugHPylLgdc6fGyr83gZt8b6XMrn0aVoJ/GwKSe63fcaYPu7ThZ8Mc
g/q51U9ukJRn3GNHEtNrKis13xsq6Z2qvhq+FNj3fBkMYZ6c1irXNhUW06943hC0WLKTt3HnrqPC
rtdBmnu+4kCHxx4vfnHdGIEg8Rgy6snw627nMS/WeSXC59YZtTtHSG+dmsZY8yWStkuGsbbtkaAd
XVtarJiCsHjmsRVxRzMhj7hKlqcSBte1hVX/NsCwn0yKOnj267i9DPihJUy9kbOsWkyMT23o2Qcq
hZQpQllv45E0EYKaStATOf5e5AYmzYgEnwYZD3sSb+pP2Abhq8ReuAlnP1oP7tBgdYATs+7OeO9Q
heV9r13rJRsYBLl6XwaQbyvZJuuEiRGsC/D6oGYSMFnZV7fJPLgjwXBHuDBTkQDUjxGixGsl6tfd
kAZraobbscTORNOuQibL68ybXxIpy2qT4JeBdqqW61mkYhWj5trllt6uS5laV2BztyMChitZ0mka
XaBiGZr+fk6p8VLGZZxcvXc3DXX2ACY17HEJ1F6gBZzQFzXfwf8pQJyp3fm41ey6LKggu5MGLEk9
2XSS6SpUE2OFNO7CCVre4erRYarVTWBpg/1sVuMVnWS4aZi+TI7pnhhn0D97XnI1FeLKGQAzMiG3
ZV+G3xF7XJktR16P6ce2j5NuO2JzdR33ghDfpAkOQx0c47C+WIFtbwjnSg6YSY03QeJhKrRJcPUR
EEbmi5+yu4obt8MUut9CEUTPfQVZMgnPqHfrDa9wM4QkyQwWxH1f0+BJAMpBFWGMjlXc2h2yaTyM
1L/z0aZUIbIpzFN7OzUJ/bhXAcvZKEbJ6uTcRo2WO3HKDJ+JI0LU1Bt6C3JFUBp7TsNPY26dFYi4
ywu/WxNPMzwE5CltxTQ3pzCxy13S29Zta8+f69mMt3PlXGIfX51kbttL5BfGJvPt5A5rFfsrFALc
RY1i/ioa0d4OuavtYtF/l+FkbAc8cm69vsePynOta2uk+1nZRGf4Q2YcBxwfLiGlCrHGgEuT5n6B
+K+sf7rklbHcRJ4Z9t6c98F1rjHSCxMsZNIaHLPv45FEAA+jzaDKSGOyoDx6/iNmK+PKht42mxTa
cIfeXGPoV3DD5ckRUHNK61uEv+0Gp1H/egpnp9gmQhX94STbr2Cx7Rsi/uQ4DEVDHd9Ye9Mhe1Um
/oPed76+YubF5D3t2/QwzwHSyXm2pqMVS+3M0Hf+lEk9u22i/BsNKHYppVF31WpoZ/uGpOxyExfR
tzrPOfW1On9ze5LxCNZpW1JO4n4nsTZ6oXxxtuivxguxaQB1priY2KzfmQkmkythZOa1bvnkVE8z
bxqKi2enG7obtKbFcc4IeF/XU5vdpUXtkmmE0OhrUTdgNUESI5QTEUeB7ktyamgNS+qAzPfevFBn
4+hDW1ziLvQQc7iw1cy8+DqTSElyRABmzpYPMLPu9KF4LCj6t7aYvZugbMtdw8ZIqM18iKegWFWI
hDig5/QUh93wIrAh2Di1a6YruwDnlkkylCt8V1lCIUUJ4a9ISIvYbx8x85DEtjCyL4gUXFE9t/O0
xrZoRl5qNi3imLrpf4+aPN+7ZktMSz1U+1ErvqcjETTNFBDlYTbHVHaMHELpXbDr6+/DqK0ujDbm
DXFHVLeJpa3ssPS2OJ/Gm8T3CBCK4icav2Dj+lG505gRHzJHC+V/p2j/p+QGBcf8DPQhY6yUr28/
JNC+/8yfUzSdMEugHnj7jJMYojGT+3OKpvu/gXRYOMnDszVwavgX6MOoTEdUhoUHmhNcHP4yRTMd
pmjC8FEKIaHGiP0/mqIt7Od/U5Zh9OPj7TKWcykrgYQ+SoL0PKowIyZZySOIDUtsaMcg0p9l71uF
vE50ggBqdnMPBfEV8hs2lSNDqnzYhrj5227LvGCyKtBvP/BS87bQMKx3mAFDt9ATiMk0lgyp06Qd
g6sUg+U4PuKM3dfMH/hbBMwBXaRvoS/sWeLhKuzyjsBY8Ud+7KDCZCMVK6v1cLjya2R4xPqk7+Gz
dYAB7wtDBNw5yveI2qSelfWEZyE5O3vR2BFlG8ftdmjJ+SZ9wcMSYg1bC7lZxsGrTSvmMoyhQoIo
vOq/b83/6a1hHKviXP93rPTTaxNRYuNN+IMQ5/3H/nxzmD/jjm87SiZBdJiFHcafbw7z5/eR9DJf
/jM2ltdJNyxLWc7gGANb/d+jZ/s3IpYFIdBKAYDy7T+Kjf1Iyua1JPpKvZcMegxe3h+BU2XlSw/d
Oee85+hcF/HYnSVUMAfeXd18+cuD+Qf9jfpl/35ByW5Rs3QkIjr4MOIM+wMDPLRHi+CD1oIwMUGJ
tUqDNHUIY+8ML8fQq5eQpM9Xv4cl+v9xaRP+usdm4/yNnE2ehoBrjcp79kcu7eP0v9jqjlu3c8Sj
6cERokCVUOCaYAZm+vnlf5zvqztHxYugCZEMUiD8G398zIaJma6fZOY5QyEXrz0syaHOtt1cXcfk
s8erkUDAXwhTDNbIh8fNRVkqllAyWvejRQD8mqALK984E71kPBbofg9G7hCzBEuC2CZ8HSiaTC7e
iQ5yQdR27ZujdAaZ5vAcauxSrio3hFHXaKokmKmzXlGnw7aDfqmLm74K0CfEs2okmkowFhthV5m/
INZ/tIpRz44+AF45SjY8xD5wIzwsS7vRjQwYYrBz0y4jtS2j0t55DTM4TPaUFy+E5p9/Yz9OFN6/
MQYKPmRMdWb5H74x2i43GW0pznTp4rHQ5viqxo3wdz0Z6zPT2/FiW5U4IXincJqi7leCrr+/mMqK
B74swxTWzcd3pfd9qKnpKM4OeXQXHGlhpyutWtjXv5KpiX9YKCiKVIauIugCmv+4OoPJxcda78TZ
UsIXrcLDaUcoAGfMQiSHimG9EiCm3k4dUmXlqrC/hcWdpKChP3/w/3Tjpm6xWyqh099WrWFpJebg
gX7u2pqXxII0Wh6NlhqSaNP0V+qtf3pJEDGr95L/wMD5IEEi3EGPNbM3zgtdviBtA4Y+tpY3navj
MCSRtC1CoZpwSlq7jDzjvPdRRUyJ0KCSJnN5ozn9eAlrG9Zriqr92Ka9vxXU4/dR1DPxKKaEt8z2
mDxc+0zxs93PH9kisftxY8XskO+PSb4NTeaj8wiRVEHnTb44MyjQ6x3sO7lf1s2CgCsaNPDAwL6H
r+4RYiL24zA5gVLhCe5JZ2BoEcPjyYD1Z9jVItCbN0+Cs//8c/7DLkhuC6IyICxw3Y9iI6JLut4J
LHG2Z5cHsjxmUcnqReiBeKwx0P2FAFPVlj9sgWTfsKo5c7FCR6D38YoYDxqJnk7NeVFz2C00fXg9
6r9MiAmdGm9I02EegHQCt1QEaWCeA+7ID3GXKmsTgmHeTByv7xMCRND18RLEpsXGqcRjyyOCigC/
RsSRf4Q/zBgGWe1R02LrYLjKHx/09RfaJu7g421xJ3zPlMwWsc3ORxHk7KW+W0OSOcPkAO6uppmI
A1ejmTPxLdvDhu8HNXZK2g1064wxBOLvaOfD/UlWGb9bh+Ff+Tg3G/0WIqe76xeGSuQ0nVgXIpyU
o6odzLAb4CfDixy0p0oD8trgFIXZ/bCQXsCbod3DOeLNADjpthwBihyTZOXK8qri3CnajNfkydHI
vfKEHYFbb7DL10GEEMh/FpOb3olyyr7paSM2GUzvaGVM80wQwdhHbxMVucOMNkJC3XJ+X6NMzs0V
hhjVfb0wesaF3WMpoo+NkB6g13W16rkrsmTYmIHrPvg+nn2rOoFLtwLprmEu4GPB9Imwd7l2WsP7
ikoJOLHAvw17WCJ1jFXNpEQejHqKtUOADc6RIQqj1qoPrvFq8x+gLgsooUBF8qwNmLWsGNrgXYLq
II0Izg2r6t4NEZyQ2mlFwQYbSv85RBvyTPoYJJQJG098+Sd/i20TkZaUBtj80aXz6Urbfm18izJh
SU+nBGQjxjRlvDTxxI9NoIMRjk4whT2stwDQBdSlo5e6acfJLCIB/jC/E67MhX3lmGV9hBcFJyt8
J2hV8egdLOzeTn3qt9hE4li+Cg0EA3qcyI1v5sqJ3ZI76cfgqAiYBl2fP4vGi6+N3oOGQx3wFZYY
qG6MWgYDjWBngBd8yf2G7CSFA9dOFb2xUMbvYRck7WomKX2j46mL33fQFlcyrOxNLtwekD/MdcjB
QTGO3grL4mnlle2bVesOcpY4rB5hw8XpTU/IRMqMrcj8/NHt4Rz5a2yAUG1tcjf38B7Az9/1HIBs
m6BX/lcYg0GIAFxCTeBKNpGnlm8gkvjVZy3qHZOPmyYFsiAycL2dpqviZ0YhXaYpT7rQmLfoIe0m
u73GfBOeDHy6DDt2su+C7GnUGr6xRS2RT7idrXvXV4Snkr0iJoShod8TymOrqPkdTFerF182fLOO
UDO4OAHR03VJNgShA5WC2vnq0756kbEVnjvXm9v1PDnWa2APA1ZGkKm3bYaAMVEq7xGd2jO+0QjJ
ZsbbjmJNkfPhH10rZ/ImyQ5d1byh3hpba349EwA+HB0HGQsEcj3jUeptUgYTNwwtjMdat9W/VGb+
sW179me2syBYZZafhxvB7CpeERfAPRGHLE5QTPiL2SW+ZechOXqVGEsyWQOmbogWEcmpK2q2GCaa
3hHw3j/6JMZc4G4o6pfGjrrskdRw3jGwOUTx2JF7OBzNW+2rR+lLSzw2Tccfl0+bd12YrMwa4UhJ
2WmsOjue7uulFkkzx5J3RZ4yaQ5J6IUEKk69RWU4GQMzZjH7wHnk4nYx7YaJ6dxjEhgczy0anM2k
qsfJ4NmLfOKmeCW5Uhr1zIVLFkOi/tTLCTVMmFB96imCPQwI/S3mJAjpMk7bJVQXSQrVL/Pl6bIU
CgQGEloLJOy8GkqqlzQIUGXNhxkNL3mzzAyBX4zH6qGsNf2kR7zSThnop4bwofLIMuK7M9SnLcqa
g6fBJkHJcS56oqR3ZUmOyCJ2gffAaY6EEHVkgN3gq9PMmHH1ALvloW6In131/AwpCeVAwGqtSWQ7
S4HTqVIlnZP27b35MVXpMyXQ6TaZzShibWlpDeEUAr51O9gTvAeST14jF4LbFccOH7AyiHNfeYSD
JFu4XcHXTCOba1Usr5AIbAIl+hGQcFNw8sBuHM6eNWD+puwQ6CA8ijv+0Q+VXTnuxextpWpV0ign
KEFpHdkGzAPg5XBiwuUeuJ3yxuw1EPGpm8BnooxP23cYvg8DJ26rluciJNRDhHUk2KoEzaRHdGgx
J+tuqyHUGAgTYE+VxgwNN/8IkHYLR5wPE8AaXb3Lb1uBBoYEdfcxSb0627a1Hl8hPmWNZFFmv0b5
wDMdq5z7XzaBNAMynmLYressjWGXTrZ5QNDNC+eoy+cD4sNEvfX4KVUviZL0LuYXlPv1vg5MvtXY
wFsx4yDnOQyUoH4BgwPXv/F+CXlehKyprjR5aIOheYQ2b7yUDZ9kWYkWRkLNzRCzBdgCpeVWSMZt
1LR1COg/BrAtvVJ9QUltsTUZZVDvcyn8Z3DeEdoe7WiDmXRLUUR8LzWQwbjvARW1/bqYVxiaRw/g
J7QhcB/E42AiBsaZbRL9in2eWNAp9qsXZEy86LUYcMJT9h6cRNTIjcMOhAw8vloa3nnQwLiFySsa
0qLGbN2kwNDSPnY1f4k4ja9lIaHM8MrJcFGrczk2p5nQ702FdyEGSBH3jlWTfywMT1tBF883hG7T
yainJqueOXwyiGzeSPVxIicRjyk+lK9V1/K+FlHoH7O04LWaJxP02ZxJPEds4q3sJmQ7ilNeLvxS
2B2jRtrmKmLJdyxwaBYkPjnmdoBtvJ9iG1G07XeZfRnlUMh1MRByt9YkQlZrVDsL/7b/jFUfbWvW
WYe0LrVyC0o5ZNd57/DTWYdF8ANuXANLhKFovp6VFI+5l9r7YA5oV2Uo2OQpRULVklst/Qo03PJm
eQDve5Fq3HtlCbFsrDJ0OXGWtRsQiROuRrwd9qMbT18lx9B5WZ8Wg8CrBCDgqi+Iw7l1O48lQn6F
3Ft22l9jp4rv6vuCYIDl/V6RONavyUNXel7IsdlUkXLugKUsq8LBDYlxIlPck2MxihB1IU7ExfAQ
YFXEJYOMQjBttQt2ogm3hzUEKEAI0j3gvqADpasaclZfLNH8SGvg/5sohOSG3lOcBP4Ee5aceMQ/
phw2IsNcf+1iDncxiNExd4RLjfddUrLbm7G4s10DLvOiSdcJXOzW7cCmveyAVtqiJCwDl4fdBpo6
vtuEp2S6A6+NOoBwsApNaGxVj2x2VYayD3a15pFdXXTq0yZdy2tmolIzoRBP44UQRqkC5TCs9ceJ
ws9e7DInZqJkdlittkksiWW1pBaC4iy8eNy3XU80PEwGvXyPlsfXhE9he4oLFMYlq11HdyUfWxtu
1TYkofxZH/C5K6pR3a/rD/dQ79yHzhvzOwDyb5EWaOvUT5q9jdpj5UreHST4ye+h2ZQr16jhmzu0
1AirTV7gkeMxQQ9B3DyznjX8vNanQpmcZ5T3POcYX1VIxcM8XmmYSu4UWaJfhXVJKlc/5oe4qpJb
spqEWHNq5gc6+3FfiKqY1llVFbdBiWLLHxXhzTFQimE0xAqTjYFeA7OWVr+u1eZ/nQQhQCQ0Jxrt
zirpYFBvHhYdewFS1K3rLBi0ByKW+HpkXvHfta/oWYu3wuJg4ZkDG45Um3/dU+Pg4zZeFtOBNIRh
suhOuxoy+NIopxm77EBuorqqsvTTJR8vmF3AJqNUAvZg4JOOy2ESROzbM7lgKcJpny0p9St/m6gz
XGhJ8Bx4SiK7NIahHhYVLqoJeWGyZU8riZgIbsDT5N6NSv8Y+5C1YHSJUzjaqPC1tnkz5snbOCas
QnowvldSPTk/0Y6yWvOQ3Wp2YuOx58oM99kiSXcd72fchyBkKPMIuIVs6os8PpdenG9QEbBHjxaW
qxnzWLJMKdVqXqE2Y/HEgZZea6W9c0K1M89zyQlEbxftDTuKv1u9ozc3dtXxxrUa1B47rf2j9l5h
YEDAMN085CkJUwfXhdB4oGEbEazS36DE6eQVcdEdHsKGgbq3ae1XHWrhI8ZUQHY2QZVrcB4eiQuv
HqwpMOgkcoeDxekn5zECsd7MzCwPlT3iXDSHajtYSmZbz3/H8G5cgZLl+i5Mc1i8cBKMHVeOHiOJ
qfIYMaiPEI0+VV2Yohdy4QkSN9fOOw7EziXghGgWaPWVdq+sbhhmLzoHU5rj3ght7Rse1PZb4nfz
94yq8vcSW17K7SGDWeJMxo2o4ABjQ1deZUo+gc81SopuUVXUNaE527oc62vbHONTrLQXYeLEn/Kq
DR8IiOpR1+cZjo5KqzF59nTyzSp4isiF+lbWE7/JXmQd8SLxmBe5R6aHg1i7LX4aK+n3zsuCzvyX
Df8LNjyGvcpi8n+f8DzHkOGLH+nwf/zQH/Md1/6NwA1+j6HCRxiMMtn4Y77jmb85ylwTLASqu82b
+K/JqOn/hukO6wLABesuNf78nz/0hUxG+W2mp2PQghGo4Tj/CT/eFeYPgBEfisubqBUXHJ0hyAeU
0+udskS3LvYeHhoZubslij/AFHCCqT7Ggwk5L/gyQSKkGPbC6EnvqnBt6VigxBiLnczSgR0se7hC
LtFoWwmKfB9NYXUjnSJ7LAuYFStg1kMdtI8BVkJ4b3X1q25WqUShywN+aqRWPBsKFK1yVcv1NCtv
dlAg9lcFmDUByxV6TTkzqlbMrAhKXRmOhdULfp6QC9zxKTXLfPwObdx3k+sYWcgJwe5W5ijnwjG5
0ZO08q6cPsB12rRCjJdDrbPgLhtCEMZbao+aZVcKiYABWXlseG6NbW0DLd3aUDaMJyHHbCPTyPuS
pZln3DQQVXkspWHsIdSGx6QC9unwXyAUEw4b6YPDYO9EjfgpaNKvVj4XN+HAPmV7s7WxpZV+JnsO
/pkIrI2GDR9VnTk8L70oQI8ID1bD6KCs8uoeponuXo0BrTy6Ie2lbTIIVc04PkU6/g9pTO+5YsJc
u88Mafp27cKEw6xFzhSm+HUA/AaLqRJu161xV8eEl+00lLWPCzm7I6GEbDrAixcrBMFUkQOP42Cq
p5wKngVHEudJikR1tXTNOCfTCWWVQgVaM6PGliW1aAO7C+irbaiFTITQ+daze9pxD1ZSTrFbc/4s
FlLvfcfyR3wS+F6DyqEsqrul5ItyfsY2p9Q9VgUjOcOfKcBAaKGrWx5HwyICa3trabZC6CvLIemV
KYBAAS3nmXFQy8nq9WXP0gQsMITCN3KC0q4Gt+xmOEk+7UHEuVPB22qukHVjYiLHZqarUhDClHMS
YZDH0Z9YMzeEcSa/pyZk+aZNCYK9Rj7GBxhEDbbPKIxGIO+D6gXiNCVBSCRejs2LNJONN7qZtSEV
1zFORN8NAYScQA8PrQoOW5F6174tjR/kev75j3agrOmiyUOjUyrxWmh6wpoUrIJ5lKo4HHXzYEAU
Xjj48ATlMPI3y5loOTlzMKxGaH2aVvVb8OotreImgs7Q7724d47LFR2YnbTg6qgmUo+1WfdKvZsM
QECDTKmbsUvDnsYajH6+klJYr/qkuNrv3ZYOPk+9AM7FgAN8BR6UdYaADmxgKs1mbMaSeDinozip
jZjfH5qZAgfURDMKMueT1SaT9rx8ShJIu3CPx0BcoHHG1GxlVw6rDKqFOBExhqNAljZU3I0z8D2n
eV/PD+2gQCbYK3yl77ATbbzenFo8Wm585R02yZJ/9qeYLsnz6TJXmoLg0nIp55WfFuw9dqgFY7Jy
XUy7uK6y3+fZZkUmjqbWFLQuMFCb9vaq7HolFRT5iGU85ubrkRzyYdP6BoYJszNc9MVFLGEohzFq
Z8Lg7WgXs6jIxQqvterYet26rGxvQsungTk3hnLQy4sQKBFNzwkTx+Am8WkOKHCQQJtg/QBNU4vM
QJnRtVbXBCS+GuNDzypGHeDlO4jLxlqHInbu4rb5lmimMBGsUjtmfjY+eI4GTdGQLGxDIszDm7rE
qli3NO4uJ8wTDQnKW9X7ZObG9gtqPR5ZP+9HnDr3A5P7b1hA012IoqSgpO6lgjaAXA9hqOZghXq+
0xgFWLyggHG6GnG3a+TD3SBsawsaboRbrTXJlUVFgN8HCqID9Y+JFsCLorXkxDirluCSAU3Bfkuz
hE4kjYwnsC53pw1y+m65uUl2AcSypPfEW2a787MXMgHeEUmdHGsIxN/NehweO9ueDlVeLEZk2JPF
2hMlv3yODKvZQDpXhFzfi2kbUZej9s6OYixgJPpjsdO9nPS8UJ+/M0VJeQOGrLnxbMQzeEDhC7VC
I2G+4DnW3KBxoSfCxlMculmmtzkq/g1wrASvHluD2QqtAkSg+iQdmX+3bT+ytrMn+2w1Aitfk8vk
nbJBu4hcM8atDrUDDwqvbwSgA7v5ebZMUkl04i97h+xVpFebpk6xeoZTvkq1LrgvesluMsHFxkq9
u4ii+IzGSSBq95s5vAL6Mo9VipLzKcAm53mISOnNBus+svv6gq9auBrCRlwCrCUfCreNoAuNrXdX
Mw/ex25WbfUw0j+HxjDeWIH3OIeG86lrkLSVI3mfV/ZQlOglRJVhmiJH9eIP5LP7QIiVcY+jmErk
rSIbD69IPw4lnEg8cFr9jLNaCdSJjhQHObEimkLC6e7bqNpmg17oRBlFwxfybXMS3K3OTnZ4b3f5
noS4rFtrwoLyi8/Z2hv19tEoUu8lxsEco6fY1O+6BLlsrmvVARyfVT2YyZeR4/1myLruBHH/yyC9
+rZq5gkH/2GsHAzcg/bYOIh8e8s3HiZfs4iySMQ5FU77e2+N8ssEWFW/jq2e9Wfk50F408o5xZAr
LdYoMz4znArO9KYBEbioGSgFx2Pf4paWNZQ0riOvu8bU7hDeONvGQH3NuCb/nrUDqKsimQf2ZJyT
uO1fULcHm5CB2T0dpH03dliEkWYYIXhgqFmdXKhct1iRGcUm6nTtbKUlBGeYwoi4MiiWljNeV01e
fIm71sJspXoKukrH6Us+txyJaCFYp8AJL8IID8mQNEeCN6zPwxASV+mmzL5E0IhtoOGS0IQW2QZe
2d12rtx73dCuUhezrEgXqDvcshrR4EetxR16Ym1EINebsDK6lsNPA+BhqehxdMwHr1Qd6KcgsdxV
mDk5E7fSAgdr040zZtlG0I0qURtE+tHxOSl8ZoyhVZNA53CE73Ar1seVYVTmGe8/5x6QpX0oJVZY
eD+QfdUkET5a87jT3La/hc+OVLILnxy9FjeF1LAdM0eSGgg82BEpmz/QLvb4nFF+7AwcBDYjaHqz
rXTinrvWsevV1ETRfT5Kc4ff3PSoS9nfTI2pf9IkP9ijBLplB+r38YjsbdPm/tls9f6qKjomn61h
VTdmPteXyM6zHte1ZsBwTdnzR0MprjuiVc9xjJ5FBs7BI8fsWBLb+aQ3pBqv7Lx7jrroc4KDIoIa
4VFQjH341Fd+vXKbseXEbcxrpyJIYdRDlAyk2u2Y8vA9tDIZMHXIddjJHgwmuZvSyOZNyNt0XY12
vbPIBS9v0BuGzIDy7KoaLO+58rnxvhrlA7oNd9eMdZBsOQ4h+ZPXuSGYMcXlCARklOISBQ4aGplE
FmlmYXNTWhNMcD2auptRWsQtGAZyT35mvHXzMQJ+Y795IwHD+R0l17BFA2rPe1j42bfKBR/1pY+5
liqtqryRq6yf6tVsibxcZ3nibGOtrrZIF2BHdV6H0b0wNsGUteuJme0mhQBxkyZ5f2ImUplPnG8k
z6G3RA+R+2N+n7QxaF1ql5cuH0PnkvmaOa9tzZdkOCSUBYCxX1NUzuHOB3vkBdKpBdEspXcACQ9h
n43HIm2aLaNZf1wnjRecG8qAWwP0ip13MsPPbt4X5WY2E2osy38JMUu5zMEANzQPo12ddtPRbmz7
RCxcLVd+XWs4a9jkyiKFuxlFPV15EOzuCbxuHqMhv66H+qby5nFTI/65y5uy+Yblvn4FOUxei94O
mJF6zxRqw87F6aN3pXVO+ilDc9kzXdklYx5m1000I2iOfRROYOeySiD6FrDKc8OZL0Q7VV9Hwp9D
lo+RMSMocsC+AnymIEXvmHZSy79N/djcE4c832nRLONtWOGm9dVrq8eqmwpcMWTcWYFxlWtsbodg
xLovMt1LKbJPFdlb0Q0WVm5wNAv9tR386na0KeRij7VwSIc44HtOpnTrpUnkktUBM+RTnPMnOawk
4VD3eNzVOzvOVkwS1nY1fGKcWa4tU3qhex8aVX3P6Xdoc07Q4Re8wB8pKbCEdQieJtxMYiaQjn9M
jAz9oZuMUCFyUgLGmXSidhwZjzNT9jdfil/Sun5kpKgLWvC6bEzPXZ34lo+8LiSOk2PrTbkvcuxH
WljxLw0b82uKhDTaGGWHOAJ771PYe515kBLNyLRuCDbKbxMbRfhO48XeOnXBwBP0HZAUJ7nqWmKy
/NxHKC571L1K9VQElG2507zpoW76NPRWOz8YWMDJbT0yKI27jjKzYqxT2v3QPjTCt5sdg1NBVm/h
4KH8ZaafQFTtjTR2YcAoKzZRz61SdoxHTNcgBeB59caSKX735r54MP2Qir5FHZKvFzannhPEewzp
jTS1d+o0WEILzkyYumbnA2ris6mGQxP/oryzyko4V8yOETI0BHC8LL3wAgj+Bb75Bx6qQjv+TZdS
34GrWLWM82yISO/0mr+4BaRUyIHT6OXenpQJsR0n9AadAF87/PxCP/J0/riQ72AKDvZhGh9Xlyfp
4Grg5f0yLgScYGrXFjXfD++e9drEaqYUliNNCJnrv7Lw/vvVFZ8Pb20IV77JoJ3H8JfbrLRJuPo0
lnuZVMajMwzeJoY1RP2I5WI5alzVaV2agPdJy89vXfxIKlT3joTSgPGKAbPp/+3eyR7TCG6R5f7d
5bYfQibIOFQxzE4a2mZLONz8MqRvQ6xzgd2LjsavCF1EmhbUzuUD/Rfe/AW8Sef8c/O00/fhf14o
lf5KX//jh/6EN8VvuHaTqOxZ+Fc70CT/BW+6/m8wVAE/DWhogJl/tU+zEX4Aeeo6LiAmtGtA0T/g
TUsnRwIiPPsu1FblQP2fwJsft1Tyfk2ErAQc6jZako8m1qJ3aoLNw/LQQwHCcLIIUWoh4j3NGUv+
58v643mhruUpQi72l5b4m4d83+jaXMPpYbyFA//c4xafdMz5JsX6qxW14+fX+/gOcz3YkhgL6K6l
0qY/kJ+lhqF95elcj5Bu+ji9AhhKRlio7WiZB4Awxs/mModXg6GfX/xH5jWoMUYqIND44vHtqS3s
xw0ETgrSwkYWh1m27VtOwClW+aJHta/4zwv9KDD0X93yPzxiemBPJTSqtaaWzV+3rbZpE4lWJj9I
lQiyuG73RQ5o5sdYM4TYXv7iGf/tgsTi6DqXY/VSDnzcJxNdGyujkf6eiSmoj8esBvN/GFSeqX0x
8Xx5H7T8rzmB4m/P1bVB/D1Y5ZwNPsbxP94hPpHk5QRjv++YEKWrzgka424mTbFfvYdITF0sTl5W
MFabUnGpe7t4LihDhzXm5nOxCt3GvbSTYSDGwyKPqq6KGuANf/w8Gd4vVoHt/sPnFcLg3Wc/93nZ
P3zeIve9MMnbbm+7Zmg9arlhB/SMGYgz3TLz1ToUw7Uoo4kykzEf9ApcPC4M9RhI6pHjgNXD6MkX
ioDZcO5ETsZaagIDirUy50aQjNNVjzVKvi2WqsbQKSJIZAD47YwG3EmTuBsPkzHjNK7mgRrTc7ld
RvicdBheqNFCEKuZ7CxRHn/1euzUNo6cx57Ss8a/WJr2eA/pDdZM7EF83EOJ0j4lNEnBpZaGZMkF
iUrvcptJA9Uw5kiI76zSMca5Po6T8ba1cGo4j8U0HAs9onhw7IRxisohgAfARiAXNvXYNxDchhby
S1rDLR2DunpZUjpmqUNm6lMg37GH6eflZn+P1yzudH49s32NesJAWUgoZhLKzLsT8gI6g2TDaak1
hvEtRibxHNuvto+441BM/vjilC3APGUueOrCEoPCyp1WeO6t8qzhgguVyEhSjPY7DwIhMBDLbIaL
Fyj8vPP50mavhlRYz1iZL8KDENyyNgfb3E1lDFZMB8mxvaRFvK/VKAlBTyMzHrrbOB0hdjGiBcK2
DUD9qcfAuRl6sGtN0qLiIBHEOcQXpLeE+SEN7LYtTvyfoh6CrFexn27atINO8c6h6AvIjyUd3wuU
2j9M46HtQqOlZ6SlWRDJMSUxZAGrpT7x9S8u0V03Mbr/f+yd147lyLmlX2Vw7tmgCTpgZi64/U7v
s/KGyDJJ712QTz9f7GxJVVl9skfnWhAEqCVVbUcGI9a/1rdGR0nd3N31Fyg3DBiiKmMqMg4ti6kf
G9ZhiDE9wCxQIYtJMIY+bUhP3z8Me3tlDR5iBcfPte9pcQdTyNcvT/+fPgzLVYExinVjifcan/Um
RpZYT5Hvb4fTLjhWt4fTZyRkIVaH0M67kSrJEbM0ZX7S82+p3jVaK+g9C1M03k49vewbp6upAKP7
Ut7V4P2U1FjJcNzmKTiK0NL4A2WeGPphMnp3lFBPNAoKOtCf2m7WB6zPpHrn8BbfBQO9GEcx5tJ4
6MNzc/HnL45vTt/HGV16hS60JNfTrJnTU8fXH++6shx3nRkjlS56BojSG7VVhfYKkhIqiIi6+xry
zUYmM5DM0p+3vpWvGni3HJ8asWWuZl3aaEmrcZz2oT/Ls54t7r1TDBViOoRvx9TmS1xFlJK7sfHc
6WazruPZwb0rjSvNifvbCe9qFPThaL9gxfMF11c3WavIT+TZ6GrjXkBQKTDwK463Xi2XMKCi7+DZ
8Q4UiXtEgnEua7302dercLhRTgU/OH7dirNopFwzS//dT2JsNZ020BzIxe0fRdhLOJ+Y+/3AcN3w
EWER8CeGqwdCoHB/2ua1NNz0Ms1Buu6byWLJZvvLRfdu1zlZSWODf4BIgwONxxzXMk2wcUIgg5DD
xPF6N6uBjU2V+mNBcgh3ZeQVNmd6UiSLUtcp6DUua4HTZO4yia6YTa+ygn2R2g4LZmVm96mmp09p
u3Bj+cpkGCrrcqJsKF4N+BRjRFhitfSqewfUBcpjueYQKaKtYRWefbTzRfefFkJbL0WracuBE/fg
HayiXaxphbNBbq3WaLMjQTDr6xKNtrNpy+yY+3V4jmkvum6R4g4ReX9gqc1j3revM7oLq39iPHaF
P6zTge9JYj9C6aqN5OhXtfkyaCFoS9Qh/aL2J5fzKLb1NeD7g20N2riGiWbgwjFchOiq9baADkqk
Uex220WYjwWo9nUlO0gVI775NcJjA7crFza+eSssL0tXE19zRMBhW/PEah8wR5rhVxx2SRs0TR1W
28WrUBrMKBsEKOhMOy/yZOCrKwBZLL0dPUOEq/aJKL0rN7Z0IDlYhlwDYORqNsPuSyUB/we1Ss9Z
E5VSmcqHTY2PHSzJO8FiIfKovWy9bj7MVupdasoC1hYVJlWiGJzHc6BbdqgmT5mzsA4RNpC3XUQN
eiQ1dSkNgHYBqihK18ls2jgma/ppWjSavBunV2ET7GnIzrkynENr4D253jzRvK2QmzHTAJypSs5w
8PkU68ik3AgqKmfteGQdHO2IguaTOduvc7gSnqrTTHmYQEl1cZifePuODQVkd0L0V0xkdqdT6zKn
LPinJdCNlbXW1ajGDWZKQuPrfioplhhQG88ngO47N7eZHLaqkaO0Mp4cTD+4IsyFroxT/WGXIPhA
AE6w9s1APuJ13lNkfkxmzjW797dllDYDxSZO2UmEmsbjy1VmNgJDoJJmQnH9yN73lGsylhzLNa5/
pV0OM/rDhYFTiAld61dfJrOp4ysTuhA/VoEUtppGprzrsk1m91YwEux4WihYTcEwL2qyPJg8nUjJ
KpLCOQ5Zl2LQbez5LsQ09cWJGWEGc6sBq6hbhUvPYZLwyDCi+wks/My6mTvnYrE8IEqea9zllaYf
6yHW3voWRFY8TL4MeM/schINw5kpJy4LkubK5+b3BFPbRk1UW8lUvXWVnTSSifpGIWExKrRnHutD
7VHRULQsVXehstunqSVeF1rlMXF3XEWa0XBq6M1Fb4nJdLWWbJgahjqWs1nY4HJmtpZ3jkX/5B0z
qNypVwl9crF3m2ee7/Coqv3FIgEfEYhBaU60yHhIPXbLESyXnkoPA4MdOoe9SXT6aFZhXiQUc+dh
MDnMBgrNZw/iEi85UhsdX1pFP5IBiOcN/27WTG38Y54u9QU/f3Nbeaws2Rhrz9gbkiNDfpzsHYxd
MXvFntmUwQwSxEk+TIycvMZZl3qIH8P1z8RMI3BTWDeRx5JutdGwNfTIWLeLwShCyuZQUegbRH1u
3JaCJQavf9/CuEAKNjJ2JL1TZG9kt+wttoJwD/GwoPWkYfLAHTiBiS3fyrZ50/L5ypdiOnBdszEY
Gv3K72v9yi7mcT3qqF/dXOzlYDcb9sbhnXSGeZvyEF2nDcq4FOJK6L24IBBX3vBr81wuZX7kyVfs
RJFR/qpZPf2zziby84shE1gt+Kqu9LmOyGE5w5e2Mq3LagShusJZzQZSNjuGwOXaGa+twrhl51du
TG3S32wntI+WNUKjRhL2U/C4pTsx58O3u/ywG4cfRAzcwlsYDVO8LgadOTg7grEG3BiOtFDhqGAF
iXVWiFPS1e1TvH+NqR0ca27qiw6DNBq4svEwM+OKXMaQ3z6Uedxdz9lE88XItnv9+elUnTp+VvGQ
71wOHHDTKY/UzY/HfoBcqc8Tr97XJyMm21icK/8f/Ya/nX54ITgLaBkc+7E8fZDR/JBgdEpnzT4v
HTa2g+sa92QqGI0jUmFHF+rocloOP/98vx391QfUoWoorVVwUvz1lMiRPLfSSsJWUQGSXgO4WHQS
BXhyY9avikalW8eJWYvfDR2fvzres4/fLtIdp2JucN7Ex1ZHqEaoJ4ZT7alhQK9koG3ee2rVTd2O
1f5Pya5ucUAoU/67Pf70Fv6j2P2dYmcYKm7+3xsSL5JvcRK9/gKcwMKm/tCfip1HUStgFexKiAzY
ypx/GRJ9tDcd5gMKLWjaXxU77w8SLfQX06rsoISoH/0fip3xh8Lr8uj/pwT4f//3L4pH9+Gf/1c5
FNdVUvbd//mvjwqICYrUshiBOFgMxO/3VCM1OoTyjqFtLRQKYYwKPPAtpNFdGOslg2PEhKI6TzNC
1g+JRAmR9RzXbdD55AzcZCxNY83Zy+L0Y9OzOrdBKXJmi5FJmjN47ypryo4Jw0/f9F/MDtTd/tOq
g1jDG/b4aoEX2jYF1B/uym7gsdYu7dkp0GKoyJatKKrz6OqXE4euPPj8BS1YyB9fkmA34gvyqufw
a35YCLQkt2ptqKIzx/HPq56c7yofDbU7EqR6AJRxmt5z5iBcyD60wVksRoifPLgJKtiRQqeHbqKM
Y6PLrVs6oTJSKbmEcSRun6pkCxVbKACQzOm/E8qUmXYqj4Uvls0GNc/sSpq2wZgPSY+tSDSVfNen
3HuOHrrGH2a/9mWttqmNqkuj3maMsImG7EHeV5DJ0fCUOfwizarAFj5sQwZfFIGxdWsNi4tgsshU
tRaxr1kwt92cWuZaHH8J5Sv4dDZT4pOVPQk9Orvsdt3EkXlvGBpboeS0LHUt1YGn2E/kTLwNaSae
pHVRaREjmD/idWYTX8mT+/B0cJoXI5YPbWPHwKsajbY8M40JUOFbcM1LWjnYaTju7NTPpjVwyO5b
zKlu1ClFw1R0xaUluaQBgVe1NYZEMTR7tb084dVJyErA9WrwsxpbZeELHfInuCpVuKMeMt6dmSJv
ruRJ/uNUl8bX4WiwR64I6QGanyw+fwo9+PXk2BtmWMR/6heT0RbrJnFuYmfgr9Y7MLmb99ypI/q+
e44nuPB7sUBt2Lw7J+0T8AOUAQdfafe462b2OMtqZFJpnMEuxPN4ihi46lQJHZFJzcRZ4MxvGCet
k7zXXB7vzMXjaFpuNE+HtU1TkCTgJQxvDSbB6DddO3MT5r6SrFvHndx1NZo5hjI3IlbYAJjGazTf
O73ZX9IrId1VkYZschZ7qF6jtLcv5jlyHin4My6nsc6vIWBGr+Ykkj2sEeERkivd1zLKxqfagsix
NRYuWU6VFBBNIypVnGLQXBVEqDgMSIftsY3//1FzaLu6ec/N2aPLZTO2KhxFWs5pr/SedimK7SKt
zIF5NpZBrI/Y12KtU65I89tUKEpMYtVieptJEvLsq0WRvtUADW8TNRVNHRXErE45XqAr6GLKVIsF
i58nzzR8Llo48dtmcBY4lquZH98MN5ebltyUWV0p4yimpu75JOF5LPHtRqPqQu4Tszad3SmtQhEe
R6lQUgcLuxNz5CnNSsdMsyfKSMKTAT9fPdZEXuU9ioXZB7PwuwgGBJTzwGC31Rl1H2Z7ny2Lpj1q
g7s0573Zau31LKmL3OazxfJLp8TsPyRCL7LbUKF5ZIHNdxWOqA3LKFggllnp8wwJ+C6px2Iz+F7v
WutsWigAYNPCbpu7p25czmKnCzmTGj9cpURiNq3qpuhbwd/ybkk+wYGSgbbelWd4sfMsc28wr9LQ
Z6HwcOxW304TmNhRNm6P8wYYSsJNcu+GUZu+IF5METbsIYLfEHp99tSyQhgxSiyezys2T6XjkenR
QnL3eYSS/G6CBo2QHruG/s51r3gUaQ/G8Mkbwib7YbulaTaBmNnS45oZTfMK8ZYbNzCHNHIOIfHD
wiRjy4bqEJvW0gYwTmje05JIf0nkAps2ibzL0tL9Z3uksatajDt3jCSSiyr2m1XFX6bK/rgw1DmS
AkBLVQFap1bAQhUE4mSgKzB2C3uv0Zk4nVcibbTkKULA6baitp2STpFaMQDzujrUDI8eOzioK6vQ
X/AYc5wpgf5mM6WGSTxJb29kZvQ1h/r6Q0YWuV2jLa96jq3D1DbzJstbeQPwPHqxrbHcFDyk1tTS
W7deE5YvBptfnFV6FK7cBQ1L792WvCdwTLfOGotzfpZfJHWUP5hp50L87votnHwZEACXq7KNls1Y
TLC286U4t8U4bIbJzW9Y1usXkjfx3Sjy68nVZbqDOii2zdzQ0nWqlkyq5A6nb/4wFaKLtq1qofR5
gK3zrFmOueaTS7dEEgBgQQrIXTcJktGq7nno1M+ljWEREn1Xbr1Er56YUaivtkh8+qdVASamaXmJ
KEyJLOyMdRS63VvSuu2a3KbYm2iIW/iZ5iUyiivWsW6XNFXObAfWHZCJs6Yrqp2XNzN9ZSTiD24s
zS1ox5s0rOqdLuNh3fIZn9OsrWHcm6ODhh8a42Yu3OGy6UV459exs4MvwLlM852VlmpMPmaY4pda
3DdnLNjzXi/L+TBphn9Y0JhBkVJv1puCE8EwI0uXnXM/JuPyXUdzOgOAs5y1p2bSz3coHw5IbIlI
lvAv/MEMdRkW/rolaqqCZpS8Do+nYCmGnnylTwoDIDTQBsxYqrNQjYI+f9UPx7/Tq9pEaoiAKBCa
/2FMKOigc+MJ5eDUr5uIhIWh7glP/1s8Ivv0OhwxGdSx28Ne/mH3NcaVM3R+FB4FaiFrqs6Rp1KJ
BfvUhvn5h/owyj69GGc+g6+TEaj/ceKKCbbTIjaBxxNeoKrIgnTMylYn08/nL/X7RpYaDXJB7MV1
g5P0h41sE/lurUndOVoOQ2xqEhOMvn6+6lRTcudWf3dc/4vXg3tmwiLzdUfA1/71KsHPw22bF/bx
JHG/P4KoLuWJgSddyfAnuMnnn/HDEZqvkw9HCy4PFcGP93GzPheR6HGQiiMpJfRQ9xSuYEHlCVxK
k2cgQ2GeR1oBHifQtZTHx+dv4PeL9DRDp1iOObbJlPnXD12VotFlniEdvuMJiKtL1UL0P3gVNDaf
eLWNVeDDDZiT6S9DWg2ONIMi8JJl25204H//VThQ4vKAcMON9+FVnN4yG1vjs/gNhAIH4/jKlMzK
P3+Vv7hMbOXypSeeH+83lFXWkNaoCRAfTdWinrQx9xwdIkxRToSFvpaEVD5/yd/XL9Z01jA+lrD4
Tx8+WJmM4TxBECEIGzrPBvm346Kr1A6odopFPcW0fwdqfP66v9/sKCzQANGWMEj9dkcwhEv0pbbN
YzZg6QsBXtOeiky2pGi4n7/UX3xELg7Ah+zBXWwOHxZLN59aXqowj7KNydur2NOihlC54IJhIkrV
tbpqPn/Rv/p8eM8wjigRy/7IHxz1pLRisLDHU9V7WeBXyXUv3uFz4Ef9/LU+INDUMo13w7WFEC4A
tN/vtNhrPZ315AiTxPewfBc2ZWCunt9Ci24vK6b89ITNQF+Q2DlVsNfqqJAYZbgVWic4XFQMSCJg
OtQCM1jxlpJxhpc5sK0/f6u/X+HKAwpjkRWJkN1H4hxFtRMgIkRZE1qMRXwkgQQiNZ6XYyq41FKf
bf3nL2n8vg7heeSu4vEMMsNzPyz2UY5eAhCJS9zT2OtKkNSE+qTswbwBdTrNZbneU+antNk0X8ZR
GS8shQMEacUMqIkG5ubskpJdPxuMTD5/g3/1nSirkxJa+e3MD+uk3mBiHj3u+pMbJNXt9MWINOvY
5YSOgqnR/07G+e3aVOYi7gakHC5RfC2/LsxN0qlN/7wcR0EgvtNTlWxSAXqe7JzGP/90f/ViSjnW
EWhYaj4+BbyF1EoE1ego6dq5TksgfDr+cmzces1x8fMX++2n5pOhHBMrJojJcvbhVmd6YNRdqM9H
dH8Olu8pTm5ETomfv9AHdCK3nMNyqTYPsG55pH/cGeG9T6TD5IgdBAXq1+9gDY2cf/bAeGzpzupU
DdpOadN4igvJicS1mMMqaousYHXESYZOoE0clvA4L5AVsGHvT5Q9H9ULyASFShzPsdYvu8mkGagn
isRw7vNP8vvvAyTVx+GoyNbKG/zrxZCUs1e7RdcdTUVfOCVWiylOdv++14zvzKbRXXXGIti6v/n5
+kg3+1HG7bFVUCMPoAuMCsVxIhtGH1Mp/1Y/VE+vnwRL8ICshya3Pg4+G/Ciul5+cgGXS2EZTWuL
o9NI8YMc+nhsBfHZkyDiuB2qTrPk9kMlpfk3K5358RIBtga6lfkFrwxyhGfAry8uciD/YkrSo2Gg
JIETTEH8QHJxlsEyV5MMva8kMDKxpnfCIMGpzOAlc7tkb/YqUn4KSuunSeaSKb2maV11sBha/jMQ
SRzyWNzT3cDff+32s1byN02JvfcZaKUIl/Qr3dh4XB5bdXnlGg+D3dy3Rn0cT0Av08GoZU+SKUoX
Zuh+2SnZmzQjiVgvmszswtbVxFlnPngzoTYQ8+u1nRSJc13NhrbsKpewAyp2uTCDbEy6bEBtlXhb
7MEPYtESBs2EC7ghr5dpXc0N9ZPlkhwnLzFWYsxtuuAGI2585uZNQgI6qHTip6/WkpYV98wpOz3U
Rm58n1oPLliqpdwvPugyxFDii/H1OBNOZw7fLNUBGxiitwrbxPt3n1nZLPyvp9TwafM5ZiHKi5+r
fU1TO3irSgbJb6jlVNNlRtRycJ9b6RN78zR5W0taKBkqEsA9z6Jm7G86i5LttVm7agxlFHV2Wy06
z4t26I2GiSteqhMHFRxQld26tdF9l52OBEZGz15+WE6JFbxtDCS691yupKaOBIjCcxI2RJSsqR4k
Z2im4vxPcFk9oM3RbEyU2alnXh4dBOWqx6Ln7EhzYoMdaTgjk+jEofF1mazy0Mh00O4kfo8FK6Ea
9Pt6KZBw4tzCcVlOo93fGgyiiRRyucTXnFcrcnGzOzH7VAjPcSSsm60HeHirpS5xKpzYNfYScQVh
lFJWBndKXHigoTEdYlKmDNqlQWPau3GPEt+OIHrOGTagtw+VMRpIV92/WxqAyHOBlbFHaFxLcLe+
7wPQ7Ln6logMwx68EbqZ4bjWfEb3uARxucyVfINjEl6fvHvvEpydD7wZK8Y3L0j+vSZhHIebjlKT
ev9+Wzkma4uu7hkohqn3Wp48FzDdjHtDGhiUUHvR5k38eMOqdWyuosZzOJmBOuN7NbuCz0D2afg6
J9U0bmXCBOF9NGNQ/kY+RG0kIsHezqugeBdGqpTYFnk+qBXARhrgX1anx5/rDIiMMdoV0VmXeUSQ
6YlMt5WXAZwpfELJu6LWmDSQFeeLFeEorG3qm1Fy050CFAawh3ZbUyRyWy7E819ICFu0LuWunWW3
XuXL4cKWuXHvpCl9XEMbJvMP/OFcsqnXmOJmNhikr+OZvbHF/TcRkgtsxgBUXMfIFVwrgmlOxh3c
W+4TG/MM54Dd9pClgjwZa0LFYbgUaPNabqdHUtuo9XOOLXyLgraQVRWpoDVF1yVSGwp5r0xeCyWo
0/sT/z9z0r+Zk3pMEX960P/WCr/+kb9Or+2Pn4MN73/mH7kGEgr0RCARsP46qkL0X7kG+w+XbbKN
1sLxBa7Lz9QWz+K/QKGgFELVwv9zSGp5f0Bj5VnHaQdZxdStfyfWYPjq6fjzo9vn3ETGgOkfbGpU
kw+b1Cyliw10ZbOfnTl+7lMGbGuntqYhYEmugBK09C/X1ODllbkoWx1VYthgVmWo1xQIJSjBi7UY
z2EyFHFQljguE1+ffsje0dYef/nKC2mEgZ12XXIuwHiWv5w0OwvuH03VPk9qS2eMJ316MPgSk32I
AHyX4vI65/CwXOZgbydQT/qyd5suFCvmfe3R4UYn+Ug5mebSMd3H9AayHW/PZAO6yCnAjWnSTncT
b44lpXXqg7sk4aHS2v6WvlH0mi55Sd1Ge04A5t9HTekEopHlbmAF2NQRt2DtdfXVIlEiCtndjF70
HW2CDxnySY3YvBHmnG19n6Z4BllAAaOy3+lR9la3OJUD3e8rbENLv7HrZNmaTV9vG1IOt/Fo3jiW
1Jkn9hd9xZNwMM0byrmg2gwXRshDOpblHQZp41xONTTlrByJgdNwhPh/Xs3FOeTj57CgeJGOUnnM
5uiFAnL4lWBK2NLeZHP20lBjynSmupOouoC5iMLXVgzjhcfFdtBn3FEAMrgE76VFW5mbMjEKHfUW
msCx+auZ8lo7d3H1K8q5tG1P6A8x3M8fq3kQj4a0yp1V0iHIpMLaOoYng7Lvee7BzeqW+prd/LIP
hXbsGWa8VsJo72ufvDF8QnYWVp1vJs+sr6k824feQn80k8KreYzbZ5F5906XVKABkGeMbo7OnTBz
GWX5Bg8Qhz6f3HvIl1pjUGJND5EIo6Moqs5lhtsVN6YfDt80vWlLgH+6ddPTpXQJfyc21pMZQ/+t
4mbZcFa/szSDyS16tUpFWrcdbZJbDk0lqIzYWeFzM6i+GxOeTpSbj4XETsfGpWbTUhsGx56Z7iLi
STirR6e6NA05nEURFb3bqdXsB5dd6ZkoHP1F8MHX3dxDdklSM1kTra2qreG1YRtYctbPJri5/aHi
UBrYdtrPb1ppL9rOa6sqfJt9d7rIzdaKg6gU2SanlL4NwBGuoIIad6fl6z8L/d8s9BYAbRbg/94Q
c/9DvnY/L/N//ok/13nf+sPWkVvoHnFcZhUqwPKP+hXd+QONV4mmHP8Uu+tfC71DSM3hf0IX4diE
5eOfC71p/+GpGheWZsRltTT/Wwu9OElhP630pGtsQqKqJITdMVq1cmP9dEjTe02j4a7C0A8F82nU
hBt0+fzNg1dwuRhas4k1o6MkRG2nJ++iw6r/7Ixpc1dX2l2jt90RX0AcNJ67XAgadg9zaDnhbqzY
1MJh1l5xrVUgzyu92QsvdGMuZTPqrkvXnq0bIaiqKwLG3oZ7WIzWMy99TAPVQ5c3jDYZrC6Vtauz
vq4vvLqlGWPFCWWREvrhSO8sG6EsFdtliXSXLNLUts1D7pW9LQOXuLlxjH3pcNYwmd5u3FgX3TYG
Cliz/FD0i+IF2oOiPWnOZLsSaLrG0a1m81GAHSAftVRGZa+YiUlv55kYEw4DAjEtddmcuOl9CDCc
CJThZmOzJutQvRLn9b4roCGbaLOTXbNpqVAbHRiEbqLfyYVA7LrnLXS7TFbmGTHahTpBx4/pDYR0
tJp6lyw0J4903CxViijA9GJfRIzrZZlwQqPmpN/TkOxtJgKOX2bK+gLPiuI93ch3UZ7X/FhDegG8
o9qn5vSYVgkMn37iSMrmdp9NESyuBmrAUyITDmfzmBxwXV9UosXGMAxPXVRQ85Z3nLtkjGdn9MnK
Rs43uqcIzQ/TlyWlP9Js/FUmrQNY10fJCTSgAyI9Ig59hRjabqwwG+4Wb+ioMNWKHUn3R80CKgNe
ZNqRvXC3FNvuUEVuxyV5dHITxmHSowxXU+Bn0eUSNzgzhv5LVXQAaqtynwFXXrPErdmA0Jcz185Z
XevGFqj1dRwV8GrM7LEGYbWGK1Bt4Df9ADHqXFA7E15PfkXmS7E3/AGsSAdrN4O2sBOjMNjRjFdm
ajnrkRjEChg06OlpjM9BW7cXXj+ZG8Rf/eBWVKuXcrEDLKvxauka72symOOOxtrkq0cKBYl7njc1
o4pbYKwiKNPoR0jx4pWt9XcUzFJlW8z5jiAlNcaMGvZsi5xgSHROT9Vsa0FpD9ue6cSBdSHetq3p
byOY1ys71vzd6EyAP7PiQHK/WoesHUEWDTysqZX+WllgC8jqFZsoIrPj60W3ripwK13ZzxQ2a0Qh
9DHfGFoH18uU9waQxwDW9yPHRroMidwUXd0Edq892XOoBxZ9kse4sf2VVovkzcKy8TIs7io1aIen
lB123djQtD7MenZejNmARaznjh8g36wtsWhvVe+UFmWcaENBxbQlWrfpSJ8fYQ1tb2b6cAu3mSBG
LrL6GpdtUQYNg5fLGmFnS0krpaQus++VgbP9vgMvsup1A+YQYBXzWA5RyzTB6nk1LqxsCcKp/4Z+
jN0+HMfrdMoMUkBcFnRZ50bgSTl/b2oW1U3kivk49EmJ0DPNE/AjLi25gs+vyxUBWzsLMFz3b0bT
THDnp7DeOnIYYnw3dCMQkyQsFwi9qadL07O7L53N1WJyWIuXrTEW+llc+sVuSqhCiHF17QgK8cmy
iUBl6uzAr7JKyMnEoE9xLM6GgdTYQga9bqwNID4leJNUMr3lWSIdPrpJLdnsaq/cUk/mkujkr7IK
c3d/pEVSXKa6ma3BiqZndHF/DzuvXWPXSR7pj8FM7dR2cmG282iQ1MBZghvduMaS/9DkZubhlbH8
81rk1dHw+y2j4fEcpFN9Kyxfu8P77b6a5CPWUebjrC58ttAYQ7iNJ2majI1KuZ3Rci6ccKYFPOy7
ddT3PT3FcbXh7ynx2Oi0vaq7NhOhc1OAmNrSgCs3sAliEhrjdR6LBONYBwNMj80gRFXhWcLGb4YB
czNZ85cSkMlejIX/rTW7G1eKeAq6zBr3ltc/O+gxQaLr2sa0xoOAnL3OBgygQW/U/VtYEYpJtV47
owI9xlg/GGrr7W/qisjEjFV/SycM6wHly8nkZVeLpo8XQMRTqCsD6SBGtYHscLqP4H9VXDDaxb7A
BzKBlfXTlDIRo92R2GxZg/sL7PhY1CzI8Gr6tsLVVR5Q4OzAmVo7IKl6O6DIBxmGuE2F2z7gs/n7
RsI1nhv/QHYLY47BEQBlFTRKDUtJV3b8wdC0dd1lzTpFCwsD3zO7ez9J/bXlZfO6Ebm/JmV58DUf
15tWv8nGfSCMVm0WKCNbvaMNGCMVvkEhqk1cyngL7EoeAex/H7PlIu/D4cyAkhQsE5XIuemWV2Rx
9XNT8sPSpZxup6TXDwsD2r3G4QDxDuVxLEuQORFRFViFc0ATIekmaG9XWPtfloXAYEnyhAhj/2JS
awHNF8CPAQWUIOE0B2hpxjnXADHNRFBcnGVvg5P7W1kvL2AZABwvPmtZOtshCGcjpNk3ZenP/Ohr
URvTSif6dR0C+l7FuBYvoQyNPNzNOnD06Etl2G/QjH6IPsm3uc2GYZTiqWgHOlKyjtiY8kstrWix
Qsr+rR2EuUq7NFsLFlFSuFN8Xdl5euPDYT7onrmco8LwNbjZy1CE+prFtGLVTsYnj96KFUrNHbgl
umkj+Oyp9FjXnST/apYcmQpzrg4DW35Oxu68Kn2t3GJyL85Nw5w2/bxQfW7NX7s4nGGTOm4wwbMM
pjjLNrrfeI/EFJfrDHS2KgTHWh3EWIRKvrCat08XbfqF2z7j0EgC6p7eV/4sRKm7duDsB3l5peU+
lR6Uh1zbfZh+4Ux3x9R0AtYTXQrSJXuSptABZZzWG7sDhsxpLBYPvp1NK2k7bTADyhZL6Ji0zLiA
xYATzeuloVM7cUbfINpqfrdLWdrrmd85MGujuhqNpd/ri3T3rrS9lynr9C/oj9/SOuyvFt3S0s1I
WdA+rXuL9IozbowllSUra81x0I4pFzJHn5ynbXNF6MVt4/n27TTrnb5i1dTYYuBKXNmiy9+61vIo
o+lSUFWcTPUK9Fnr7OrasLllSqcHRNL5C/xUxlZrkOp3NQUOkET1c4/Y63NHOv9rGTXHfIqhgqVg
YTm/Wt/JzNl3JTbhbwYIboj4zLeVp26Qh3qqkBaSLE4H3Kyz/KbjNVzX1dDdLVPbHPCUuhckifKd
XzrXNA1Tlev2LhEds5J7xPuUy9kZ3e9h5Bar2Oxccjx28mTXrbgwhsRet8WUbzDN1qu6qhfYsI1L
o3BvVbetJVo6N/gqLmVmUoOshxVJqB4e2XqhpYFKCtnNV6WX5LvIaNNt6E79FnuMual5X7u+dbQd
SJ+w2DVunjyxmmVPPOKG53yS+h01o+FeT93koNsTO96wcY5NOaI6JhqTimB2pvwxMgG0n43aXAT+
wlDJ1xTDMtanbFMnuX80m3akHUAaWSCFEo/GSN8setfe9Ivsn3RvGb4Tvxv3Xlf5ZxUg0isRxe1D
Zdlwcd0OaunaImCVFQoCy+5qecROQ5SR40M33UcGKyzoMjH468WvLUSavJ7HTZJyP+A3E8p2DAH0
YUJFcJ6jDKP2mvYgnqzeIHxuxFb2jBoc4KoiE84l4PP4y+hiFWezMtzl0ImNdYfH/iIvZfIF8anc
tqFXCJDuMj8MA8JJigHUC4TINCrTC7q19VCGN3SulvhUWV7bwr+bCvbG6MbD17KA4KXFbrp1+iXC
DseWNC/HhugXJqB7gzllwIjQ3E3Er89TcOjbueip4oiafFVrSw6xtK3t7USi+IbcaQuoewkLImRJ
thlTYzgvymUIhJmW1AvI6NokLD3fem7aVlcyiqW99iOpN04Gt40gdPIdI6I/d14wIDTV3Xe2m4kH
7i5zm0ncVX3EvIxlbK48t+32qR8XfjCl87ic5VL1QXepsUFuocPI6mLWUYnZlq2TY+372LGfTBjw
w5r5T+3u24x78SvMjXCN1ymMzpNxpBGXS7hNNybDLoYbA6mvTHMnVp++rUAbavUe+5txK5ues4DR
aLvF/n/sndd23UiWbX+lfwA54M0rzHE0h04kxRcMUhThgQAC/ut7oqq6WknpSrf7uV9qZKVSPDww
ETv2XmsueKUjs7ZTO3Xi2PFMMiAxsktYUlkQ64PzUXWEfKt1gU+3y8i4J+1DPMjCi7OvGhq3oDK9
6arnffRdCYM1tKXrfm9ckRzsoaIE13piBVv0lo9rPqlRZrM6R54six0c1fVVpbCmLYNHvuR83DhC
3RPtOZxW+ni3QmTiOZ3N6m6aNNRmgqGWXpkitLD74z9NK9ITCtkzZYupDlrGkXMxakHX5c21SUw5
kyXN/CKpIiMUEh6IbC2HiKZtxTmC2Fnv+mgonaMi6jFsOLjf9Unm7TpGXq+WOZsHYogQZxesTGUj
XN/JmnSfJWA9u2YzDaM15/bKdHqDUTfuS908G3Pqvat1dyZTg1iIHi690PXl0GplSyk1JJeoKl2c
ovgoI56bdgfJz4rapeB8w0OpkkOYpdFE8zPy0PRwGlGKF0lN7zeeUx2ULDZCZWInqSe7pp9X9jJA
DLcEZr6FR8Rm5ROuoJx7Y13uxJQehhnh7lyghLUSBrJU4EpJxkeafhfCNq/QI2cstG1CYpPCuytZ
+AfIcwugq2DtUJ0DFh7ZdKblNu1V73qckwK6X2YfCnKXIx1UqK/KpjllqnbjuhWEXAlsBi9r8iqd
Og/rZukLCrvWvUY3T45apRaRVsYkrZWe8TUhTMs3po00VsEO+Ypi/mtrOIxrRndvWoyaEEGP7+rM
xorCdz0uVVdy/dDh4cwnxHyuEzClhUH3wUns0F7LV0BFaTRyt3zcmM8Ipy/SxA2XtX2v8/JZ5uP2
vA1qEw19DRiB2I3IdpmhlkBHTnmGL6SQcwwLkNgyamZNDZQa7160mXmHxJzby8bOa54W6ezpkDuB
juD9kmyB4ob+g6qGgzkPbjQKdbyWPfU20lk9bLf2z0y3GzcGGUQrjuVDkrvq96nmiJb3+XiozH4I
J6WFLNrT/i9E961P5/7k0NH0VRz2J1xeYZouAjqAjWFYJ/VBh2Z4uxZpskuy9o3zGqXYUmdLaK55
dawHHCpBMsrlaexj6dPvuTJwDTxSSj2AamwDp+udi9QGF9DOK4Vjkx7jaSVyLGW0F9bj8OJp7dWk
ESWY5vpjrbDk5aMJIMIGiAJQxH1iWFn5Br1g5rLuGBBBYz2sDUxPay30C7I4L4k/gFHnyAOczvvO
1j7QNlH/LVRHdSLq+7TRvxqpVpLRWZvv0sJLoCadEZJV+Dg7rvEhRKWsu6R27d6n60HxPWO/9le7
unOXXiXKIclBjgg3fhlVwrD8mZEvDYplums1bQUhDA+TtlM/TTtLkiZB8V9pnHFma18MhneHC87q
fUGoms3Xix3Ail3aK7wJOC/UojvhVPGnNUtmjjpxyK0SzlWRW2jebZPCWiuUDTRTZJpv65jXo9Et
NRkNaipoWtvukX/gj8jY+NAT/c7MGxYPN4OkItTitFhsrpoxfYsLMbT7AgtEhNnY9B2HEblVzqc1
cwpede2xY0sKSq0XTDS2XqCoyTD1thwMzd5oFWCB40yz9rpFJZxInSXBnjsQHnkzHJyxfUnc9TTz
wAeYfdVjkShXsSepdTD0RHnrnIQ29jvcSk7kFHZ5Ehbtv9ZTgQlS6iPynfUgNtvLLhlvoUK8q1XG
Ex8vVgSQ+bY1RR3SmHGOdNF1lLp9uufsQgNxrZTzpJtPmWYCY44VEWKRz4IEZdg+VQWGp6bS8Mhy
OOusQR5rNDZ0LqA/q4X1LqbYux0UEHx5PGXYcZaXItHonPWLsXMIJ/Dz3ngjzli7n1xro9QuUxfk
QzN9t6Qz3rP2If60rS5w1HY4dS3NKFXLYecq5lXZuQp9lizTo04tChx39RWBTJIkEcMcQj2bvAFq
vFY5fq6mxallf9TwlO+KbBGvkvSvr0irjCoslHX9VuhpPCM+KJTXxq66M9pF5ZCz4TGHcJz5AD6z
u3QKjkjEYuVkLWfJqQPpERlkD75RZ/FqJaJ6zXLNPTeTEV+tfcqwJbM/kk5b8OSkijy1tKFv19kE
OZs5E1DjTJ2+uLM13Oh6aq7X3ew28HAc/At0QRmmeb0hwnX17J3WZJoT2kU2h0LPyLfK1kXsMqGn
nBdi5VrLMHAGFpvBIYvHhyWxvlAhWPdtnDQ70AH9gfdgiexOahyu3MdpS2okbFi/T1RmVTI1zq4m
49dqxlSZV7EbaIiqs7DcLPEXk05Rc1nWtFbbfkwvqCH6eZfYXRMQj2MPJ7Nm/fHtXhX5PomneWsS
MX2c6IVR01TMi2oON5R3E2B2whOa7rETZnvRtq7L6At/mApQhh7fIvI4WFgXQCrNnnGNnkh9GPkB
dui2w/o0FD1Bh6hfaBrRoN4mP4u8MgYxXDo8PQR7i6nfT22dXa5CCDwjNHhwNw0JFdMCW1nTe1gD
6NKphFhlvlaF7bwARnB5tYe8PwgXEUKrzC1FK/paeF8KdGHk0vO9NYie5pNaCBuPPsgQoROKjQqC
+SephUlYJ4R8hfTUlrulGOciMHjREP/MS0ZBz8F71tmiKUErEY6G+JgoryNGBLeLQlm/Shs+RWED
dhbDtE9gt97Oyag/5TkVeEiYScV53dJuZNtopOC1o3snEUVQ8XZJc1OuyvikgB4+GWlLX6ZaPfcK
L2D/BKKJgEOMZHsdl6TH4VUat9JynTtPiTm+dIxWLxQlJVS0zIpTL93xXtcNmqEwEnhLm5plleRW
tyZpAmZzmFky56XEEriEw0RXkDmyl+TXdPgh9kBjMcqLXNMBQff2ZHGnK+DbfZfk4VzImzWRJpPo
RejRRot6UFcnOQGtLgJUv8tHSY7h1xgTJpFIds+ImQbTdep5GeyIPGufBtuCf8wwMUwa3IgTj1TI
YScDpI4YTShAQ2B2VBddPDvHcVL7SEi7uBSQ2yWVvaZeNmszfelz4PCsstAVUmUyAxthHstJr9xi
nhLX1jK5xBRqSSTHVewnqZrMZgueEqWb+itMb8Yz3VuFTWwSDyr13WVHTtgOsrVxoJ3p0KVR0rsl
zcfARVJD077JgwRo+NXQe9+UUdMiFqf4YKdWHyo4Ya+8kVfDyPU0ylpSKVPNvalnG7LTYo0nW3HW
ySeWJSTRQeOh8ZyAfnMHgdgbruCxFZfIKd5qd9YiJPXqLneX12Sp0kA3UXHGbk5bUYsremXd8qhk
BgEHnZZGQl+NSOFB36fgwvDJLvqxkNDMgqaoF51G2xqmxqyF6AocIuMaall17b5mpbkEHBXWA2o1
G/6NJocbEjjoA2sesPHa0sfybibICp4fm01ukSNBP2ssLhVyiCeL8Q09VkzoS5Pu0AqCGAQlZRUr
/16NkbnNy3nqESDrY/HoSf3ZgJ0eWkodZaaxotOfX70aja1HvFs4QUyBJVWqIRCiZqdrhXmYTHge
SQ5UTXBUwOAdeEgl/CRZz4hn0RHl7ZOQbX5DeschVvQDhVW/H1dzfFFmxiC6oTwjwFV36kqFPLdK
thfg8/3ZHV4rL29vp6G9HRq9XHy1Adfsk63QbRPxM8zjJYhVPT225AIgT1PeTcUZrhq97vyO9d/H
j9jR6PHM536yBhBigOyFmI9d2T7939i67rN++cPYeqOb/m5qHWay77Jv/X80H/9Bm2+o3v6eMfXP
v/9fWiX7L09FocRrwLyaYTUD8X/NsB3nL7TETI9RfP9TrvTfM2z3L0wtaP6xmTD2c2ykzf8VMeX+
hQEMgNQmSWcf5Y8+ERx+S3TYZOU/TLBxX6ioixH66qZl2Mb2zX+cYC9aXWjEbaoHJqpBlXwgrz/P
S3zMXTesp/pAtXeSahyh/3im5vVzQ/7BQ+B9Vjpvv4KBBcrA5MAIXdv+/IchekM7Vbhuoh6ablGv
Y/N5IYhFjkVUV0TE0ZJW+3YIPZHw2JfxlRBJvmciX0eT/tUc0esAghJKcqWuip817q6nzShwoLep
jVMMxJgm8lAZE06u4ps5M/LgqAgTgPn4C3UaC2KKX9z02ZK+yLXZZxUgRiVaLO9AjuFWJxT2ZauO
WEVXtW8GlnFpGKFaDMzQ6sfFLYh104wDRbZfEYeNpe0iwQ9L6N16a/aSDlzpglVXrtChuL7RGzKS
xSXxLrcIZgYivBKfaqC/tb2vmqFEMnFeV8lvgBKF2T8ZsDYtnNaD4Z8SU1DSoKyCbijuoI495JRq
USGriJDLF2RW6j4rhxuOquyiNQQ4IjPzImjpOu45K7v+1FMEGXX9rZpNdV+w1PuLOn2rzSRMMExe
EoXAcRnWobA5zTQr2l3jnABt/D/x4/f/n8VFw9/BO/j/1sTsyqbL3l9/VMX86+/8a0Vx1b/4EaoF
1QhCuYU94N8riutsohgbPq2mE0uHr+q/VxTtL1Xd1NcGv4CqI6b594qim39ZtO5R0UB8tvE2/Y+o
zj+9zbZhmTh0LGtz6qibzPLHtzmhCc62ydlT1zHxQ0/wECGDCvUuTc7dkOStrr4sbAacoUfT5w+L
CV/wx+UMuwLOIFfj+rj4QfRNFvTjp7ctKIyRHvl+QlwQOQsoLi3Ty3Bxsurww225+eca+SMM55cf
5W2WNccEh/MZEk94GIUYTYQ9MjzCSXUajbRyRWS4Wvu/+FZcSug+jsZN/+yHXbW5QBJh9vtynolg
JiAu7IA2BP3sDMfff6tP/Kh/XMDNymXCEcL68dktihplKJj49XuPzGMcnPpt3ZEMMo8kVtdxHjgN
qswW4VAgVFQTv/9wnsGf7h4Jjex3PMWgjj4ZenogmrEh+n6vNKZNb3ROo1qj9/D7T/n5xlk6z6XD
xgoGk7br358RmbgG8ot42HeeaXc8m8BCfYup7xjlWy7VH74UcrNPX8rS2cQx0oBiR6G5fekftjcL
yhetrn7YJwvNrLTovjuG/gF4rEJvWF3YMTkkv/+CP19GS9fxKSJ00zZh2qc9PU6LfMJAM+zRPlqo
inGHC9Vrot9/ynaZfqgceFL4FPZrD9qZR/GwXeYfvhfp7NQOOLz2RjYuvqEol4kiz4um67BEkMz/
/tN+dRV//LRPNw0bW9ImmCX27jhpYHURl4wcxgXRkfTKPY7lRfH2+4/87IL6xzdEJoj9ifMPD+Sn
pWxJC5ucSF47LbVNYi5MJnfqNhduVhcGOOm0Q3vnjItLtrEp32lhuLTPjAPymoZ0L2+MhllH9jU5
4ts8k8CyQCvw9bhv79duwfLApFSDevGHhemza3T7vQ3VdFQNHfw/VJB/vzOuTACPoiXZw3ZGa2Ry
wnT8ebbGSFEMJNJSA7ngEr9tcPXo6c/mCwfp+WbQXPKrIKdw2Ey8s4Yy7g/vgvWLRxPZPpwE3nCQ
/J9NtLlXAkK3yp6MxxS+bmqFWMU35ZANfYik+y+kzqFSnGyvDBvmiKe5pnsmY0RSCMaZbY9wENHW
5H67oMEyNBGHcc2xvcZlSNWld9fE5yhHAFBNiOepDyfHQk/dw54ewL6SseXGgWdkbdBxsNrhxWSw
YHQutc586otO+kxMKJpiy/Pn0rpIzeLLMLnyujDpiC8GXI8OmT1t+/7MjGY9tJmz4YZKw8cDGF+S
s7SFULXjHnWkgt55+SgW464HZeN7TlIcemiRZ35yvfv90/rzC4LDn8KAtx75q/MZvz/LxBosqrt9
JtNrpaBjlLnqUcvmh2GNRYRkRfsfv5J8IgZ8nLHbQeSzOd3r5hE0SdHvuzg+atKMSi355tXmZWfg
3Ck8+/n33/DnddtFHYPoBT3wFs7yaVmTiNFq7k2/z5dScLaH45nQL41cJFrh7z/q58fU3Qglugpb
YDudbX/+w9qWDAj9p7FhF3RH66JRWu3YTPTc/xefAqmRMsUgBePzLatovlaEZLLd2Z2Kv9bxlMPQ
Ju7N7z9G+xTpwnrAt8GiDfnOofX62VoM93XVbIErZAZ8GTaE1SPKqxLGt6jRzJix1mzw4KukBJw6
96lDqNXQ+fnTsmT8tGFsmSGgLpABbrPYT/evbRtzzUaHPNe5dKKp9codIVz9zpz6bAszXc2jVhNT
2KnN97KZnDs0Q/QykV5eVetqnGgDxX+4A/ovfycHQy/2eo+a9dO2kpiKosSpIfd1MtRHtWOqoQ4Q
1Ou+vY6lAATmDPhPLV7lEpLaeUD7EtiZqoOVR5Hg1OX3UpvHa4BwNNunlyFX0PlkvbhfakaWosfT
ii1wOtVLea2o/Z+Ki19/AQ/7PfpCArg2Z9WPT2qsdV61uBMXNV3uks4Ru2Eyky8pq1ggWicPY1Ir
gsqxe3asrjot6frqZs6D7GzvOKApC2a3I3VQbbxbsjybB9dcv6/kO58MN/V2k0iWcCpyhb2iL3cd
8at/2BK07bb/vY7gsfjhG3zaZaeeyMsEqgNKwDw5bWHuJxTodQgqPeyzjkV+wMWU5+oRne8YSMGE
6/cviPHLpwDYC74tV9d+IjW6C2vJwhBqn8NoYtAGZfmNsurGMSU4Lk99b8pxfnJ0Lf0mITUNYxKg
o8X3YwCnGBO505mJhx32cX/KtAkJnD4gYOUD9/ilcqb1ifZ9qTWNpdK5d4wisoBhhbbiwR4EzKaN
lnqpWFp5WBG4OqN6b8OECiDzDYGYPGn94Zr/XLq5sMzITaNCsKEWfbrkmOAcvMQsCG1ePtXx3hnz
MlRWZvvNahl/qBN/sWzbVCScPCEvUiu6f39CUX/Ydceis6eB84FIJmbXxkZlzv/T0J1tneOTNjiL
SUtE/VzYM68amO5YPEld8lBoRkJGyIp5lkwKFNxLgURTtRX3FNta+odH6Be7L4G8yAsNg43pJxYN
ShJcEjm4i8FZvsa9ezM77R1M7Y/S6d848tp/2KD+UXt+emts1cL6ouHUx6H/6RZ6oyLnLOOR5Rhe
ExdI3YN3JFxqzITGuH5X4+oBA/UcJouguDFdWM4yYcxOtfL7t+eXD5MFzQtakwPo5NOyTozpaKUj
7y+pBX2oCgc5GQGxKP2aBPF9/vH7j/vF1mzjteE2A7D4Gfpge3mRVMPMTWZ6sEffEwfr4KZ/OCP+
8vrCNIFLs11eHEN/f2rBqCZok4Tcc0buAhf2QzjWuRfYsascJ0kWcDIyK0Z6jOkuTipEBFoZzaNy
sa5w2H//nX8+lLu2xqmQQ7kJJOfz+zohwF5TieLJGHs1wmSe7GS3Xi3jkgRJpSnBFii7J8QEimEx
qH94gbVfvcFUQ1xs6nbX/Pys9cmIvZA4EyKZzfRNOBjxGM8m/Zncjk0vaze2HTQDP8BXCOeloLbb
0gIaIZAEVK2TFgGE3QlFpwETXu/7QUOeZMn331+lX/yaLrQksqdUWN7IH/5+y1LFzRarttu9Pcfd
bgBwGZkSRAe1fPaHS/KLj/JYPxktM/QjZevTmsaoHr9H57R73PzVh2kszu1KBHDnK7b6v/haW7wV
buatpfbTqga9AKCua7Z7S8+6W3Ao9q5ZthTyrqeL+O9G483PHa1fLGJ8Em0RSkSHptanZ15f4wTR
CJ+U4R4OY2zL91XS6hG7G4yMGcOYCd75D8vHLy8l52uTOTx2wQ2G/WMBkyRq3Xup1e4XXSMT1prJ
wkCpHnaqLv/wUVBh+GGfVk0qDdWDeIiKiBXr7x/mFpjsErADezQ8pGDZC0yRALn2tIZWFYOPReSg
hzY1OdE4xjgpO06OwxyhxDaqWxJYeLkI01y9YyyX8lEXI8ABAlbcIRRlaQPpjNv0tZks5aqAlCZ3
SVpCKJJkGONx5isZm4CB0Yo3WgAHUJqDh7CU1NtnS+esET6yNGfekMI/GHTQHKU5W/oOKtZsRwZo
Sf3Zm7Ss+m7nNEsgEXOCSS/g0uDJ6rKiS7H+NdpyLGu6a/s00yozUlShwWeaZ2UvUUrJa6uqBxfB
y7DEt7bUynrH/1emXTV1sph9FL4Fmp5iNJMr16ktJxwso8l3g9WW9yNMy/jU1UoDuRpxI+IoAriQ
qOCZQeexyQnNJj86CcrVwB0a6EXkToA3rsRSd5cIyRxEQLYnmEdIOXlFOI8IwOEM45u6IKc2Vuk7
VEIPBdpliqsM7+erI2P6JQ4pP8Hqmk13jzFHcfZNL/Plhpx39D6ZibyTaCTPuVObyk2iYRmT4UgR
O+9ad/aynVkntvBNkaxrQKiTt9+Cp5uojLf2n6roTI1alA1f8hTJ8FxWDWwjE3OEnwthHSp3uKXP
uxtGSzzFQi+fSyDKd31tT35cASBUFiSDRuudh3LZ1a3czalT38XYPUYzTSLi37I98/QpLLyCudYw
ngz4eAHa4de8wAtmDXocDjnRzODF3k0AvhETJ8nv0Dl7WyKn9WDX7E10SD4V84r70ksupCnmN6eH
9mGCDiUhYnxdW9s6jMYMJHlefGAhjyQ9RjYM5RvLq7pIU+sMQwSaugF8y4VblemVMXE/OC1kvszi
x3k1rL2laGRgIx9nOhgfY88sgjkvBooKPOElu0QopbPeFuV8bHsTKO26WPxPcS7oLs0EGp8KyEQh
WVTIIHtEnDlo8aBwiupiMtCBcGdvYte8q5R0jrTJTfGhdmuA6GQIY530EfTK6l2clOKldqV6WacO
ok4ytsJZ7bsPW2lrci5GEbo0rPeY8i1G4B5qgjqej4aa6Ue5ONja5/GEiXxHXI22K6zluVKH9rnO
4gO+xPtsWJ7hgTJKVL3Nnxk/V/bmR0qKyj2Og1PvRqWNw9VSHgrPjU8yNrKQcHE3UnNT4T5sbrbc
Q+fAueEu65Txpk06tDUDY8bJkJf9Ejt+OcMoh3H0XbZQXfA6ZfhNq+pQV+74YUpUOEs2IW8IizHr
MfkNTVuvBkdzXe1AFjeZ1z8UDUBrX+fheaoAWMyh03KOYDNlkciZNn6Fh1Bcw8zNaI8AEXYL7agO
CVEtSOpACazuBf/QoEjlcscEHC/yktyhZJJfl7RzJHpyPTanIlyl3n2F37yDrbZJVnR+572j6M23
GSayOBgFYtqwcjssw0vDfPtSUew+Rx7jIosssdQqJ9qzKlnbTZsduo4r5fdFXYYrcuGHlK7+DWnu
+kNc1UV2nHK7iywva681bGE7PEGIweaWZlyaSfXNVmPqSfq7InJWtbwQbLLfUBklNqrmpAFJjckD
poW07034SB8ezf0B0SJpYr6IRzWEDDZ/Yc5UfXQCmqi/VFJ7qUFwhBzRrDNBVeJr5tVwTFO57Hsq
lgd3MfOv6JwY7yrljGtEb08r/PLgH9Ac3TTkE124DU4B/Q6Gw8CTkBpe+4zsuP3WCrPYAclun51W
zw55F/fIXOe+2GV4Tp6spkU25TQTqv3YqvpwWCUvR6krVlCoZsEU1rYCuOBE3LUIGx1ayMTtgEMl
6R5t+6ESEIr8PkvGxzaeADG7VqZhRsRrCcFcNbEWV4wGj6JOy+0ZVKZT4uXpvVqlJe6MbtB3ksup
PNYQVrDxiAL7dII38pDbxfg46vMwXSVxnJwzF75ko4r1quld99JMAUEKQ2R7U83s+7FHcepTibQn
W6TpOZ+keKF1p0c0zqxzQp6MHdUw6ncrovTd1CDt3+PyT87YrEcnEFZqnXmJWl4q7i5N+PZUVJ5J
elcq3rox6W7NtdMeZMb1zvJi2a9LvezdlIuqdOaC6kxvbwWujjci6VA11vaKWqdoc4K2qPgOFuYF
lj0yErTObJG5kvawjlK89YvonseU67qSb/+t2chZAH5SLmtbV/EpoRsBsaQnSHyS1tlcW4WoyMZL
znNmwSuf7Kpa3tfcMJH2C30yTCbqkxYTV8e2jM6VaK9ASd22RWGYkuDmYptG/dgAmhdQwM+Z1cRf
hJ0m1zCrmxcbr0jYA4BHwK6ssYbtlyLSgrQWJVh0T0unxmGCV/6iq/jypufMX1wlZ13E64pgjL+N
dTs5D3A8Vj91LSrwGnbO2TTa8tgV8RYi5dHECbNiik9p1fMfxCO0zSSZyh6ctkDUsPKe08aq5dOy
0LR2nVG+O4lpBXG8lEcN1SNP+ZAKXJtwqu6zKh0fkUcMDhJyfsnSUos7t+/Eq5Gn9r3irW1JaP2U
nhe7qjVfmnX3XLbrfOPacnhUxVyA3ud26xiDLq1cI8oTqNoRjQnJhI6DPp8iIz2bkquGbHa5wfG7
fKhrk+2VGZ8hukE3vtOr3Dy2alpfomjnJzYrpAVNnb/A8pTviO6BpawdLfFIqRAIOoI2XxAPKRFS
9FuQ6JINhJrWVqDBsZIjWibgyo7vzJQjF+5GnCPHahxhNKQDT9KKpYGl1zZ50liz0nNZ5I2Gv2Zt
bhQjp4k7LuUmu5duOh5to3HrwJP9RwOmx2J2UeVBW00EUTW59mgmW9LlJLXvICEGchf1ub1ltVg/
Gj0XXWDrNUD2LreG77o7YJ2PR0g+ihBcFiyucL4wjGmdj7ZIe1j1UrnzepXVzLHH7wB+29s+rmn8
t7q47scFBEKOKlTr3eQc2y08UG8LI5WucWQdI61gQdJ8rJWkf2qh2Ki3HUhI1vgGE9mxAbv6QUXt
XHEmjneC+DgWMcKl6Zv2xsBA2HBfVhDU13Elkv1YluPBtCtuDdvmpdGZxQC9IMlubFOKnahN+aUT
Y4yiLf0gZZJ/JVHchvEojDfLS6ydKWC/CXMhwMvArWmNhr3XuF4+E00zLNBnwUFFQH2nVeDXKEIm
cmTy+FEvEzMolea+98yrkdBSZpFqxlkGw9c0ePl1S/9HHdLxlFei42ML+6xOlXYNmZ91w1gZr6uZ
cjXbijjXmGfvbcJuj96c4e3qs2r1tZphYwtM6mhl/WlclpIIuGG8UpOpuyQEvT5h8kbXpxuUgLCC
fVqor56VtsfCqQHsNaPxPpbmqcVBw5Lm8j8GpIva1kQw9+YFUQ/mE/W2ii5nbt68aZszNf0upbN8
bPFBMi1LKUjJj1ieXPiBd+Bzp51D4JTdYDvyyE9J/KxtDu60vtL/q74WFcgh9hwuko7wnIWeE07g
LAuOI1Jl5bFQVGADsaKeCxxXOzkM1kUVD3Nolnp1yz84NOVj5WFoQSEYk5fcDZIPGazYuRlU2Eo0
ptEROSBZPWB5j7bsy0OWOY9zrsKvQHpFHUgp51cb3qchpO4qc2ncNJp+jIFJvZFRNu0I+FX3PZE0
oZsNRjiNvIxSpL1PAIwXJTD0LyguzKfctPa1NTc7XicW4AZMpJ/YcIS80vM+oCnoTzMpnNde5a2o
FirzQaRzToKEZ+4s1i6+miwfNctxbpeRu2SNcm53DnUh2u4uiYC9iu8roybcXEmfXbc5j0FWlwlR
qnMtWNaINPIJEJHBLBAzM0DAxonsdXDwBesIR1/zZS5OhO0c+qItcV2aCoipfL5dVf2pz5SK4I92
l22kSBhNOPrxn1xXphV/gU5AmWGOu4IlMIeW1Wd3rtqtYVEZ7oWEEY46NI1Sa8uCMDrrXAmrIZ91
8jSGFiV+qaUZr2xLYdupwObxwtn1SSRzfi5zYLJ+Sz4Y711XcywtlS1DlxnaeOXFff5c6aa9h4Na
s+VgwPLbVdDSGDKFOOTYaC8Xmtmc6hw8k/7Q5cXJmzL1znLgfuUYHeKxD0ZXFlcld/lC1ijgpNmQ
PceAx68n2V/S9118rI8H8na8Z4+ZKeec144go6BKLWCPwh6D3AGs6I9jrz3Pi9kdG91501b7e4xI
+oWKtXwpSWlg0ZLKF2IqlR0UiCTqnaG6XWwqlnLp8M3iMtgyF+NUUA7Nh1GvxuykGM0Es9RRJcbq
AroPi4bdnJVpC8KsF6c5075pVF/Hm9owBihZhPDC5y9Vlde3eutWtza4+9LPFhbQPJ3691LquJ8J
VX1vY1Ddga7wA1tUACcLY+L9Aj5oeu6oeLhvGYecilgAdgnFBqotXHYUeKBf2S3pna2lhuMsoSF5
bOKMYEwMOL1fVKl5SraAZuAA/bscJE0EuQzVR0GMcurLtY9fVOykb0XasdM35jIj85/jF73oOISb
caZ4gVhj+a5Y+KswLY0e4K/Cqu9LLGDcpHSemp2T9GOzM72JjsYAuyb3U32gwAH+39yn9oC9Cx5l
/GJpFn/HEzOeLSf3Cis0a5XHqDYw/oWj5LeMclB7yEdRaTkcYmY+NCeCUV5kq9VzblTrkUSXSUxZ
sqN45SevikvekjnRfgxT01sUmA5bCYBviK/EYcq7zOEPEZPYVRStZQwRyVfwSNlBOQ94wLoxRac5
AL7248SqPvRh4FPJAsKIPCEWf/nnxbRQ3eP+YDyZwaAhXilwtHVuSMi0m73hWUmAbVoWAb0gLj14
q/reQj9W78ssp92DsgA3Rl3MxUFodIHOkPVnbddbq3WxgJi8tyYUFdxC5q3BFLd8v8Kx6Id0mL7y
C4mKAeLNgvADxX4/fow2vVF/0C2RXpEvlT4Uy6jv66GunypSO24Lx2vjQGBpfJhSIRckphA3zubA
lz7oI6kstNpNfuusjrl59oIDh/kf7IWAe8K7S+8/JUvdMLmKo9Lz36+1Lt8zTi+Zzy9L/pkc5fcM
eANe+6FrGWB4uA/35Dvoc1AS0Em9y+1cAWxX5mnKpEJwWdNT0VmpKfKjanc0UYjIIj7cB4Pb8aqb
HLjZhNm/oBCpmN5rd0BWpa/zWp7T0fhP9s5kOW4ky6JfhDLMDmwDMSCCY4iTxA1MlCjMs2P8+j5g
VpdJwTDSVL3tTMtcpCnpBOBwuL9377mqVy9byIxcHrkCKBU9aIBYNgSCqAd60o0/5J1xzENnvETL
FD/OczQ8DLrZ/1NW/38u2ycCd0jWS/P9P6XhdwTOq+9x8fqHAvWf/+PfClQbTTuEchYiNDwA1VwK
xf+raUdmSmjGQuWmAu/8JkA1xb9ID1k6gC49Ol59arP/lrSbxr9QkAi6OWgc/yG2/YWk/aSgbDoC
xKfKz1la+hSVT6rYE31IA5f77JfBBi6ZNV05yc1vd+NMofz9EA6dU3QMFJJV8kVPhgiGLlNC3Z39
PjAwpji0PfiQ29zS/9zz/2KU5bf4TYTSBC6arYhRRPHcKs/l+Equ/f9tiJPiOxZ3syh7hujmo1CP
2GTr+eXjIZAXLz/lt6q7+aY9MZEksd7DWT0VfbXgu5OwrxsfC07zoxS2OhA4vKDBBoa2gjT7Yqgc
vNWsCw5Gq3bbEQ/Pxk5GbTeN/bCLq6Z51Al00/AutgniV3HULdBh66gfh0sXYylmeEKSDTn2cKQC
9muqjl9YkLB9PyHOIKhNsADDDPHwST7n5JHjcGg3VMt7v2MTZ7l1xCfFxSwIRyG6ytjkkdDYQYGK
yVuzmy7ZR2omLoBv2N+UXLACRtYUXansiS+yMJu8WVVagH9WfyGXDuUqHSVFry7tLllT54cY5f06
ooTPDqf+Yeu5OAQxUAO8qIAs8cvuTL29xEUrH8ZiMo9D0Gk7st2yTWk0yd7ESL/KOs3ctikwafb7
GpbWNN9Qhxhx2439F0MsOcSpIy/FnEwbVIr6xIG01fD9G7wPiUu7sOyiY5D0ww9X5tOxn42upalJ
lB8iAMaLZwzqdvA1qtjhrXM3mx/sgeLMepi116YBlO3hp5a/oGeNmBKTTD66hDVG29GW5rHvVX7Q
coOxHF6BZWOBz2VeefZk2djxAnmZ2YFBtdgMc8qQhag8fr/Ucy0wFR2kruskNF9lq5jYJGX3M5nH
B3PWX93Ctb6NOp86s1Pir+DE+fRMNbekiWptVwzm6yzLBnA7JVk/qVXSDTPgRCsrmOUj9lBzlVMP
8pJRpIfctdrHmB0Gm4daXFDaj66qfAg24FO0XQe+6EhIWLKHoMAxn7rhltIkrAodv/cKt0roucEU
bBwoo4mHqSI8WOzz/EVk5SX6bHt1naBAz53UBxTT36Xl3N3JCvX03LgtEwN++DELOQqpJB0enIW/
Yyplt+kxyNw4aCTAeBkarvOGRghyA3EtKSol+0S3c9jZNfSPkcDGwAOPrX1BiRsepxBCYkJ8ICci
jK83Ovz5XUR3baeZTfAS0NtF0KgrwbUOzy/w0kgI3J9aAXApCMwbisA6cJ/JJtESkC8lsvqyVoTG
AXumkuFW9m2gGLSQqsi4FVoeXg6m9Rjk9XyUIiJjG3mpSophbXNKbfCYUC7JRi+No+BFjqDyafmU
bKmUTtmVU+T8MpPU+aWEgfRaAvEuGmR/LxFN103Y1XAFF7fCRmmlSxnZXe5HoKb2ms3azwxgceK1
/ZjRCa9UX2u1ifaMqy9IBvNeHdN5E3Cu7hnM0na0sJqdNZjDV0cP+ucisKKjmteq3+MLsGmbjLEX
E0xrrHJTc35o7LkPdd7l150xQqk2jOIKXp57M2qzcZ+5cgLe1zrKZqQGgLk5nG4NKGDbsGqcW2jp
xfcpsoYjLMPxdkwieQ3G0r7URjFdtbVrXaQV/ncNkLBXTdK+qybDWVPzR0c6KLAU0LgwQM1BIKIm
HMhjw8mgwHcErJdalY1eFmX3tg9ICKcdJHOY+GV0By8o+WnNdouUiEUoVfIWqZFmrUfcHttqQscg
yyHM120VtyCXInPTUSq+yAZ7ZqNf1hEFpDzAJttn/EwriOx14orAA2Y243/vw3tdK+fDlE71BWfo
ycusAA1tQj4Xx9s8cfcOO4YtKCJ7LczQ3VutW2LhHctNReFuRx5UDKvENpgTjpHMW3YJcqNOTbNX
GpVCdVQ70zaIAmWDPxvYu65mrtcHlEVXYzmPoD04LBVZU78MtZQsY316zDDx7qJEnTzJKvAcxy4d
1F4IX5LN+irUAkJ06FgXeqEVuwE1DAQV6qbf27TUXqQoWjTY2Bx+tW6XPU7tONy48D0gP/DH9cK2
7jh6NftpDBfamSWGmwHr6A28OwntIS2nDXN45u7iNDa1kO3225DxXIF3sVu2q5A7cbwYmVRf0lS2
T2KE8odahj9qNji9gJ5NVwV+Nij9CySCGJFviRmVjwS350uBrthZYIo28QwXBT1cTqSK6nrq2KUH
u+y+Yx+UewwOONDCLrHWTpCqfgILjsWz6a8pB3L7ishSNo3mxld2OvZXmiJDdzVpgLQI8cSm61Sa
sW8gAIJRdPr8gPRlBCJV2jTiqIjOPjoAfmEVq67vxql9pxEK8VXibT7G8MPyVZUjLrIqp9gJCFDE
FVcAH6F7UWseZ6ddaU3Xe6WolfsqtoeBIgqP3qHsc1kKo9l3BNL8dDX+dJoBV8uJMLgItNLdhXbb
rvU67Je3X3F27EabPZHK6eNAlWlXFLV9R8kbDqTZuJ4jZbGDtRh7zfKxg33UrhTKEreDLeCdab3r
lW4L1CSwx1ujmczvWo52p6iY4HZgpgdEjwQWq6bc5KZavCZ8w/d6q7YAkOz5kYkU3toRZXaZdO5d
keS9RzGTxn1TFUClDfurZEMqKZfowWU2FOHkIcpxd3pA+QSzznyc4SO+9kWgPOSiQrUkcWOvHcX+
93NKYcT+mgh62IwQuLeqWWnXdG/BqJOGe0uS7nRIaL1tFAukVtG1ztEt+3GrqJ31ZHST+QQAheKY
VU3XfKnsbVRHynqKY2UNhDQiXzUor+ZQab6UUV5s9AbcqZIa4/XbXZcWKQhl6zg3eoptuUDb6jZt
ckHWrEbnIio9cm6B3jERt6NVqheihj9QuInc55M0NlWda97YqCYvsSAxqdOn7CZwtHCvUXfHqbTM
5dnR5qOrmBjzOW9czE48Xou2IJQ1EzghTNnDULWK9EatQdlwmrW/ukHQ72SggoF0IFas1dnk8c/1
fIXTfL7S6tb1woFcXE+d0oglUNO+REr80qTTeM2iMO31KihuRDPPa+DDFHGntpoeqaxaFjzAIdnM
3dRuhUa2U+bSQe9SkQBnjzhHG3p6MMHEXCQwk281MSiboKnGm5rwnXIlIsj0oi4VhP9zTtiIrpFV
sXK0yN3wber3LimpaAMoeF+hcS00rxBFeY/NoNh2LDjsgQrRXmimLm9wrfUeNqveQy+CrmsgpaQO
7GFr6JoywT8tlHtAQ2Sc0EJlx0wLcpX1LBtwC3g1pQXQfm5jK1k7Pej7uuqLndQKOv8d0ymn+HMw
3Fh7UUNzujLzul2bw6C+TKAwISrFpbFSzJbOUMuLiaRLJ+uRkOiGGuTBHsxp48ip2TuT3lcrY+qB
O+SuTYA7BaMFZNUa81GF8orkz8jKxb5uj/c09kK5Isymv+wkyecBf/Q2MbAMoTGtA7/VEnMXq8aM
0ziwoW5goeOK6P6NOHqpl19rc6xDd47zO31MCaxxkmIzV5GygyQgYatYk/5MR9AhlLqo7wwgkEAv
Y+UiDPrbrpoElbCaKlOivDq1FFtqOV+NDpptRn/8kstI1xnmezZ0YdtsHacZNiAd9R2IrB5IUSAv
TIK4qDXVqtiwQyQEebZyT9KJghBbemlr5z9EofxoZ+tm1Ftjq48of9m31XsnErBw5vgeutLsQZsJ
fVarHTei97SljBUGebN1U+erAqgGh65RlthyUBo4QwhMxGgQUjpS2RdWha1CVFxvUVn0GTsdqYhT
FVdjhRO6wECU9mGxgZaJI6qkErqbYaU8Iy+xcHRrGdaUbuzp+s/lXYUdbiY1gtS2Va5HF1FiV7ek
S1RfCV0qVnzV82+tUnU/aM/ad4Ku6bjOHMj8XU/gGik4IJ+zqPOVKLVQ7IS1eWs6zXxLhjKKnHAB
6eUdiM5xJN7cnm17Q5s98IIminYoM5JtX6ccydUsPgBpmTpwcfWL28z5heYqhk/ksOXSpSlDY6i2
Dk3jlCLyC9t77dsI/ewKCphUvUa3ymNfJ9Ce9LIbbgNidfZyQkKFeLvdSuQgaz3P1eqNogHRteEp
rsfAeqFUVg9eT9D2janJ5FhYKCM6hFffbLoboBbJn7ieHFeS7BCJQ2rGxVNAGTKgLdwZj+ryhbSJ
TcKH7UT+WBTdRRQ75lWUt/KpkIbljwhx6ISG/QV6x/SHpCNF4xBe0KrsZHDbiyr/mbdC9XpbI70O
Ni6UjKASB7Kcsc3ICNitwgF7NYHF4qzbmh2aJmk+GAX4yjSwKGwD/4uuS2V6TXvhfNXpW8I5nR0v
DLMZ1FWWoESFLcoeb+ZTGOVRB3J7RG0wNaxkSZYADe3pYSCg5vHytT1MnCrWZWTMqwECcNhW87qN
83sli7+O+CCAQCewb0B9rQsXUm2qVU+YX6ES2xmMZ4xouPMtdsa70rURHad5eSnnTN83TcBWahPm
UwAgFaid0ym+0Q5K7nNcspXXSWYd5cXG2mud7TxCZCalo+qcHaeYpVUV0w8xFEkwl8hu2Som30fN
KB+SOq2/Vl01CpAt1qStoN3EKdB8K7BWacqWxlRkcQR6QGe3LePxOW2IT6NlMSSHXu9ew8EZaF45
RIHg4rgw2Nn+KCrob4h1WlT56fVcLoTa1oBAKiE6egOP6jLtIeyt3LqSgF+d8DphM7RKzCxpN45j
1VdNaAde2yT6F97/n7JATt/xTQOaI/R0ZUBnPrglqJMU497aDLPocWxaUIYTmF8N4cGxrYzyxVCq
ZzNph2fq+Hdzp5OeLeyoXyvFoO2SemZlrxSD5Iwuu4MtMUgviurmi6XSFfECu93aUadu5x40tsWM
9xWnNHdRZItLPbUnFpemE3tolJxNEwLErckCM89KuKImHG6dcBT3HHX4noRu/hzkgoiT0H2Cjzhc
ICTUd/wU4HZjLe/M2PwpMgf6YSmnl3AO+m2fDg4aMmNKrlx3HnZ9Q2SBi+ARLncyIo91uSlGIJ5E
H5n3cV8226SLeWEbYLVDwZ5qimx3aynWThqRfssZ5HHJUL8BawxHldr8Sg7S3lRZEXwvXWKpsgbY
jlIbyTWq35lOpMIpRm/Y3Y4tNOawH4ovxdyG7HCVY57nci+diZ4mXf5bUSNztRNCvDSq0r+0sCi8
MhmqTdPB6CL3vruhzxhdYv+x7ih2uwt6bQ6U7ltSKCtK0+0OYxIoXlQx61mO6jEIOtvPBnxDpUzL
He3F7E6y4tLCoBXvur26a7LunlDOYDUKlRDnRWsih+Y5cgvhJ2HEF4uN4IGFVPFzw+0v2cqJA0Ca
8LoN65T9b1n86qAHwteS1YtRJ9U3+u4deQthHaUvJeEH6oVGh/7CGQIIn0qMNjBs9XvogePkKdiG
3es4I8bcK4uaWHajgau1rYHzczSLGve6mJrsvshp6+bW5KIihRZXUcK6t/X2lfigbqXObFWa2mgO
6jz8EBanBotOscemikNSjR141tJkTyy7tuE44SvkAR54/62vIrcf85C9sRmUoc+uMENH4fxo9bhD
ajQFnoqiU5+GAZKl/V1wBBmT+dJq1CN7KEh9gjKR0jnaD9PNhguzxK1i10jl1BQKZxhofg+X6hd4
Q+vWQtN5bEf3Vw1w9THk1XsgNIRYGqtFmLZymzFYtw44SnJhyp3qjt1Gj2taTOjdVw58wOuPC6Hv
q6DEhQoLpfNiXdBP3Sn2mOlwgB26Gyb1O4S0tG2qkjmJsjtCG/XxaO9K1M4y2oKiwb9sv3Odg40e
2ScJYqXL0EKPwr/inDTmLKyy9d8PpeH9gIWgo744ZS6orV1RftS4MEho98gX+GTghrhSiTf6RMF9
olCnkgwfRl9iwYHjMOJJvZpWoUpUG0MVTdFdpplMfbtJ2HIyeVd1OOa7smdy/f316RrB7tThcNyc
DmrFgaYryF79KeUu0t/nK91QsuNMan5yfSdGj7fr44WmhSHQ+2MN/bPkn7L4g55TGj+fIiNYZYGS
sLg5yT7VqWhmlD9uq0mjgpjN0RVdwPGT8ZfGxZ+V+iXeGBsPNOGlR3PS2JhCs4rUNIS9misU4Asu
kCTBh4/v53IRp4MYOhMTzMRbwPqfF4kHVU7S1RufaCuNmkG0JEUII7jOdPqM86SDm+9chJcNm+SP
hz43fxZAiq66NG/eWVBdyxy1UDeapUhC2IhhkQ2YLIVgIuazGiwgO7ApksHm42HPvfoG1ih8RHRB
IB39ecVGS4IPOQ4NYWtJdtDy/sF2KfmFNrPWFczfj4c79+7jZnVUE9+S887eh5xR1QgVYLhWWve1
Xu84/I+bmhzKT1aZU/Pm24SlL44zieYeRvAT85c7z/9+lvbcDT/at7k5Bd3PEQTzSmkz7YqSsrqz
nVn9Dh2eYtJAKf7jyz03aclOtpHdGeBf3r00wpCAstXGN9ArHlFUUs1HifvJKOduKo9waV8t9rNT
Bos5BmZn5iw9b6tAD4fbQ6gA29lEE/P3F2SqWJJNlAi0GJdf5bfGXzp2BTLCgQV1qLM1CefPtlM+
/9/GOFlJyavVbT7UeE91eTXbzc5E3PLxEGcnx1s0ONbaJXPxdHK4iTM0umx8dKBMhE7VD8S50Cjr
h/hrpLDCQMZXkQrTZqmMUN0Ta/jZivb+1TOw9dJC4f3D4H3aezThYRpKSRZjqC2yaXJ1vAHmxiXa
JxR5lVt88jF8PxkZD6ibyz4KK/GpVa/mWOVMlVH7eTGyQbGno4g08clW4v1cBOHkoLShtAvB5s28
+NsEcUNNzkguaj+WAL7aqkT5XfWXIqGX8fEzPDMSFwF3AXvWG5jnz6notjG+jskpfZY23DhKe4HX
7b5qksePxznzmDRhguXhWbFymcvC/dsV2VWeGm4jSn+OVaIIvytOhjSx8OI6OHw80lsm25+fH4xf
vw118o2lRmUHuc1QHRJoxEtmuMoHIcl6dftuU/fF/DBZ7Mcs+h/Nujap7qtNHXyDnKVs5KzLTUL3
d6e3lNFycKU5jaM5PVhOQjCaMSr7cIjmqwCLwxezJsSpI415w7lKbjJdJtC9+2y8HsqOCvZEZItH
mS1BUx7Pn1yoeYJ9YG1eBFagYHgBFivryeuHeE3BG9xxT9tIPrl5oV5rcF8n246/53MnDgjc6J9m
wbdmTEOoyhM1k9He23a+icka87S6SqF7P6CGKjy4JR5yfijzzhWm6nlFqF0Nx44U3jo2xCpoEqDs
4UBcZtPr4qAkSueNQHN8etvDWkpH9xgnWVPCE5epiZYhIVnAG1mv17gXPFCuCE7ZSbjcLV1ZNJUY
QEQwFJ98tM7MNRziGgoOvlls+U/mGiyZmt3HxH1JlPayB7u156mPfpig2IPiYgz+x1Pu/YYHjAx+
SjzwyF5IC/xzcsO96PuhykvfdaS5p96ab3AJSSTrldwFTigvI0qv92aMoevjkc+8vuzmyLWFQCXe
nzmacOqVqLPJtIin6WtvD9pzTb/nHhNp8vrxUGcuEoEHqxG1Dv453TrSF+W8OXUQI/uGrkiv0cSj
E9SukaI2e0R1MD5aGuzTCiK0+/fLFPsqw6YXzskAncmfd1iQ5UbZqSj8FuvRDhfUfTiGSD2Sqfnr
bYC5LFIazCuOV++AIdSAWozhSebrjoNTAuOQ7hBa1GSG8dfTlO0GgimEUZw+1FOKV0XKQhf2HUwI
rRvWs03h1UhuhsGyYTLaPz9+eu8nigkWUGN/AxMCOcfJFCXOEVF+VnNZVm7gMZiWnLKJnk6bGeln
Ptz3LyCDsbUBSQOySD/9fNVoQxCU5lyZYt5HhvJUz87PZDTuw8H+ZA+yvMt/LvYMxbHU5tJY80+t
6zm43qlQEGIs4bgGtVIXceSK3KwZJWR/oEz52W70/Ih4p3R3EcCdAvQUsxJOuYxYa/0hdavvJUHt
RpPWqw7pLzYS/RNUwblHx8abdBt2HYy43O3fPp1Wy7lDBiL1la47TIvxwkxvYlv9ZJj3GxsTUixH
Q4h57D5OzeF4kuBN8KP9XtGVe0UU5r7CJbH5eB6+X0UYBWQdkKAFvuScvMijogP8SrTUbwwqWlR6
vCzpfonCPia1pKHuzJ6BuPzjQU9Bb3wpGZWFQ8CzclktT0YN8lm6HPtIArAmquCZSxmuqMh2AyOv
bGb8p6t2ckk8hUuYRp6YXfTOrSp2cqzDfUYfeTuwLcIBW39xuxQTX1WxOVi2BXWJ4QBZnP3g6oPt
h7K1Pvntzz4YwAfMOM1x37n2kSRE5ADy6lKdLjbJ5CYHZaTO+fE9OjvL0FVSUnJBJ56+s7lZ8xkJ
y8wvpMBHWPa+mmLMEvKzXcuZFxYIAHtb1iESrk8ehSXIh6jqgoVorAyELEG0H8mW3H58NedWIKTS
lOHgWlDsWO7pb+/MjNx4DDslRTwESq4XfKZGqwNB12YvfWL+/S6aMyMyUT4ZkELfoUIxcdg9gquU
s2Pwc7l3TWwf8yZ4+viqzr08cCaB0HAHF2DHn1c1tilJCSUvTxZbzm06abTYAusnzZZy24SW82PI
UGxTLWw/+VSdW/NQxIKA4eP7/tBD6VSNDPy3fhjqN7JQvs9JuK2SxyqZ71iuPxnt3ITn2AMBBuE+
DM/lNvz28DKuUdg4t3xiM9JdDiX7OOgQqj6+mW+4kNNPBzcRXpqpGcicT9ZVt8MJa1Fy951uUB9j
CFlbBcXxKkiMHi9wK4YHEjuIPiplfwONML22MmHsIgdN50zCLo1l4oo1QKObjMiMLQbC5LPTrXb2
zgvNWN5MA+DtySNvgla1hjznazOatAlk/V2TbgmX2mn3sXCeupHqhMCfSwKHET+mQ9/i5S+fIxQd
cGrkoRpw6VFFcklVUJasEa7j4xt55l2jp80WVAiD4uLpBzHDwZzERGH6QzH/rGZNbtUKMWWQoV+Z
/o5gsizkZAnwYhODTYH4dBujaxNkW4fEQmy0P1UKDuvcUr+D6ih84RYJLmNbfrLDOPPSaRodO3Y0
fLHelfX7JptGMjS4vMT6GsWh4umoduhjNPPK0Kf6oW6Geo0ao/c/vq9nHr3GX5g72dloxulKaSou
ckMCAH3OatcAvjGCNtmRanwIZDZ8nBwr/GTve+5JcmsXjpfG6dc8efF4VwbZmjgLFWCs3qT1qBII
1D6C8sOXbnOQ/vgKz3xzuED2UEDwqdeeAn3yoDGjuOTWjgSDbjKzGdZqXZLcgyL2vxkKUD+kVzaM
zunuphJmLEH/QjVxy+LWwqi8aoS0L+JO0z5Zvs49N6zhTE9Azks9+M/lq0cSV8xUBvw27+67qHy1
rPo+a3l+cVgfccrIvz4csYBhutAt2LvsEE8em0ZoUEn8XuHP+hKVLIYvTdesK+oAnwx0ZmGmpA7M
36DyDBl4eZ6/LczVPKAACzgCZqH1hIty58z1/SdTwuBnnKzKf4xxuiorCZH1JmMg6NdA9sfVobVa
64veAfsPsqHlLqoD3qamWrdEyT+UQ0PiHOlGu85pAFFpHWrIAh9lSRTARgFUuRmcCbuqQSLKbJrR
USfp0SumPvgWVGqxy1vEWZxuSQLvw2AfWQ5NCnUcby2tQaub0L7/Mrs5YqtCa9MtmevNToUvTd4j
0tGbJFPZHRJ/vgJ30dxEo4h2WtPC6LGQaPZGlF/1StMTE+Xex2XaetzhdJtTK2pWEUJBH3FiTlLM
XG3wrVuIhdPhsjQNQonjpNt+fHvPzU2+4kJjnkDqPF0/7bqtJSbKwkcm/L0e5XcnqsAI4LHMy02g
DOV/8dqx52azR/mehtDJu0BQbVEb4YRPtia6hnVs0NM90S2fbF7ft9VMaqU0ttibUKY7JdWaYxoZ
zegWPiLyI0GTwNsG50edPtCEvkKQ4nWW/hzCpf/4bhrnx6VKyx3lcH26IXOrvM6rwaImUk4z4Zaw
i53GVI4YXVTiaTOXM04NeGoj075eZwUiQaUj6MWu9R57OWrIZFCA2XTKVpMm1l+EoUy4ake/kw62
m7xYWr8EiiMFTMUcrl2p2dRexLwOteBOT83Wc2arXkFSBQQtZ2LXIKYUa5lVr3g+tNvEyeZdNQ71
FkcX/z2fLS9qZbIRitAfa8P67FGcW9PxG2oCoDYLhbbcst/WCLgw4KfSvvBV+X2i3buaBmIoNMjO
H9/7c2vRb+Ocboz6qs+z0sWB7ViZ6hXUG7AYR5uPBzn3QbRh4tFXoN8GGu/Pi1FBK5S12RQ+TSfH
Az634jD+VJJrvIIm84np7OxgCyuYjS/uttNtr42HtCgy3hUlsnNOovOux6uPAhQttYw/uX3nFgKb
sj9fCyx77za/2TQZdoKKym+S5ki+sk1y3vRUZs2rjNEsRPYnd/KUMfi2c1t63hxgkRAQ3/LnrZzb
KuP+sk9Lxgx09axrB2duhj1JYOaazIHIN6taYrh3jS8xtlR/CjE1hGVcXDmhk25dfM8PAksQ9owA
A+4n9+PctOU5G5SRqN8Sv/PnrzeMQaukEducoa5eDTd8jPT+LjPQkXw8o86OIxxOihx/F8vcn+O0
ZEJHFXo8n5NoRTVHfi8mZViXXfPJh/TctpXiFKINkjKAap+8h0AccHCgvfQlnpGoReI6FEeCbg+J
o91kZX2fZ+4nhYpzE/i3IU83rMlsZmj0VGJtB8CdXfnqmhnidvvQlP0nZw7j3PzlRLqArwH4U0v6
8z7KwTEroH05y4w+PcuIwDzAFF6faQ6O/oXPUymxl7Mib0Bl4DVQtEWZ2SD6c/v2yaSo8hTUTut3
Oo4FXG34jCLZ3GH6LtdOkWVYxFtnO4rBeXQsVs2VXcAKBmAHBzpdSpul/ksddOwspbMmgv0ZsuI1
UpxqI9nyxaQYgKU14k2XT/pdheiaj73+l6EJby+Vuzh1KXEwb08bsICWWuzUFTu/at7PoMJWUjWf
rMq6oGYKiGIaPpm+5x7x4sxCKCMotp7e9irRwqlmM+THtaugi+uaajtz+l0D/gQ70S6a9I9fmDft
xMmGEMWMzgXyunDMPHnSQIEyuqRZ7tukFnrR0EECiyBJwiOA3l9m2WOl5846MVFOvtkFnEhmj3k3
y41E0rdThgHl+se/1JnZx2ZjsUC7GAPfHXlde3JyqRuZn7qhuYmayb6CaUHeHcHkT0mjzT66yJeP
xzylvC8PG1UCVZ9l1YZDfLJ0hKM1QzzjjW7nACmrEZpbBKnGFnZiu3OFbayYKSgnrWzjhk3kTfRk
cF6Y2vrjX+Qt+OP0ieALR46hccwxT0uFKtIIO4eVg285gQ305muIjWw+oq0uoK9IXexlghoZi1W7
CjOKyJqS00clCqK/HYxB3U7QIL8Sa0q4sJzVr2yLwdsOTCkcU4SJj8AtkeS/ToixWbLhvNpJtEEr
bK4bpZB+ZNdiM0adWDvhhV6mxl1qFOMNry0mtIkX4SlyOveQqeKb2k3pJwfzM2s4n0wHD7pYOvSn
hSPKbUnWAifyRZaOdxGyNLgNY0wSrhJtP77X54ZCeI3WADc6n42TryZNp7rOl8+SW8JUrGpncfON
FWQWuKNPH4/19txOn+tS/QVxTZURGeOfaypJ0Fk35DGHg94KnJWkYYzZaza1XVCVPfGJmXahkc5+
K0k9udZ1JTzqEvaIaWTVroIfvH/7hf4f3/AZvsGk4Pfbs3uHb9j//B6Vf+Ab/vk//o1voKbyLyL/
+Fsz6Svymv4H38CK9a/lmMQWjAry7/QGl/gwWp5UlwESsfnk4f8vvUEjq5CCM0Qruies+8bfBBL+
I/X4bZqxfNHL4tfCLUcz8l1dK9WCurNEYF+jikVMERRjfVEAqwKD6EDPEyE2ZtQiRMOQu5jdzXFl
uS+IRl8j4PV3pkgNy9NK457uwviUCiW+sAyMl9hpHT5BVWE7+SIt4DuuGPMkv8B5CutVFCK2elAL
nIaroo8zI7/AS9ju+j5LkmuhR269Qo3lbGHJFfs8mCD5Jl3t5ZNGeC/L6JpKlrUFuavrm8TtjmiL
OMEn6oAb0KgINOx0uZvsvj7objP8nLXs2cyl89N0W/VbNpRip1Zx9dzkqeqZVo4Mw2i/Y/zXuF4g
LslK6E10MU/R6KtVaW55UMp1kSgBPDrRbyNSdzDbNK4e9uTrVh0qw8UOglpbj4fkRoki/amfxiWF
jap0PBLcTE37y0QGyBfk48UatPhTZsXuw2iRnzoWo7GrdPdpHB170+OxDYw+P5qJUvtm1+jXTZ7j
3XSMRbIdx5d5Xw60FqL4ylWy766sLUCBaN4t8IQXdZ66u6xU+pc2FcF+CixjS68ie82zGJUAW87X
JTyr9py2QSWhx69dpzcb8FLjV0oHA0nKcRKu6soJvTrPnGdd78hQEKRCE3v9lMf5U60wdFFXgKqj
oQfBr1gbvNvlhiATgTtV5MWK3Owe4xzcCG1lxG5+J+aRZACAWtV+mZEPdd/aW8BkYJWCLkt9oXfs
8CMhSF7DWLwulL43KO4Y9gTveRw6At618IuZauntNLXzTTBEqhdR3buMDF2hFqWOFqMY5Qakobkz
kwz9Q64Y8d1gt9mlBRX5Mpps4wpZLqEsUTDcDk3dbIu2HX/I5Ty0wg4kvS5Vql8uvSoCXwcW3Fwk
w2Uzg38crQLKbIC/azXaQ/gzggPoAa+w/EiTBEtORCJgB3BBf8VSqNdDMakUit05WzWFrhZebeNQ
CZ22eyQ2l+gTkEk6qNG0xsilinithxG+jkgHT6rkSrIqc9296PN8TFayohDn9TUuDncYL+OaX0rU
NhW5eWofwkYU+aonHv1X2c0lHpnM9QXShcvGUn7as0WyRxQlyQrHBlS5Rhl0nJSQ9I3KqLYiUd0n
gsXSFR6SCzyc8W3ugJmgtKi+9LaWbfVYs3+kdTDjVsz7yLP7CB9hA2ex0eTwlQOhcaukgSDywAkI
VwbgSaT9MF2USFCl5zhBeSDJfKjWeaBEmwne9i1M4JLQbRcipE0EiRwNMMJwtL5kcAd3TjZ0j2BL
S8DIxf+wd2bNcRtZm/4rHd/1oANLYpuIuSmgdlaxWKQokjcIipKwA4k9gV8/T8nuHrfsaUXftyNs
K0yWawMy85zzvs8LCD2LCER1/Tg9ahL+nY2rtSSxmbfk4EwHI1b4HdErE3TRdpzXxjJmW9VH8zqd
vOXTqDBfjFNjbBIbb1Xi41+EshmdEq9qL47ThEbktU9prjlX3xp2bWUt99Og48JV7gFcdEovqDDV
Po3KCdifU1/gpnOWmgwYE5705secIvJUdqP5ZJpN9gZxsAk1J4eoNVFaezNwhn3FMeZRZY0Z4JAI
LEqVU4lpVK/q6SEWTXs3ZzILWDz1M1xA2qZ2xXC8TC0WhcYPMevp+6UxvhoIU86SvvbeNEZzX3aD
s0oNPEk4X7A/8SVvWwK/wiiVqAfkDDrctPrHxU/mb7j1ZLBo7swJuRQP7tyUKd8irieOuUlgpHa+
ZYwkwzRiIdfNpT+myaA+4VsSm0Ziy3G80Tnp4K8YTbMQ+XEyhRHsyVer1ukVgBsPNIWyrBWggcKs
s51XNsFlh81A+2ZkjbZSU2JxJhbD9yzS6rOw0/oKusEIJO3Xvm7093gp43VjkFBt1uNIEF2ntYEE
+P5KX72/a8vietPsHBLfqQKrbeURGmV/WbCXbCYcmBfdSP37LrlpQfohWtYC4+S2FKg3TUt5IVyX
MRzcRHyjIzquJ1d9DAVxHjlrZrGK8ikJ8MZrd4mGwwLPzvRZwjUPhCGXK0F1fthbtfNKFgb3huXg
SLI9eKpprig+Bo0FKwZGaafiLS9GGpFuk54NlH3bRa+N96mMRaj65VM0sKSb02zu7BFZJmT0yH5M
U0MBmV28PUSY66Ibe04POh4ay3DWuT7zBVf4ikI4Gg+TzOPPmsIrmw0k6c5OlVw4EENIwhI8Peux
0xx8q3EPMc1ljxU08nesm7Aee/2uczXruizDZYhTMJv0zo+AeXOYM8PwlM1meWNLr7gl0m3lG1Bf
lzjZ+552zWefS21qawJ2rZs2u4q9XaqcYRN7fbGG5oxF3Ivu4LPl2xoE7T7SMw8LOHRQtHlizw2V
bIYS+VjcD3iKVQG33IvKuxgPPFtRNL0TRi632qg7x2Xs3A/DLYovbSe1s921D51V2o/Q6T/psyAt
zo+au2my3H3bawvFiou01HbHTx2GzANQzvdswTufZER5NHl6iwukDhkWatmV0uLuAEVgWIs0Ftcu
rurLcmNBY/62R5KQHiChmq9wa0EfsSvjqDOi8bOB1X9XLKN9V8o0w68LjsPKmkA3wXo64lkRVQ/h
oSzWaYW3xAX18eR7scSW7DX3kCYx8ONA3OhN9M3LY5ZA3Ghbr0PrMiVdsevI47tLBD5Aaefxy4g2
eOV2Yx3KBeyocOzlOwkBT8AFqsDMM/cxj3gJvZH3Aa8P7mNmnUZW1bVMjLeoAydc1gJutKzBJWgz
yFV1N0eG+FTgdz80YI3WgsEIgAVyqFKVR2/tMKutUGn7prTKwZc6+PA+aJW7E5OQwuneJoN1xddL
YxNPIzmBQIaKIXnXBnsO25nsQ5cw+4PvEyaQx8VR9Uc4FwLDaF2OZ1EQWJN4OjhNDKefMs2pHjlU
5ceq8djqbQOUezrl0MTqujcoqWN5Bje7KdFxbj2ltydQ0CQnKFuDSiLKjZ6YMaLsimXHzIZdHGUp
EGCI55fGJrE9EYWxIRK+DecsswMQNW8dUdWgMlpbbqfJWO7l5NLZt1vjUJP6vrG9Sb0PXuQVq64B
Fx1hQsfyWsQYZ525EaENKuWjyhP55hCVhS+4ey9jPwp5Id9h2jSbDCQF8oBKg2vS6V5QZrm2ixGT
O4Hb5GWGnSGvTvi58sDKhbOexhITPdDYryB0TdTSy8SW5kD5Q0gFzTbP7jn3Bn16G3LBR9zo1ILr
ZYqMAxiUmCEbp82EjtEusjT9OzWsveoRqa2GnoBGGCPxmjiLdsXRo10TFfVgA5m3aKPP6hghbgia
ChCTzlf9RoRUjCooitZuNUgaB3OXH9oOfFWcaF3YTMUgyNCL3BdIXq2/MQb3FkigP7iSDYlhXJzB
mO+NDyXd4p48DBaE0SwCK8rNTVQtIBoePRUNGYmSo5fUH+lQjrjty6rA++iqJM/FIbK9ND/2yvPr
p2ke+dRgcioNSINfcVJeZS2ofTLAC8OlBYUkIIRtn7vhnMRVqPURTmoMauqbhJn+dUKQBoGms194
TP2mgXDf3CALe+hSmGWNkVA5vfPSwzB6zamR/HbdOfWrxZ0HDqTd8IwEjfh+E0L6N7epa8t6FUtV
fW0j3Thhffb2DkBd7mCKubM7OE9LAtGxaW3nq6A7GK0Wd5FHwi6ntb347bUt4UdkTtketFKWD/qU
JOAja3zDNa21nSh6IsSZbYSc+swQwgJknqkrIYmnNyteIdYgWc2jXnVAYfWWIwCawrVXJCq0nbm0
Vq7G8+m5rD+pdBSfYX/ZitAJWcIhNTRz1ehFHuh8ctcJW0KQFv38OtnRfZyRRgovy1ePCgBxOGZx
GgX9sOinWeJlzXpgMajxVbMixMMZwIBK795jF0bfpZoBXiy6oVUnq/Kgyix7ir2if+05elIzdeN5
rpb4sbSXbuPdPuyoTLItmexUX7ZZJmctGhnQ1xUsBWeQ+n7OuuYxikq9ByvCrw4gK/Z511ZX6Drk
RzRG89wmrfFiAOJ+qeoYVJar3wkTOBfKUx0jvClhqVc+oIJhhKfil/IRKH1XhVEkK/cEg1U8VEnz
7i4tMn262QTYa4m+BB5hFTCrwHSBwwaFep8Xc/E502X2ycumaHvzUGJUHjBrUwr1n3B8T19HIh0C
iXkRCmksQ15RtUHvzk2o2gqxg9Pb84rSg7MOeDEzJJp1+rJw6uPEr9Gmw1E9XxrXyxMoAEV6bWMw
2HqzgM4HXm6uQWIZaxNl5H4CnLBP8EXfEQuW7jExu2cwvRSwyuFi0rUvhVcvn5IYvgY8BYc3Z80s
Grqdz59zlgqTK3/SgyVzl3ttrpcQSkC07c2xuFa3c5K1cF21C5kjBgbuQ2TmaSA5+QYAoOpdlUUG
zgLiu6g/bwdZw27v7BscBKj5DVa7xGt/biaM6V2alc1LzbCgvMev3FlkSjgUY43BLgDxv0u8ANFu
d9MTCGf5CuVRny7AKrKdkxDfnOLnnT/3lZLqaZm0jP1V6yl4+8ugd5Zrrgec/y6iKobP05GPpPVI
uMCm7QRWZ9RDvvpfpRi7RPSaOi+x2kaaixSkKNWvmuQ/TXuwWaIQtpnncSqju2Pf+vZ/mLrKRk0Z
vtnpTESzHeIBT1YGRARXlXuNNKIofjNLaztm5sHK7Y0m2o2dGGvPhTEyLOuu7te81S0MD/IV0u0f
elOX3zo7/yZH/bfXhnLNILOPuNWfJ3+lMTaVHtExlLI9u5KzYrRLfzUQ+qlR+uNJyDskPQ0uKKaY
nz4AO+sVRe84nVOTAGT+drRiU7n1b/3Y/7Ykf9mSZObzh6/9zy1JWusVHul/7Ur+eNDvXUkPPiyj
VUwBts/c5EeH8XeorG/8nYhhJJiowGh1oz7+n79VNTiU//M/wuRHDi1wbAsI0oCN/LMvaUGpRXhB
OhuzIQ9Zt/mf9CWRgXGP/KEviZHRRMDIfeQLTFUEiP3rPZQ6Ke0bo0sOqjHcdDXJ2kafAZReNi6t
nlkZAppg5j/KvCH74pY6R29s9GDlxB0F5K41SuJWvbpwDsviimjNOBRCVK/r6mEA0Sy2RubO2kPu
Z+3nBjK5HYzYIjOwJAXJVaPZjZyUS5ytRUS1shpKaFjgEQfnzs8wtK3QkDHmM5YeKFNW+2uqCatd
jyTuJIE11cQXdZEcV8LT4O6gW/pgXx7D3vNh3i+6dYOvFH0XoBw07dCg0WTe+WafhJ1fOqdJAPMu
x+HakVWzcTuD7ZiDnG6xsRvpo8yy+UElen+GLFFeywxU/tpVtUbEgKdiYFu2HlPtZfJa2HLc8r9v
6IjU8w7Th38wZZseWXa3KjUh+yR1Wm/synYA4yXw1nt0QUaobKj5onfNz4VPsmBqtcWjYZKM5ifi
LSbi4t6uZz8kO8m6DGbW7sd6FmFimJfEWbqQVCB3rc0pFZbUiovlasXZqqarrXOmtTHXQ8VBnfVB
4oPcCpf8LzpY+dEoSyIeHNVcx5ZFHRtHimho6MQZvb3FaxuW4Q6ibWPW9TmSbfk9G2GYjASGbzob
1xONsO6KKunDBsFGUwdup6MlDYhA/gH2/rMvNAO5YVkFTOcO41SDJSeT6DEDD3O1lK+OlnSnS9rp
BN7kyZfMtJJ3u3ZwBcXqSGtqDm1orSuHBCd2cqk9jLUqH4s2L+l4Fd3ZBGgWAEVsg8jPH9oi68+a
yocg5Y79lCtgJKIz1XkmlSqUyjbXhs0rhRoUh/oYxU+L50JTL7wGPn1W1VTamDTaNV0b42gljX6Y
9eFrwe/fx4MoHtyxAiJPbJh/dVNbPnigu2mBRRntd9LXzkKjpZlJdpQcENt2QfN01U2uaNcZejA1
QhxnzBaytcSGo3t3qpW1vNIHJMdR6/vkILLECMlZuln2rVGETZ5PWw7u8UZrhqNj+d1BT5zTOHYN
WH2nItgHfBh2MMW5qyrAUnRcg6HSiWIaIq0PnKV/1tgRkm65kiKpA7E7ihGYfNdUL/M0ZBcEZPca
g2Njbv3QL8SVswf0QE9+dNJ192VWP8+3NODC7N5Kty02ANT7OShT82gLuk/V7ZuavwI8lavaIGR4
GfTPAsxBMM5+hHdj1E4Twh9EfjIOM128shh296YsQfzRFQ8K4BP7uenEsyCyBvIuqCIUsjCLsV2i
1Tm4HNlW5Aa8EnvSrAe3bLcFEVQcfA9Ln971ZQ9HsQcIVqXnKqKEEI6/IkmpDOnllutpkukmnzIF
qSnrrlixiweILfGebGDCwajK9qAx1EOpUIxVfU5CHxv2dsExehLtSGSENe3BKkZ5SANyepgE3F1j
1nZaM9tnmtZJxQ1Wd2LSoSdqovDDxqAuvszRZJV3U22fy9b7Uje1vXacxX/KOBVuhAkwLvHS6IKk
Pb23k+69EpJuTVPSVU2Nd4dhZL9KWr1/6+BFbIm5kmErC/MYFxUlOH42GldxATBJFJzvEkhSLLtM
SVnvirolPMOt5rdl8IktjVifx4FrMJ3V/Ia7n5CTMtWbx6ZVj5XuADbxqvK+hgtKrJ/PufQS25EB
lIeaiGmJ4LBX2KNOKENW72U+EjOUVmCfa1n51z5zv8ua/m0MLWUzJV5BU8EzkPkRoOatpIP+OApE
CjuawnmwafYDzET6txAz5pl9uZkTch1Y3GlnquE5KUAnix2ssP6AuTcZ2Fu05iPXSIZZJSIjq1Il
FOX3eesR8JTVytvlAw2QOyVa50GxYT9abcQtkk9cenSqRvulM9L2kCzlDGmJGMAvPVd/GhhDE9OH
1SIXLrMj3WtD+iFFgqG3h9rUvUMzR9qm97Mq3kVNv58JybxPihuiSsswB7cjcY1JjoI0AAuVvEpP
dOvRFOXOSOPk/eYn9VdkypGVHc+9uIut1qC7hJfOWS3TEO1HSaU7WeMI1Vct2oNkaf9e5YKjOYHM
06kfu+4yK7PRSWdCkA+ACK7qiuwkiAJETQ+fdRJM3ptWT1/Zk+NqNZXDCXJheR+Ntv9dRy1Ail8R
WVeNkIbPGoSVc6m7e2JmGVOVlvPVBkGdrtLEaiCq2WOxjglk3Nv1uC9ZbYOO88MczkV7Gy9GfIo0
6hLvGXaeDfO6K75qGcoIwE6m2a0cmU4PUSOcZ/YRfy2Ze2wGRpwazZ8bG9TIjSTet6lSHzlVjWAx
iqNncjnHi7pRq9AOJdolzZxOrkyrbF9hGuZnq5DQA4HmCjcwQY7vfbBQX0Xf5Li2Sfvoismkbqyi
PQOrMjTyhJtV1n1zvzQWQRPdBNt2ZRIBWa4h1+onWSTTqz3N07fIA7CL/mDcVFpGgavFPhRZ1cza
oTWy8UJMKF0cq2u1D6HP3f1MwAxB30RI7QYXmPTO1Sb5hrC6Qie5RMNeGr01hVmaNbRO3DL73Hi4
C1debfXXTDB9AxNrNWenl8Wee45IisHU5RzMggqfV+6vLbfVXyO/j8S6SvVchaCP7e1QiPQa+ThM
GGS5UEuHKls1nsi2LM80fBHMMmHKTfduxi1zQNTlhI4UejiPmMAK/B24Q+USKIS660YHIUamW78m
i9QXK6OTD8bQ9WHHJByExDiQghWReq3cTO47Fynoqiyq9jVvs55mYTx0RkBWdf0ClU5W6x5iSEN+
WrN8I3jVOkU60yfLdL6IOPE/QRQt3+u4qzdWUowF5Cs3Qq4y5rUWkJTKishgVsfWo7snfxHu22i3
uP4SSQq0GdvAz2Zrtr64E3PiPjKsZ79PEoikpaVojLWMPqvarHfEavDHHDC9tyMSaL56edSMgTIT
4330R0KPoE6+UZ33D7bfMwrLlKm/Qn8lTwFp/cC1pHcDhCzX+OoDl8nW4BRi7eDVWfRCVGX1CYUN
HDqrStRx6IaZulLTSIBqO8blhFbuszi/6MuQvjSVe8aiDnwQ8hvxTyjxB4ZL0IEeRO/r5wGUdBj7
JWNI25fmPdE5GoTV2N02DgeLFQp68cV3F5PI8VrGz5WYXcZy5URz2UDaPwdGl+rkQsXQ03pzWU9k
HO+R54zbRdh9uEir2Ay6PtwhzaGx05bfkswciAQeHPebg78mWY1dlYA67NtPMaqEL46oo81Y62Rv
8m0uXSBbMZwSEKX7mGMWqZeRTUsnbeNMECMqsq9S9xm3UHxWK6klBUuLNZ1qxkafi0gVTzTIkq2e
2hr1QTTctcx06MLmjnfM2xK4rc4ZsZxi1LCICzdV2ww7LyWsgIFLnL90nksCHHNjpgAJUJdoLZGP
gvpZlmOugZGdkH/c8Q6LOxOzxEe0pP2mJIqAHMlm3MS+Ve2bIrZCM18+y5mRdmAAsn2PGdBcEBcx
HNPT/wp3/vat6tN+/kWVzOJxc5r+MwPkT1XyNam/fvvbviveq69/rJR/f+DvlbJr/N0wsc2jLPu9
sv2nfocf3SzAkG5uFbRLF+T/1ck8Aj2ec/NpUgvzI1q+P0po/nfC1g3Ssg3+83+QvIJM5+ca+Yfu
DVsm5Ckfs/hPGsSmjbmHfLpwGlxnnApJ/Uil1qfr2POBipj2y0Sa4olAkHSVDfKFab621yf3DMqV
vm+5JGxInSgf/LGsLsWgP9uRHhPlWjTZphYISZdBg1bO6C0Qs+ZuCFqbVl7nnuXtVM+56pIxBHwH
CH1ypuJE+umWdNEo7FvbD1Cv0W8fB9LF2vT7oA/pueRzDBpXVquhqhuGnR7ps7ZJBrm+HGtfvzgG
zHAEO++k55EmAYh4FogS2j79Dms1D0vsKzeN79m11HZKoabIuPrOTn2ajPEagWHFpDRwjs1Pw7xc
RDYf9ZjfajNGzkn6PsueOUizfNh9fihG4wNv60sDkrouItgwZWKhQxY7nH7OinWXgVcXLURjemc2
0Jd8LN5dfTGwAUxXvc1Pt0+gLwl2pDj6nsmKqWrcZxurIEnRKifCpmIan+M0PjG4v3qVcgI8sBw1
Cv9jYmC+NUCGwmc8kqJX7xe6OoE2dXww+k2VlB5M+AWBytWTw8YxSfGSWATdqeK9bbJ39Fdnl0LJ
WUFGXwve0CTS79DeLqLgu5qtftP40KO1G22d1IqV6hNCAUyyxsyaD8pMWjxctwgp3yTkLs19lC/a
WB97mc7rWLt9lkn5TlVB45uKhLYAuOnbc0nBL2jNcpk6/dKbFIPJcjQ8xCSMa4/SZQfFgP3dIplu
TaDXKc/V0eTL2Xkwawkn4x3iH3heoh7oXu9Q72P8D/OOJyKnOkOcIRZkK9kBH89zK5qIul09lfST
FQgQ7CUAmxlMv1fj5IP5UR90uI+jGadBlrTpOW/cl1TpX7zGukfUZASAWJj09LuFun3XqPGJ+S6B
ibLnQrV2ccl3pOkgkPJ+hCg/LEeHzAxKNL5P3zKsg+9yJSgI8quGxu1KdvpzFRsfvkXSXklDf9XH
cObc8alphyehiu8lXM1AdziqDKV6siIjgZXdy01h3vpEtCMCg/lx8ONzNyqQ9L54IYUaTZKwz5Cn
3U1/exzvk8qJM9IE7z5123l3o66uNEOdpQm4FumEjy6OzLGWickDOqk6LFQcBQwn7WD2+3HXuPMI
FcEe913peHs1atp9nszF+pY2eF+BHmFuWoyHMmm6wNQK66M3urd5bEnR8HLJqVLVKaPOlilnFvrM
q0I3X6b3yK05HDAYL5wtCMrqmXT651JpzhAucPpTkNeEgSbRWVT5Wwv/O8hJEFGJA4+MUG8J4nx9
y7QxwhYwQbZKcfVypiHZ2nGbc6Ell6pGHIR26LnWmK90g22vx8F+J6yn/agqSOocjVEhUyV6Lno9
ufgOW205hOZcRxejp06NYRuslsz8qI1a0lxAv5yMeuAo09hYbs33NnMLoE2HOU1xFSp4d/c03oYt
pQ2Kmdx9cTXnPJjNtI/G9rs2tTDG8l8wGG7N8H/pdNJlxRPiCG59FzX5T81yygr6mFNe78SoMZwZ
8N1EnjqndgP5yXB+IZb/qTWPbt1nIAUYCUIVCSs/C/h9MQ2VM7vVLuZWDysjP5gkQqwcYlV+8Uw/
TUFuz4QqnxORiY71z3aIyXWVlTGf3pl9/u5HrIa35Tgzppl5zKqr9/xJ/20i8KH+d/yt/ovpxp8t
gDznjbxEYxucvvvTZxlblZ94XVTt5t5O1nY3PlGGI0ayxG7Sbjl9vF9IXce2Y3X7w9nhL57a+rNX
lueGpaFjP4RY9LNgm/k7gSWzd3Mat1aY1aVHs8VJbsvFMauzfAf09mPqiMyCC0Ai7shct/VBlrXJ
/JHgp42r5QiDiF0XuLnvk8eaMaYn0fI4OSzfnmPKIBdcq3V2qpx2U9rjVZXxs07ESegocR481Iiq
xmBj27V8jZlMBeIWSfjv3+lfXEKImenlGHB+/mw7MQvEnLUpql1idhtR6xeUD5fyNpv8xfP81SeK
Jvl2tPKAM/5spfYnw1P8kGuVFuC+wwQ8G6lYE2BjrSrHzwAK56c+NsqHYpwvbq+XD0nMHiqW+Hsz
si7fjipkmeeM39SRYRxqlWl40nznbCF1STyWe1umJTR3xIyNMtVLbJvztoxNuVbpnB4Hve2uJFDC
DmfbRwQoDn3q0b5z+vpIIOh3RDcOVmOyVVu0sVulZd+jenn24mGz9B2bt7R2yYw8NKnSIC7p/VpS
HdFJF6DeUEDOCAAIujI2qKreWmaygWtwxvr3H+RfrDBQBMCTG7jPTPtnK9jiavgmNQtj0oTqiOOE
YmWzqVxW2mTt/v1z3TwQP61mFjMiWG+Y7W+oUn7+h9lna86pWwh8k3Y+XkWXHgDX/WLB/HEn/fQc
uAOBIt3+6Zs/G0HTpMn7QterXe2P5CenZFiIaPm4rfTpYkH4bkm3McXO18zzFPkJEpYCSk/0ucuy
L55DaUg+bbvyyOgl2JlNPCGvfSXn8mQY8ffFmSxikVBYFBYJ75mNC3jQl+6uSJFme/KT1/Ofnc6L
92JOb9lMnFsMgyZ74zdyY7aMey1K9S0Sypt8Mv1ukywOti8/jeQU53Y8B56TcUA1Jk6/BFFXVZIG
o95f68pM1sJafmEFFH9xx/Jd4CFBXQoswDb/9UupTNmrei6rnVFQKIxJiaChZyBuajnvmWBdKmji
TIrZO5c2sWpRR6d7MUrSd7iWo7xao84aNlN0G6A5Rh0Oif4yZdIKPd1dVvnonKMB1+oQ2ecEbXVI
q0QLZI3eAd7us25OH9AFVwR/PSqL0yEFNWkJmtrmif48cxBbSaJPt1YxbX05XWMbRUnWcn0KyOor
cgSnFUE2BORFBRE/9vLsy3Y8/fsL9y9uEvaM218/8A0/+6imuHGLfsIqPXlVyBGHEMOJlyN0xC3y
V6RATCB/vk88dmGWNYgi+CZ/MtI1guaReSMrtGZXrQ2nw+gYZYeInco3+H6WmktymSmQkNz1dDc5
AcYFoVIcAIc6clDH+DJIoSuufWdBHYEJakU+C5p/404bvXtkVF2Q+Jz2VVVboSW7jzJbrqqYj4ik
2Yy5zGIrf4+m2ymVVmWGuKcZqjBTtUmSHKlbfeZtGKyef5SXi1BWmNr8ot+Sh6WRwJ0xR9nIaMDt
sfSQozx1+VEEYSKpwwkk/6EapqcUxUeIxHEIloZSz16mp7YH0j/T1fet8YlZ46XR0oNlcVoz3CFM
q3wOb39AFNWsInSxQSQHkiZF261vt1Gn7HPtTk9OfCsg7FzjfpLo8BtOS3qUnVSTe6Er+W306S8E
inOL9ShEfVt9tH0fTgMfcFakJ/rmZUDaPFtGIV6yZEQGJZCL1AS+o1zSxuywlA1B5TE3MIGSB4ri
LWOgimbjyIXJ3eFM/akw7Lekm6pDbtjnsUNHbbakpFEYqaVNt1PT1kc8nOeiFy9mm/5qP3b+4vbm
rEMTlLE9V9RNG/DHNbeYEZ6auFh2nTt/VN147XT2PcZxlHfc1rfz149Su+594pN9Tno/7vkq6Tfz
1GFCyHhYU5Ix0kPtofdJsBHDVyIPAM9gkYfjp4Z5xzheo0DLmQXFIoUmXMQfjVb4J0meBMNR9sV+
Sfy7irU8WFzrbGqsMVk/P48Wxy29tUim1FM4pXFPuKbHyZoxncl+mFiosrOYYzYun6d+ZAWFZHxt
SYcJCC04MSW6CntIt0zz1TptcwsB4nIsk+kpi7Cbloa2rJhGfzjdIjet7K9EBWW7PHXOI5sIRebw
ZBFEdjvN9+4/9tf/6lB+0WGjweWxlfz/O2z76itV+Psfm2u/P+YfMhTxdzYmz4JFYHLl3lpov6tQ
PI9oYxZjB6LqDzkJP/pHd834uwsQCfCzC+WNuokzxu/dNcv9u8sPbg/7Xbzyn3TYOFD8vEobNxiS
T2wjc4EbDeJf7yzyYJJ0SaAME3KnQqspinebAM+Y3DndpJpcWJzJOJsXClRtnII8No07J2lLIN+R
UJT5Vb4min786mIRu18iVb35NAfQjfo5nTYeVYaqjugSV0tFjmtk7cE1mvdtyhFzlXEbnvCuwWHM
sxJ5dedTb6eO9+gCpL62ahjv9fG9rFu60kg3nvtRb1/rPB01sN9FtTDyl+odX1qpSLzSwC1qVmxG
IXQWJnVW78b5WjpN/iWhTx5jCyrZL2azjdY1B7l9rhpFj73wB8DyoHrp3kcLuueWMxlhvviig9by
M2OVeZm1bfwElTRFf3JnZe7orRkJpbfAj8KxsDPl9YfspHyte305D92sB4NVdMfY76YPtPbVq+hT
SjTGhfMR4XfzMJNj/G4mJtqTzKxXZTNsGAGxhjCbClTqTefFVvUFtWEN/cdTDQnssKW3hUrzs2eV
6kEU1o/EyHCm3HTdiUC6BiHGWA1QX8S8nczUvdxs6uYqs8oPBUGfgSeFG3hBdMHwox8tVsgw7To6
bNNs7aJFGgWtBzTzpBm4YTYvw9FTUxrtl85oDuNSkDGvx7YfI8Zt3DtPL82Ks85cPFulHB4HkTOr
HIyJbTwfDdo6efTSawjUQdc066rytbtpMbF7VUhn6mUWATiM5W6JjeFzATS6CWy/bO+mqG2OSL3H
7z72sgx9dq/lYVeg8R9FVawltqosrCYfsbpBb4ousGoJenWG/L2ZM+apnWrsbZyWSCvNbOreSKsC
tDBFTQOYurHiS4WB3NixmKfXRObWZzMu0wd/sXk2S3fbR0PiohuaRBwNEkD1VTLUCdTcPkaeVUu2
nbHZTXDLrnFSFoFTZupVq+L2QPq0/w1LlNtuHB0jzMqwyDFaT03jX5FWEXzY9XGtvWSx5VwScsFw
pXmRVq38bsk/YFaDBRwSM2c+tpQhWcYGNkWjeuJ7zD+hhkgursq6U2fMycFtzdFfG/WERzCqBH6s
mVxWLtf6ybOaGw2/r4EmN/zcqGNxakYx1GvkpvKcIVhMOybX3OVEc5GglxHnRqvuxu1GqisP/pjq
/KuujPg3oPmcOZiSfKUXd5WuE+e1MjutX3blhNUPWoAeXeeJ6LxDYifZrpmci+HR1ZbCBbRqIX+Y
Res/qoK7Z90R4/saRZgnjCJiPukOeFeDXJqEQ5ad/TgM9iBXc2r0QS/mJqDA1M8CActdjzF0Kzj2
0GTp6GrmMxrcaMwh1+Aoa7lfrlGH2/AWblZ8Uj8EIUiB9Ozipt2CUgSYx6A/iqWbSkQkrlPZZ9No
tN00tM9k0k0PWu75OVLm/8veeSzJjWTb9otQBi3Mnr1BIHSkVhQTWCYF4NBwh/SvvwtZ1f2KrG5W
9+DN7qTKaGQmIiAcx8/Ze200KGykz2Ti+dfNqk+pVqVKuWpWWlAb9+iA7NOwKlqaVdsSLqq8n6SD
we8P5YvYJ05U7oKWC8n8ZQPmQ6Azzm4oVVHcoaExEdNQhiHk5jc5BrF+q94mQnjjrwocDylOniMT
6xpzY4WW4tesep1VuZPhyT6xlWlia9X10INTtwKpT7Rqfibt0N1fdUC5thLcIqzWCyKhelULJatu
qFi+SkW6uOYcJj09nHeJkRWtiZ0qe57f9UcIkWg/okhCmuRxxWgb2A/mqlpKkC8hrLj1pzy/6xE2
IcBGvr9cglXxVJnN4ygcaPZz0MfTKo0yp2Lc2u96KXaO4ZEkgwKLHHKq4XdlFRorYqjVWTrq0q/y
KxIlxwNRsrih1YLNzbXJDwuiIjvLNKBCa6ZWf0Lkrq6jeXL3tME3NrfRxV+FX2YqbSYwqxhs7pqD
4dXGwWWWHPeIwG9ojKIfU+S1kwSKqKxblugBKTiCdKxi5X2xys/8SH4Nmsw8FyK1LrqKOjKkkXfH
rTdb6zLboWMLuf2eAlOmW8BkzbZbBW96lb6lfrrclKscbhkt+azXHYLh4eayI3HvSaPjkUBIJ9GV
oVVCXIflr3ocyyS591bpHb5owpAbc9k6XKaI6f62WKV65Zy8Anjv7u1Vxmevgj6xSvv8VeQ3rHK/
3vHPahUAzgO3Dkm/H7xVHOitMsEsn5OYLl/DjDb4MjG8fwiNKIj1MC97Z9HRfpiC8rtPk/FGTzu1
yhGn3kWZKFeRImuMcZX3AuVil1Xdg1dm5bZbhY00nJ3YW8WO0ayyL+67AjJqlIqDYnjgJixvosYs
7/I1V89fxZNilVFalnkXuMrdroLCU7WKLcvQibbGsAowIcx79OrxSRrFIylz9oZkd/tDj1Vkr95V
nCyHq6JzJG/PcoN6v7wrPj3HP1irCNRAPHn21LQca/JhT37PK5JIb/9klHT/fm8c/m+d/Ld1Msin
X9bJzfRTkfz+A38UyZH5G2STgMr5hwo58n/DLIdlwyasPbCBqf6/CtlZddpwacCHg1tGKfTPCtk1
f3P8teaGiwwNYv2p/2IGzaz5xwoZhieTBEA4DkJ/FNvvXfE/9fuWqu/HOhDh2eyq+WLkqt1OhV08
zEAgv1b1qE/Tu0IKo9KatfounHqXUL2rqUiANO5QmKCxQlgz3rlOn7wUmsf70q1yrKyHRHBq3vVS
CbGgRty9i7esBOnmXAYvi9dP94NsmSjIpSpJ1YWx93VcZWBjN4Qv2dzkyNPedWL9u2asXuVjqKFO
TBnFCYtnucvfVWb+u+KsXsVnTPXLbzV6tJRhwU0ezSP4ps59QFKHbm0Y2+R7v4rZmKFcF1ge0QLV
Iv+kV9Gbm6TjhzntqtheVPbdoK2RbqLUW9sIc3DXAgCg5F8cxZOeztc6kLQBI+ku34PKMO6bOsdL
GYwkEIJ+T07+uyovRe+GCL5x3Cs7g8kJBUJbKMKAKb2CGYQB6idq541J9smCRTTHTliFB7Uq6zfI
ycvHxcqyWyoGFHQDUYBiKtMDdK3wTAd3PJgNfeqtrir/scpSLQ66zspgsywobdDP0qkGckuVs63d
Jvq6WCY8iyWURKsyO0QCHMk+tpOiOw9Jka8ZhDRI0Wf7tGTm6CI1HYdVu19vzKgNb1zqdV78cMAf
xqAiKwjhwrEwTMUuJAnZ8QtggjTx/faxK6eeyWqIUs+eOTlRSZKz0dblrYX10NyEqc6h7y/NEKMX
Gj+iYcD6Orh9iLy9Ya5L/CzRWEkaRJSdftJv04oUarqg8habNtKjWSCJw7+Np3aawTaYQvXnPifK
YONnc3oX9u13xW8ZYJvpTmyBUjffp7Qo3Y0zAdvaCFf3X2pJ2XFMsIq+JACYT6NTdztNwrVzAoEy
vrZMq+78SSK+Qu+1J4BXBmw5OmdvNREbr1lY0y0DgzR/6cwimUfiy0PRlGj2kWAfAmsUD9MSZHfg
IBar/MrVtSc3JtpecG5nt8aTeWVqYlbEjekHVXKTKnABlUXkreX2I6a+yaf+suznNOQYieq2eakf
XTWnu6nGxBT3lkXzM6mtdm80KOHQnENwY3R5RiIKBaoqKh5v8pMXgrHbtJg2QY0Yyo0Y0yqzreKu
t5J9nhXLxgh6eyfmCBpV6lTbsrAuNq2n68a0AubJ7gOuIXI7Te9Kty7TalOinTXrdbzdcd6HecYJ
P7pLsq1DyR3o1p15Y9Df8bdKDU6MjBaPcq77s11JhC6YK04I96erwdH4y+GfHDoPYTH0DN1dfNUN
ZzsfqofFql1ad43vHfy87h+MSN3rjAezaPLvOnSeLQPGSBkWX0PZuNvcZ3rXiFw9GYNd3pTTHMSq
Rgsm6No/Srdg1Qrxq7IvoZVp+oi5Mbdmm3xKwxi5LebTobjDpPwSubKMU82DbTTOMe/TBx+f/q6C
jRcnHQ7uXJijt2H/GR6l9rHWF/56tpvpCRB2tjVRrZ+CxtU75u2wEGzSjvw17YXlqUAiI70TLI0K
4DYtTppzarj2qFN33Zzj8sZn+cEpXfdjUNENzApq+hlG+TkY+uCJHstwaSe/JBsvVawplCloaoWX
GF9MPTM3z4pU35oFT6+o0/xOj6yNBXbPYwO/9zgAxr6aLIMEwVSl8z6x9RCTxlvFk/LSGKNqd1MN
ozgEslpFdvarSRofwhgx7meiIHA2d/0OaobJ7JuTcj+xgd4lGuMAlviSs207jEFjirDoixALL5HQ
GVFxi7mf44xt4ZVAp36bqxDbpenBwasLzUbENncm0d2g6IJhL1VYfWQ3Et5lfYquNeXyf8whCNne
AFCgmOtbaxwEguLUfGLkVH5Xi9t/CqzUfQy6ub7vuizdLbgQ9iUYlutR9+EpN11FH5POxo58jZJF
NxPDo3AdSCeZcl4dxS3tON10hZwAcKbVquNseNatUl4Rzz39DFVNyyMDTD+EU2OJm36MqMzZrF0p
D2OemXl5POaqwPsbsmSW6a0VqfwoEkNAWxmCkNlLGKDidtKtk/e0SpI+02ezbLN9RcsIA16ZPGf4
yLNN1XooO4QtmCsYo7iyx0IdlZ2QT66t+a1iIIQ2o9VPhLsjS03yQJKBSebZJujUMzAJ+0ojfbxC
mko0d+mbK+C9yx4Y1liPcJDsvW5A8C9ThxPDX/rsQ9u16s7RNF4z1dA0Y2HqjrzR59esgF3gZG6g
NoNvzWhtHHzItqvjnLvyjCjpvh8Wla9pdVbffzQ7fy1uF7YwhflxMXAbHOGySPGBYVcCw7tv/IE3
UWHCC9BNhgO9hkGxGyzALoszwp5uzVl/DfvR3yXFwjZYCpZgchTY4Ug5MX3PluEwmdXTNM/dQRRT
uuMmTUiXV+V2gAV777RLj62JJK/UaLedL/8Irvjf+vjv6mM6mszH/n0f+fJaq9cf3Yy//8g/KmT3
N4LsWKrMcKVv2ivn+I8+MjqF30ibsSl38RQy+0Rk8I8+MjO3f/SNcS9iayQAxUZugGbT+m+qYprQ
f6mK14iIEB6LhxzF/1ll0yU9w+V09i+V3YZWjPDHIhMewcvUxYMy2r4DMIYwf9oUldMkN0298AqW
hCjTOdA9d+UjVFjTqDAR+viZd4aepZscw4Q7mr7piEc86Erd3hQZ+LhgX0kcN9NNbxYim+ngBlQH
rsLpku57VVb+1eh26gsSlfveFQGWB9sIYjfzg30JlAfrXEfqtK2XRySZ2rpinCda5tlWbXYb1sNc
H9ApK/Oqnq2SKDllov4KpBLqWHbh0N1BRiseye2LPqlSO+zaeelaPGRj3l78WmY0lJfoo+Eg6OYQ
i693Mwk/4oCbC0y3s9TVjhlQeFt0tf+po1W7NaJm+gy0gDcOe9p9MyzwCeQqictHGy4RCEYDLGJj
tIdCV+Uph97z2SeF/KOtHNrFViOiL00Ufinn5SY0ZY7jqKiWE/9JGCj5zq3whInOhjz4PneieKYv
yb9hdH8/5HU2ERW/mNt+SkfMWy3EgA2lM0uim/jLZrK88VgburobsCi8zFmF0l0u0wGv6XIfKXs5
82JcO9KCwhWZuiGOWZmLr9wP3n1eQDbbjY1t3AJwwYbp+RLiy2zR1u3rp0wHlODhgCIK40E8wiKg
Hg57+9r1RvuD0ZRqTQq2ndvGTYdt1FIuVwG+uFFY+lLCFhi3YnCHnWXXw85YV8MJct3emRx9LF0G
vJhcO/3ZWKp2H4rSOAAh0Cc3s/UX2tUE1iurfdTmktwMRtdcNUY6VAdXG8vtPBBGbgFSGd3e9ik9
//g/fT93zK4Nb+UsxMLERNBtujFya3nOCXFjOEpvbyoRBDCJzSNkEgaNFQu6AvpY8hj0zszQ4H15
Xyb+d0X9mxXVtt5BsP9+Rb0Wdf0NksAPbYc/fuofs7noNzdk+uZ5LirXVcb+z0U1WrmV61QO/SAC
Bg+z9z8X1eg3Aj0cL+DFSwAN9vF/LrKug+c8cjCcM6L2onXa91+0HpBJrLKVP+mAVt09CzaUBZsP
iOD+Jw2FkxVR1bu1eYHw0WQdZgrMmtvZqkEa9Nbc7gr6CQ0+nbGF3oJDxdkRwuN8m+kcqE2lBR4R
qozreUncqIHFl+sPs6ZSfrEigvi2k7Le0tBOn6t5CGKR+t6H0XX7ayxhgMYA5CZ70bCLh9ZiBNfp
xF/Goz9HYKvYBx1ln9eXIJ/p/8/efSl75w0oVIIkXXXAa1zf7mlt84g8OwXymSulO81QrPTRJ2zc
yhm+5noh9MVWbCx8+ttRDt95URiR0UpvHWk6cRY4wyfANxOr/jBW8Gkc4Wn8R2RZ7Auu7SMo6ApJ
g103jPrKRDxbGa4oiG21jqXAPH3C+q6+AuPuHlGiQuAL+uxgz/nXsouA5wWoI+imCsAuo20fcls8
LQAL73z8UswwosW5XgKm8Cu+Txz72oHDKXkN73rLeJ0LFzieiUfoJIGNxbqOnF2HQhUjbogbXmdB
5+20a6gHyyy965H9y87qh8A6DYB20KLrKHnRVRg8wuNJEI4sdniSSY9enFaTV15YCjE6BbSrP45Y
sYgYsYO4gFTAOWjHTTfM9dmPmhJVO/VsjdJFbGy6tya9qGW69EPPZs1IW0Ri9Fsfuhppg3lI0koe
C4sFrmdR39j9BCtv0vU2CBfghy5L2D5ckuQIysr+2GqH/r1Whn6KStRv6MGnQBzdVVT+gpdgqNl1
sz6bu6F2eR3sph4OkTrYQ76Y6pSlHujGKgcHar2mSsuUK8ck0iOygp2RG9td6zLrTCZ2yUm98xnL
ncSIdzpL3t3464ynmfJYeDLFmkXrKfPhxcihVyHSHACYG+XZ067UyRijUyROzwieitnbVp59wkRy
7S1hjvVTbwIBjK/TVClAAIlsSc5BUe9rv1DPuMruZ4cdvOQw+1TzDq7G5ZNlTnofBCKho7M8mmWu
Tp0k+0H7XX7VVYZ5QtBeoCPq7HMELnpTKEvtlEFqQwVd7OwOJcC+sKEXXS76ZHY8mrZf2s/RYn+u
+9CNOxqEmzzrjdjt83Hf1EHPFsFx8pMS05tsZHmWAtQOadCoz3VFpHG7HBq08Qr92N7VyGYLo9uK
yqjjtDMiY9NaeQbIKvvm6e5jMFs5JlK2un5n6g2b9SKMCbaattGwpFe1N5M0IcgB6QhY6wX0CWoL
C12Wh38YZOwdnz6/5N5iyA3ExPZkOc7wrS3bZRtmDKADHrZjhwO+CFqEq6nuj03XnerJe+yc8qEI
xRUjqEMkBzPObf0k/P7QmCo6B+n0gJb+VOvKRmmHKSPn7KdEA4ej+6y67hAu83VuG+zdvWFG+FKi
2ko0tK7EffFphmwmZoVbqyq/la4pN3Y9+fR9MnapBhvSzrLiCPPgpus9FkERXjM/ZDpd0TJDnMG0
CJbAvUl/c7faHOIApAv3VgtYnuvhH2yFxMzIIjxysvxC4SMwSJjR2We5PA8S7B2agRxFYJ8fYddm
W54K6z7Nunv2tPCF+VK6qW9m/KKv5bqaFUOCpzvMlXHBWOc+CLvzz03bZzEXTO5b8ig+BV320TTU
iPd//p71lXVMA0Ust4ACQkuc3CAjic4DnuidYlm/p9XbblLtRycoeQ+JL++hNJl7lonw0uTGRE8H
v+EH1hWsA5j5x03r9PkNxsSRllbRH8BjeXuz6YYbL/UyCBFzdC1n80FLo9+6efVJpTZauGi4XeZq
X9Mp2BADBwmhVg/Kx4ELDBjArZnvc6dgBESq5StT7ZvCyXg7YASeC4sI37x/KuvC39uIhB+nYrpu
jU7Gs9Xnz4GRP3sppgo8sK9KRx/91D7ZA8rj1hpa0oto3mT2xMRHnho/P1CvIxfPO5exbdodphDH
hLd4O09qRRvTfmoJMOUGLghLqOjgXrxuMm8yy3kYovaqVNmLX9h0cEuKMow6G1banW9En90IdIeD
taRY19LWCO9C5RzgOs0PM5eu2rQjgjGW0fBzkaTWxxI02BYhGY+agW7dRoWAHWU3dsU5wGG/98bO
vkg/D6kUW9GBy2iyuFjKEAnHoE9Z0x8JDTiPIikOCH4RUEcGZs/R2PMyK2OdRMEmnNy1MncH94tr
cL3WHUF4s2jTvc8qjKn017vrchBGzOS92bW5l721s4+qwh6uaP7yTpjKZ8ulmk+a62jUvFhzwBC2
7B/HRd10Iqi+jHN9jMLlYx4U5W7k+/hz0RQxsQziMi7OyZIwEN0sIXQ79Tx9M3uEb2zgp7TbQWfW
xRMe01oDaq0aUucTEJn2gXzgAkin7ME2hwUr01g59R0TBXpKjQRa1fNew7iOl6GhbYfCtN1D4huu
7LROYmHb7TEaTLGB9PecGdP6egYg0qyUiRAChBnYLyhv6lszbUeSvpfSRW+06Hx4gAcRniJV6PM8
Os/ubLZvkB8NWAJVPRR7L5iYpjilNdHddZtlPPKetVGDRl8qY7yzskCgOJj6B+XVd3ikmMkUxj0W
+eG2mMUHxXx/P8x+c+60/yFUbvmEHudsG1a/s/h664i7+8zyiiUDfiRkTkvuYM5JWrgGMO9mzA5+
6eOkDslDrzA8xEKNn6KU6J3ahEuQjlPxAu6bqcmowu8+sZHbATX7xsuc8hVR0vIYTIa/Ab7wySnQ
flZhFbwEAa1hI/HN2A6y/KlOa5PxiblmNZCF4DgoVmc2QNOeC4a+ZXaKPR55FuSIj5dKVe0qzMWy
eFtMI3iIonr8wNh5Z0ZDdlOahYejnVc2xnQLKLEgSi/WeJU3rSnLi9K6OeYDwESt6vTasstjXyQF
0+6g3Q1D1DyEld2lLLfZcG90TnjUgd99MHR0xM43P40K7qUVCTh0kS7EVd33X5G4fmF1LvH4+dF2
kMnwLHKLvbYTHdpIwqiZDLFLWp8XhIh8xsfOGGfeyqA2mty+qdGbMFTxuqvcUhqFpFqu6CBEx6kB
Phtk3ZcyJZB6mEth3bXtSIsvHNS8cxBtARbqp6w8QH3FAFK5BS8vZdTs2yPnkvqLty+pBV/MSTpL
3IRlOGNCXBxmS471VpceDnyIzptOQ+/bJAzdDaukYBg45zZhwBuNuYACeKRDrY2NGMxt7di3aFkR
dMRTLQfGfFG5rag8IIiKEVhGlVjVlF0kw/l9UY3pIyOWXlrXFFoxU8gXNFIn356+opzG6dES2VX1
7bwbIBKeEoz6Gz17EXt788BVO3s5zftIjO22bBoE1O7weeyhWNt6hQi2CRSmskk20Dx4/+Hcytwa
KU6y6thDqzw6ve0CScnHMwS7XSKdmzzLnWfhAiAuWz8Ep1w1lxw7Jjli0eOiAW2PnXwgkMM9mNYb
nQwKpjxpdnmVPFspmMByhQQarrP1s5aoPQ/3wgjfQvoL3KeOAJya+66SqPXwf1lxY9SIw91xG66I
xkZCQsWsPOKBQ8+hi+zzRJ/Zp8DfmyGnuIra57kB304OOz5/UeE4QqZM4GqFYIPSsOxByGxw0vJO
LJtTwwwnIsr04KfOl7Ienpt28W4NX9/3FfsUmw7Efp5qN0aKi7ppwRDRevLakJifpDbsl3KSEE/K
qnqee6DVNtqGeF4Md5NbNJacpsTJ6eGGs/OmuSoq/Vx17bxvFDWdaBLxtZDW1poDfa8Fd/lc+pvF
BBztgxB+DqzyqssG90a6q6O1q79T/IJgyNTOyjW4WYNO8uyOtzOSSfJyhupZurnYlu4AHdiFH+tC
lqDoBp66GHl5zbBjDU4rqj0CbCAZYfJmKvQsETCeQzYVM+qYwNhHCnw18ThUPRDgbwFE3tSAVm9s
ELdV002xVhK6DsCOGzuPzvQ+oC76iEKClbMSRMF0hVD2a8N+o7SMT3aoX9PWZ/anhiu2uaBC8mI/
lfqUhMW404ZxKBkvh/BRcA+YV5bK22NXyLtOOJd6zlgesw6iIhq1fduyvR1t6RycHsVQsxL58/wS
WoyHw9w8m0X47OElhtOvX+dg+JIM6VvToEeCEHI/9NdBkzw3DD2YzdXpZ8OwCQd3y1MvtI5TJ7hi
kvwxbBv8bFFzKHg5buw0bG+SBCGjUZvWleu29/lEdWao3FxBoui8ijA1b4qkmSjPjLvB70bGGdWs
V1gzBGOw3ywNpsEog+g6dZLcwZ8XmX1ziol7JJnA7ji2kpsJTuqIRbj6VDY5yYngsyvSgZkmMGx0
Sgq8RgZb7M71/dRjAx6NGU5z7heHXBgpw0xbmlncFH37yZ4sbKsTszjptd3zhKPuNI7ZeKKqLk4R
zJCDG9Xuvl10epnMwd/LenhaJEmfXRPdRiHsqloY1ndPqOGiM+GfWyeUR7tcijO2jWXvTa58cmuc
uow2X9nD59dFjfYsSc1brVPAHKpJr5wZaS1IUe/awmuFWZd4Twcr4zYf2S2Ngbvif4JwK9EMJg5U
8bF23G2K/QyZLBJehtj0c4eFdA0HkaNLsrvf5s7Ohrlz61u9T1rO8hZWA5I7O3gN0pIzRlF7XQ9M
VmS+nIB9wCmdxhuraigrVBbwLo4QL0Pw7hD+bvMqY5zZejVlkNSIPvj1KprigWcnxafM7VpNe9J5
VrC/DUV/zvcZAqcTdeMJ8RWUe7Ih9ixX3o7VfOHSe/WuLMQhJwWTzVT4MOSGe2ArTMfFmfNPI+xd
KmnXLK55VfMWmtgt3CwquhAGBtGJqNKtnYDtHRCLGSPbD6QL3SUAvbxhlCiOqnDXnjSM2qLHlNkX
XX9WjfO908M1gfOSlnr20dbixmJ1x/CdVne55DI2Ba515k87aPQTDn34cX4jeuicoXGZ6FALu7IZ
IlfXqR+8NGGkDtTXHeY/bn9si/vaMg/pRL+D3ix7GYI490Mh+FXhgLhZ9N90095jFweui5VZMvjW
qbOjy8A+y3bquDLI05hgA9pJSbvGUbGZzazKnpkcCd0i1KNoPYqW5TzxpGLDInrFHHrWSFJTtxSA
b2OQvwEsJnu6u5v7hhgDtdhbtpAXlugXkqzqvTvMO7Za3MkWKB8QT/DrLTSl2hrsAxJn2iial67b
Q4RorYclN05hPuyYBxdx11l1xEZH1x9wGtI2maYp3Nul9cTa+WAv6cI3Gvtd4U/svEKgXJLtYG/g
MgOXDLeHTWoipnOGRAf6a/1WEyBxn6cGFzL0DshzYdmCpXtmxHMH9hYGUGvZCP9MxhvEE7tSolag
UDa2fgmUhg1O/lQl2bfQ6m6Uti9F6L8C5Ni35WtvVQcg7N8JiWjZ5sIoIMc9j1UFIi2vY4sAhq3u
xu9tDwm/NIrPWQeupnOh8SlcRgXCFpoqGLMCnYNGrmt6ARnUMJzmCblz+Z3MWKAxBEh/jlvTDW6Z
f9tng5q+3cwpqD0w32o7dovkH/EmbxlJgFFvUX+ruZbbDJjR1EG6rKyLND2QSCiWhhmh0Z4uTnrm
lQWGXFsBGg5r6YYr0inlwVUEYCDWdeVJlF1yF7KqMSVRlvQqSuMuCzczFXn/ZLh+pfZVqIxlL41i
kgDjM1ptPnuEheXDHsQ+dyOrY4bKOfKQwgIaMRbzaiATC3/ZHBT9VcIgmo7F5v9Lv/7wrbl5rb6p
/7MOAr5QXLDOZf3//fGP6vc/YxxfyS8//GH3zo+5H77J5eGbGkp+9HeL+fov/9O//M8oNFZkh4wc
/30n/qoZhPqLS+b3n/pHJz78jZmkjbSc1voq2aMR/g9Yq0u4FF1wj9xFAoR5PP7ZiXec30waNMQy
4QwnGm9FqP4x7rT5hb+7QW3AYiZpqv9NJ95ZPb1/6sOz9YT6xkzSW/04wV88v2KR00BHTJ68OuGl
lOeG9WBmnb4OR9Humy4PV591YL4pI0iegiwCh1/VCY+EgJKKQj8OysC6aky/PhTuGkM3WmzKQrbF
T2HLsxJkLTDKxuyj2EKge2vVxvAtl3htZgzfL66NhKStQhoEzOGQGbkA0GvaDVvZIViyUlNOh74y
NH03JG5DPcx/k4D507yXM+DSrl+zVOFrk8y1/v2fVJDY/uXYjG17wmMx36HFI+NyGSLy9Pr1e/G5
/3SL/AvYwE+Ov/fjMWF2gA8x3cXW/ePx2Eybc1oU7WkypLMuKm+ruigWCefg10f6yQG1HilwbAYt
5GnBjfg5Xk8jz9Aq80tknJ3a2nBnN9FC5AJRVOIRoL97WLI8efj1Qf/F1wvAE5PKys0Umub6938+
naaN9aBW5WkAfEOazar0VkyCvO0we2Q6/fdH8yAaQzUOXR+E8Y9HS6NwEjXt9xOtbK+4rmWl9/Cr
UeQNZfT062O9z6R+fFb4YjytlEgmaY0/UyJmgjAyQsfEqcvmEilbliAvIVZwrQctZJYkjt0OcmAS
rIrxCFO4b3dC0aP99ef46xkGrczMAZoJugkWlR+/M1bOYKkGWugdxVK2ndWitn6aJE+R37KD+/XB
/noPeaZlefbqc0aL/HNOqeyYpvX0+cAQan3fhFLx6ucJBqZXZCRjCPpbQR0V4d8c9199SRABVmT5
PpGb5rpu/ek2KtJ8YmjX5rTaaTBuRq7m5AwkzNaCzJlff8efjuVGHr8f7zjmQ1ZBTPY/HssVBgSq
jGa9sJBSdPMSQBQw5XJJl8l5/vWxflpv34/l4RoH+4Wd3/uZGJNXvW9Ig3tILxAdtk0SVOdSOOMf
ev3/mKayfiecAEjIWWS4Xe0fv9Pgl0r6zSwI7/HGfAvVni8F2wGVGY7ex0yIqt/MOKgIWaCqTna4
ubK/seX/dO+s3xVtLAsdxHHSVn++d8bFKkTn9XwGumDb1qJlvG4X0+uEmdu5SUNvi0Jm+Zv1/P0U
/ukxXQ9rswSRPwAH3TZ/RkyMqQ+2NgmIVgDN+4HisjpjvV5uWpQhB+m0Ne0Lo2EwNC1zGsTJNCzj
afLr+SvS8U5+aVF5n4uESXS6qngSIJ/nROfG/a/vhH/1OT0uDCoVqgMG8j+NwAuPfTB8D+MIHs5/
W5bBlfHYlRgaoZhPPhKVdRRBrR4A4wYpcE0IC+EMTp0kp6Fo3AvMyeSEmdK5iQxfBXty3ZocRGQU
jIdff9a/3rUh4byM/tELhP5fNFFmRE0PE1UQamUuBVbZcC5iovf63a+P89cnMTRZY1jcMOHxgPy0
nAvD5qQYSpzAT+j7SGhDQGhpvHVU7D3++lg/L+fcJyE25NDm7ejhOP4Z47CEylPunLOcN7LYpmEy
bhFfDjEWvgItbJvG7TwtF2uYg09s4tLD3Hj935xYy3wHePx4u6LUIBYbnzIXmsz6H5/UUra0ZDo7
OQbDJJdTUNospn00Oy3j3VbfI7wy37wsgftBzg6qpDYjlVuIQtLLBax2UfAMztEwLHdIUIFrqS5v
Jb2+HhyxTQPuuswUXVeySh506STfR7xuL+FS6mu8FRjqo076q1KWRn8VepdRmiy4qFvtB28o/Ee6
luaxx593lUENHbaEbxrk0k2kFKeJM2zKOhtvKzYsr2WymG/aoIxDJodfOZrr5HsVGl57rqsOvXCN
++KoQTGrfR5kA63FQK41QgOeeFPDQXjNAAJ/YdLvPE/vTIk5QRgRK1jO30vauBOtX8x7ZKjk2TUW
0+rseiwtlhzF20B+MM2O1PuOAZVpTl1RNsZ1YhKFSaQ5VB9I5+5hck2KoTqY1dcwII6lzrvgU9hN
MnxA0s39xtOfFvuiWfl7+CINoOyKtROSa/BJYwTczmRVXwfrzyqv4WMsnkObR6w0hgBB1hMJw8s1
75nypeuW6fb99CawJnZ2nZn3rdNlBSFVQZmdEiv1nbMNiZtGZVQRfMYAo90F76sV8L6L7DUrVGjN
xmfGZtyRjTlbJt0XgrEH0XLuFmKWVCxNM4NeJ9wPgzTBt9ipWd+t7N5VQ83vmTKRXUMITmkbBOJN
mhFJoYmUS0pUSVTqDaIP7xHTrvMc1qO0N4bNua0cW7wxSrD3Fpr619yDGIEaQdFtSUSl7xlTzMh3
CznfmWM334oFHdk2cC3xufR7liaMcS8W3d1y56z3YbUmK9Bmm8jcycJebPVsUcDQpdL7eiy5l4Lq
f9g7k+XIjWzb/sqzN4fM0bgDGLxJ9BGMIJPBJpOcwJjMJPrG0QNffxco6ZYqq+qV1bwmMpNJjAYB
uPs5Z++12xkxzkQPJKD0mlZt08/3uTSAKi6kbeA1DRLwhC+ACAhVByhmbrAtps7qLRpCgbLY4+6V
aFe+1AEOokMXUTHgCTQAMS44KRE60yU0suSUeuR7zzivkWeOd6WRaRr3LjPpgQxO3QRg+Iyyvg/R
Ux6FVxc3Q4gyE4NLvFFWIy6mXcynTgt1QC4VPIatu2WWiUVbFell4t3WEG7pIMzuPo0RMugiGOHX
JvaLR0tmVTk55p0JT0za2RthjDPjLabRJprLnT/idaSVDeqTq2o9M9C4i8NiOiWmv4sizCfYh0rS
AW1E/gZm4jQf/BWJr8kpS716TQRXxlirJdO2YXzbSueldhv7gg38rh5hqCNiHDf9hESDDcfeSR0/
qUBBs24q64bk87XoUrmu2mLYo9QSa3oWiyNHKCSLNGdjP7o20fQd1vBb1RnNNjFgkEwKj4YFWOGI
fOabXoyWiDKrbD2NHrtaV1mvue2cZghwtLTj20jFGD8d9dj3wQ3akPBbi5B1GznTeIqynAXYWc5I
uTXdqti2L/h59b0JLudk9KT8zbM6p66eEMU4OZR/n2xFbYXNT3w41WEyS7jwRdAHQPlDOzmZUAnN
VWCE7rmTGR+ozACyrPrJmp/k7NiMPTKiBEGY+Detaeo7DkoOwgfFepG6IntCmhI+ATAYHuhWcX4o
m8oLaQHN0yV1Z3uhO7s7JyWqOMnj+shog+g67ee8KafoSx2KqyeH4eoO07S1567bLvsP3pGyQpgU
Vzr/0rTYyV2eNHqFBmrplZXSFKSreAhTRnFFWqhmrUibZSkqaL47ATuCG/ruoUoofRCOAlrlmLfz
maLvO2RtAFQrK79rRPvsZjNRqQORQciESHkIwUAkm1bBXt7JxMK1UjXprkhS+UXA4t6hyQm/tkk4
3NjduGnjYDglxKrijCdD89VORqBsEokbACzWyWPh19EJywR9bWsAZz73OTdmwtmBEiEz7rOpdrf5
VBPyhXtD5FibOqfwPlpnxHikCtN6tHLpfh2H2Z/3Qi5z/w6WEyN3zmOEWx+qefZvR0MrkjkaUIRl
Wa2NVrsHKmj/4I+mxRTP7OqfleV522pIppNu7YubO+LiBzXhEvTGzo4E1U1so7vv3My/zwId0Jq2
A5viP4kc2hS1+WjERJaajCBP/Kj4+iXmQTZhLGxEGzvv4yyaexf2w3HURcOohRmfp7gFMCct48RQ
7gdAcTuFawFWd+w8pXAsvoQtjFzmnckxSLR14QrGGxuit+4Dc99LyY3tFxdF+2Ad5L71JdSZPICi
sM/LDH1VV7N8CKQ2N7k3lPtMQMzJ5sZ76xb6OAuNZgQxxPbaa5kbrlIy+PZRX1hQLwYTZVETQP4W
o33bCa+8EzMJgZhES7QojZEU2ylF3wKwo8/2WVq4LzJVNHFKHd5gffFK4taYG02GP/1sKcfPqHM6
JOkGeki7Yp7POLVgT0dpUq+Lspe3VOwIvFE3UwCY5Skzp5anq60uQ5JnuClle+fRYj/YuokYDvoe
Ysu5Pg4e4bQ9kb43JSEOl6RDZe2Eff49LbRLiGrl668Opswd8NH0w5c56UGVW5VHDPH0kkiOfnab
6jXnpbe1Lp1s7cuZ+EJwwP2bqJwEnoPREJjOkCVlcxXQ36KCwLMEHgj5m/FalMmWXzzeprn1Phg+
cboEq2GE9G2EDEB/L67fld9ds+hP85gYG89nD9QIxvaTZALgeGn7xRR98z2pU9ZsnbFrsAjUadiu
oRrpVD61oivc5l051Ior4TD1+4gMWBBt3GQRD3ZbUCa1xodWUXEZ0UjcxoPsnohF6b87dey9hJ0P
zGqBjgDAJ3BWsu1NeebmazoixcGgJ3xiOEtkUa76r1OLRUnAf8IFuagdEp2QuDGk5ppTVHg7WZO7
aTNNVwN8Kk5TVAB8qnY8OEUiLs4QZ3gBB/YM4DJTvs66ThE5lJYRI8xEjwcTFtkJLU3VbVrHQgsU
M2Z78OzEmtZgAzCv+iPbiEl3iPsy81l9mtl4jDNf7PyU2DRmbebeFlV7qua4e6+ojagwcOAXhGl/
6NqLXwNruZXpKIlL5FYWMeVWPR6QOQfPk7TsN8OqjA9LdcM58AAXyILRgFnysqMz+k9mEfcrlFf1
awAEmeOk8Ne6iZ84GAfbFnUJbjl9VfZzGC4BATPLK7MYbqocSieKE/QrVxcK4Cpxkd/iIEGdiFSl
LrBM4SfMVyOHk43rIoIwC8ScHjU2IzynXChl39PMipBvUCfDPwFkPaklotOwdp0afpIf4u+p5dFL
1pa/S3GHr9NcnRDpSTKde3OVy27nkSSxxq1mbNyA21kko3kzSQYis4mRmBeOys7bW5NOV3k+IfFo
4/FBK2Khrc4LL0nRfxiVsNFuMJFSKIJPMY3dbUM36xTXU3bwBe0Ba+wx1VZ1t6+iVnxPW3yF1Pjs
OhyEUHyWDqPCWO/yocW22o7JOTWBARKBy1w3GtcU1ShWhvFuUILhijOqg6xJRhU5I+IGVVVG7jIb
BKDf0WS612Yoo722+dnWBhov5iF7U8ULMsh/rScj39VTpVAA0zuYQ3GEdkMEmPEWK2dXBhGo5s6/
RSh5yg39MuTzXZcGJxxlT1UdXFhyaRjhg7tR9fyR6PAZiuDVtYp9xWmaaKbszRcxxo+UJqXb+t9N
KZo1Il6MGYYpn8osJruptL6PvsnByghZ5CPrmCkg1r4ldklX3YyRC2MyVO95j/7CyulqQ6OgIgiH
rvs62/P7SLajSjprB6WQweHkT+FXga+CGW3tpSenRus8TRPm1tjem/O21/G3sR/JA2mjs9RPwuu7
R+1pfxs18YNrh9HBHfx0Xeu++2ZYtbdl6s1onBrm3HU18QiElPOYTwKlbex+U41T7ONcK4KzI2SG
sVa0R0FAUk64fjTuSzygW8ILUkRO2L/PbS+Nehfl41Vayv8hFFlrJwNu/GSuUr/xxN7qrcG+ab28
acgMifrxS2bVy+tZOk3e8M6rgcaFGbTHEDenvwNaWNUruppOAlaTcLgdEbU4tlPOQwdk8K5xi5qb
8IoGgROaIp+mqWoGSs4U4VTdWcGLF6bBRxOg3lvxrowYJI7tmqMIhdTG8krKopDbvtuULC/0mZaZ
Bt7y4KULKRACkOcoDy0JCmYebzV73LOng+liwGpfg5Iytu2klbhNDBn329afKDs6l2VpaBIb9vBS
nZjx2P9MZmu4S9REVoSZzjsUPukpSofgJcwNmtyh45pXs5HtVjGGX9SrvUCOMSh5aaN+KXn9FhR7
JKuG5Lqeo0NmKJRLpl0fOdvz0uA6DShGFOgbOYVIkE2X+gqk2KvK0BLHNcc/6O7VF0b36xTj95H8
nmQ9s+UfrbRhI23s4GRHkqYAhq6L17n0CJZJzef79ZVjbKdS1cdA2cxsiDjfC9fJv33+Lz5qtqtQ
lP2lm/h7F0XkgbCO6q3JSd9bj7VFl8CzhzsE9bCXKDaZ9cyFIryAi4nHS65E1OrdZ6O4ykbGKCNK
1S6lb5zlcQVINI78veHzEUEAAqOc22Kvctl8ZSrPF4gTXpF1ZL5vaLx8kXFmfss7wa9epILPPIz1
sZbF+CUdOe/OxLwe5rSbL2M1Te16FHwvh/DAxwpR9a3uo6pcyynRe45q1PZdl7n1pk8XonU80xWh
ecligFpjFQjse6XTS31MA5Hn3P9iNs5+GVZvNP/ivUgTOorefOPXdYM1P/NbWjLYBQkYCedy16bD
4Jwz3YpbaQ4SgfLMhGyWNK8QoJw+7zsjLuZdn/AL2HObPROkN99HLUrjVU80Mp8vAk9hFHTXkGc4
833WLdckQ84MYmS+57caoWf2XDaalGuHPPuLVZjFHhRNu226YkakG0AjyMB2lmU875TDHdA6gtf2
++UFs0Q9hJZvkAQIrRr3Gf18t/I2Y+GKb7ngT5C01Ee3WP5r2XK1TAV/do3caLr0vNB2mmtfwnA0
xLfIlJBd05Y0hLjhvo8MjtcmOd48kUvBT0xx8DGTqXHTJ9xN9syLkixXvtFKLEhSKaz+qbWwzvnm
EJz6KCjfgkiMsLcjHh0j4hF27I7Z5NAGp6Ayy7fUbdqjrzEEge7rM4EBOAvMK8UB37CwFO2vIAyR
anvBUOz9IrbO1C3119ZfLm9OZDJSHi4TSh3rOqQw6z8fWKtJox/5nFdvCEd567Fr+lPWTsGxpeVK
9J1nNG8z6UGhoCPXav7Or4m3ZvH93skGdaYZU3q01TsyVx8KRgDBowdlLFp+nbYNeNhHnsCgm3A2
kCy+b2skFWGppotNC/xS5X3wUg8ovdGVzeZNBozwrrBVcJKZzSdvqXzkpmA53AtcWg1ETn5iudwF
A7rFs6wkLQVJ7NQ69VpqwsHvuEvcWXwPRVJh3PcM8tuiime6rGWwKalOQQKyPoKVL/YAnYzHmYLg
ww0qvrDfLvdgLYD/u7IKTnFo5ejSgSgdDJfQDIxdlH2eivqfaBNtSYK3OX5ryNF+HXuPKVTDgbym
lVqF24hjBTsjYU4I3friFmZx9xiLwftR9U7wEZejf+olGW0rAi6HOyce9G6S7hSSFM4d0Ps6eEmU
lDg50CcHG7ekwb3Jqricfm8//9dy+G8shzgEl+73vxY63Pws2u49nf6OBvr7H/2pczB/Y46Bqo1h
HfMXGvt/wkD93whGWJzdTCs9yQDhbyoHnzwdEg0EMgZFurrA+v03U7dDT54UWdyQHBT/M9SR+ev8
gjEQIozFuAjl37R+nUTxiEW1NwfhibISR4qNFep+MNlc7aFo9zHi5xPbNI4SUI7aIS08QQl2RRbQ
Hmo37/e2NvUenB1b4F8u4z8TA1i/QJhIjuDLSWKXWZwcU/za/h8bnvnU8tTR7cmkv/Nhf9x5M0UM
cLNAgvvtyofYpBkEO5dGXghA0agotnMYLcEPryhMdkrp6XpbTW7ufp0rg3Iu0kOLR7wxX/KI4LZ6
m/UV22WvDG+T0esRd3AIkRFtHNUa3mEATb1BnFegUzOzwSEjrnTctH6Kpj6kp2rQa6WKzjRpl002
bYA/wL+j3vdPHgPvhThKxVz7HFO7qO62/uDZXzhLdk9+WWWrodZ5v8I0nkFfHRL9PZ9ycXUCG4F2
z/kX+xvywgneHPC5XR8gdTy1KInTXdxPWQZz03bui6UNRwt2V9TB8xiExr6O5/qEZNLcd53dvMci
qu/8XI4blTQ3xJqfqlI1j24Rj0SRj9Mer1F7E7C3nEajNzaxO2MhoRRVt9qxp3MRRjsjTlI6qp1Z
Xmm/vQg7aVZG3JQlvs0MgSGJ8y7yPDlcDKYM90TDYYd0o6nZ0lYbz6E7P4guzO7qqYtX4+wX7qoZ
lBnu0MM437EisHFUUbMaEcTPwABErK6CsJZrz4aIEt7Lv8h+dqN+bddmeoGk0thPSVjjSzKNGJWp
3sLWoZTws+FxEoKWYEQw2agquUeTWewqt6XxbNYKxRvUpO1M+NxhtAOmCjPmOXsWGicizRJnboc1
8251z1XXN55Ka4YymTiFMNZPjOW9U8QMI9wEhci+VUTLPJYurB09mC4uos6A8NTEM7nA1ni2e+H+
CN1I7QjD01twrzEU6L5dZ8TRbK24bBWHut7ZzXpA1F6lVfSWctuvbCr4dcudhr0iHK7CJXic4HNs
TUPTbUko9KFhRtm2NajJLVpbfKHWvuIdw6giZs75dRxxS+OZDXYDVBTo1YRFfpO8yNoYM+z7nt9t
JXkUb6QnYTZIpuknho3goskm3XjjWB+cyoH/2wJNesH8P5P9C7/xaPUqqTflYE/4QVqiT/eY/hGF
urLBmmnp3LXWAHAyuFO2P22yMKOio+VtPMqxWY7oRsZRBVHRjV9JolpHruOxd2fU8zmeiXMIlofq
ceDqkfA0r51+wW/1+AkmSyarwgucd/L5BgUffqgf56Eqzn6Gs5a8HJ1eoIMHO7v0g7XlxcvTFXma
HD0QB/0ezI+dbazWH+7dgsQ8JK2lOqYk8/nRMH93+3ncBkPjHH21dIHUBNasMo3ylpVweOkjJFGr
ylOTWOX0QsxNSm3orwEBoNsum9p9RSvmdxupqTQR6ppefwsg1zmOJoAZHAmeSzBfj0fiPJVua6E6
6vtjGaqSgT+LSL5OqN2IoKYKAUoeWnewb4d7Vfc0KWfGiVAwUBDd0Uar9gPOmgR8Wl8aoIBMrJhV
PatbxXIARNzPODTjkn6GvaCvcYdnHEuBRWAkutMzpjLOt+4CiyWbqnx0oTZkG7OLnY0o+e+Ke9Tf
1gtstp8xOQxWFCEIHtIn9JvFoyfB06IFI/e3GgAFfdJrZZOm70nYwrSNP/m2hl2rL008ZcY3Msjn
BWAKDNeyFy6u+8nIDauayBdnQefWs61PU24OL6EXAUxeELtmC2yXGcCGdpJRr8IFxSuspKc3sgB6
I79PKKD7+kHaJfzewFTR/aLY+Vr2eXx1cS6ah6Zuwi8OSn2kMlOLwQ6nVPNaTgJ3skPAq9zXCzg4
WBDCjCQ0DmVz7C9U8D08a8qVCKu9B20yBf5zx1iPsZjsCecFm9v2H6zv/tU3ooEehmpeMRTyFqEv
5jPhuTbZcqiR6tQat3oAhMzaMB4ZogffCIg1+Qc3Hes8D3kKFhS7R7mAUeeIMAmQFRC06HCfzU/u
sjtZ0TJrBccM9xSET9/qjkaDUp8/28Hwoptc1AakMZsv2ZvulmbDe2JDEB08hh2pHu3nGBDsEfGE
+8W3I3oW8KEtvZCifZnad6NRnZOApX+W2TmcvAB4dIlBAOe+ksa4hulER1fg7atoFt9OsnT3DqwS
/mAerbuCB51s34VhLReatWV1FlbMCZBtzT9iTxivZELp+9qyxxtHahrQTRXByJZ+/94v3OwUBsOm
Jgx3v5xLviNULt+5S6W9JpYT7LYDRNjbTguNuynxMKzYTusb21uI3tKO8Bfg+3KdLSYBYtsh/fr2
bqqNGB8c9N9nlbRtsdULG9z5xIRP/oIMD50FH45Bl9F8+4kV9+hdge/xFubvJ3i8WxjkMdjRZzg8
/FzRG9Ed/Z0hnPQ6CfWQjoHcJ584c9upGVXRobUvWLkBnsMcxehF9Qh8OypfSfJqd20HIx1oOL9X
8IlON+ykeLWlznlNyOqWCWMdth8mCjeCvO7pxjw3LGc8RQ1kdronQNo5d1FAZF4LhwrlSPoGU/Ol
MUxFgwR563pI/OqUgJl2Vzx1OJFsgOcRNAZqQJQzOr8OkWhvSwSQ944yYyjNvcCO1Zjg++rMMnZd
01xDf2Czlp68RIz1IbvziJ1jIJ5yA/UV1uvgxCRhy9wByZxhCAhg170DQ9bfPcJjqERnwz+5TjMs
B0xp1bgOiYybzLkla36oZyT3yi1XftkpMsbFjMMwzjARjAaDG+yHSX/W5kwbf2AdSdZ1AdyB6WxS
f7USOnD3vY1fb08IK9HiKJxI9uMeCLYAEtSpT2p2AnJLC31INdcTxVcQBWytDuevMrO9h3E0nU2p
XTzwhHmpG69OWWgj3672Xqmy5FKj1xwRTLg5/GxvfKYVra/wvd1XHXjJvlQAt8nCSwkuNoMlxdbV
xV43NQp3I8xpLKOkZ8vQKDtoN1bmFwvld37yqtgn7d6tPvxCOPE6E7RxKy/JxDIlMlaN3Sny24CR
2/RpvcmCPfl5yP5vWfdvyjpbUXT9pR75hxTVr1OZA/77a1X3x9/8UdUhhoTAZVsIMBUllLnElP4J
5zJN/hPgbUoqoDFL/MOfbC75m6CQsT3luI5igIii6Y+yDoItuRCIngViMkYkSN7/lO//USyh/P+X
GsdfqjpqJilMsLboKdnaoNP8vXIq6AYT1qEebrv8R4gUN8q+/+Vq/JPqjItV/UWa9Q9v8IvSth7t
LK9G3oAndxV59IH8N6bnsQ+988f//61+lYEhrfO8JVfWthGmOSh8//7LTGYDnStzzEsis4mWDVBB
iwM8km3PSrV8bZIx9N6jEsqq2IvKgliyLsmviouTsIUO8x+lxkAd8qg5EULXfYDeYE+mXfeTLYkj
4rmroYo5N0JV8zFr/CSoHzEQTphHgIY+TrrdAYiRp6YFi5EQVIflnG0SQB99uoXcWEsm/1SQA2B9
UFvw9LIcLdMDTJiwr9doP3oXSHjpoSzlTGmRot1Zp9qs4qdpzDraoBoUz0xFN+zyPs7s/MZtkQ/L
Uc23npnK4dXAR7BKWU2wkLdWzZQN3/CdYwCZx3PrR8bDQCvTKbY2Ke8ABRAfJe0Y7N2sjpvfpXn/
XTX+3apBx4Un9l83gx6WNOT/s3ljKvt3CCr79z/8Y+nw1W9onHEB0MWhmIVY/belY1lV6B7ZnHgc
Jp5/aQk58jecMtZfV5U/lw4LpBXzJldhefmPO0I8Kr882z5NJUuwpqFRtoQ0l2f/LwJzXzTkSgXa
uEG+3N/DJsxhGQFjzRcsq7sAWgWHj6v9CW1d8K1mD8iVpxiKPsQeQEpgXu3GyimiW4+8ooUCGyS4
0IoFDUvyQrRNocWGpAiiCeoxPwKSZdzwPECWHRbELN0MCCMp2FnzE0DbgKL1Fyht88mn5eBoPVDW
EENZAUaaCby6dYa+eYQTENFgbZ3N1NXZD4IAVhMEXPxrH/YnnjDo7pkyttekBJfLkRxVFiDW/Ap3
t4PJ4ukbeMQ9+u8Ft9sv4N0kK6DNDoo0hBDgZrIAep0F1ds2QHuTtJzVJuRy3tbKgOo7LIDf/pP1
635yfyk0psMsgAEjsECOIbU8i9o7ZJl1rYTJwawFIpxDE0YER4gHzatVyCO+TRfosNZesGsFIGJu
mHLrLXBivWCKaQWv6eZjtiva/IaDVLpzpeGecmr1dbCgjjsHWNZohVA+xk8WslywyCl8ZC0LvRmm
6BnqsvVEoLU6jo7bvxQLWDlqQCyLaeE3VpzaBYk4UVwjCGDoIG76gsygB8DQadpt46H0jPc0G013
5iTVGcisVAOZnBzsBiGAZGgEI4GhADK7ZLpqu/BufYojWFEe5lc8oYxm9zl25wM2mHGPgbageDRx
F475gjIm/bIFNmjkUcswrbE58YaxPNMVgWFhQuDYGik6RZIAfGQkCTE0twaMnMogZW0cw3lfUhLX
9aUkF82IqOGA5WKl5YUa119XEFDm4uSCWlX1S2kF8lrPZHKksI/L2EiWiO6yTob7oE3zffH7JmK7
M0ySnc84ppvBB1Z1e/WxnU7qCet0Ix6MflJeuAWUmOUM+cK8G62dwEMyxnwAKn0xXhjyTJXeIaUs
4LtlwvxaetV4TweI0LspQau3s2IzKQkYCsdNbEqOsAZHcX8bT73xHKUyTjfW7OboQFU+XtLlXLEq
fP1DzqGeOcxawbXIIvYBzicarRl9pedAFml+aySTZa7zasKa3Q+q35GrPWCv1RHZwWZbFCfm09GB
StTYxgSeoRH2uukBzahLlhK0g68p2hQkP1rZr5ThRKOEeXinAbDdKR17CJkq4owiE4EkH0BcEITJ
bR5qcNhFNh/iqai+qKYunv1RjyhbNQO8lTMlTbbC9MJUL0kC5okKSm3lGsxuGtpgq7CF7GXCW5lX
wqR52PYzBtNE2i1ZMn1kMUxp2mvXu8UX7VXh3qXnE5m9vPOTPnwMMgLZgFdZcqWNcH75XOX/uyH+
mw3RAmjD7vCvN8TLG+qYt4ITH2OSuJ2OP/7f//3jj/7YDF2OxA6QOJwTDsMOzB7/uxm6PmRFzti+
lJ8H4r+do23/N/S+HlnMFHq2bQn7f8/RZKUtLjSTWYvruJgH7P/kHL0cY/9yzOXtGf/x6Aif9DVL
/ep/KkSX1HmUzgc3NAEQBr1TnMMxnJ5yekQE7Er5b6Yevxzclzd0sToISagNtlj1i+UBVSVEuFlN
B8AC9b0w+n6t1BD/foD7l+XBr5MV3gWwMOZWRyrnH4c+rWxEr2U0EiitSXK0Rn2fljVOS2rirTAG
HsSmHjakLRnXZnDHp7/cA/+keMBi+Q/XlYPKcpZhyMN3/gcPVjcxTJ5ckHGZykbkxdG8y1wUCz0R
vIDFo/oE5L1u9hM1t4nx3Q4WjSdYFKiNtnxAJmsCqETMdqGpECMmMSG5ePOQ7iYr5f/NCIbN13Zm
zD1Y+AQZgQwaRsitN00fup3Sq5146KRHb4ZzI5k/u0ojaAW0G5CdsF/MFfGqCk0QiEtQh17hrJoP
Qo/mo7Kt6rZGIPiIImz80tqQewbVVG9ensNWoi81fQBhQc5A7NFz1tEfp0QpMJeTj1wHMejkobQK
ortE+RqB4HvBy8sfDmPsn4FoQmRQKrj6PZr/Td9UojxyqQoCnbHMmsSoO469p7Dgawq3sRhfxNbj
VE7MnscyupN6Ls6l4wPEZ1aerSo3ru/LrKej07vMvpIWwHqjIkwu9hgfUHQMG2yv9SntLH2PmiU4
zZ077pU2s6NuZz4OfJXnBJnaM6xA9cCvQ9gRztVtYSGH78g3eJ8InVqHJDqsYXtNT1EblC9MIfhl
dFWIgxp8nqGBsb/dFv5ZMbE5gJSbPoaump5EzZ9Mom6+KvbnczCGzlGHrfnYIeH9mrRDcV7yv895
TgG1AUBMZpmTD8QwqW4GeZll1bapAmLeit7asvel10pF/qrDRAJ7sKzfnYB/DVMs30DyrTk8IM2l
CHM6TYeTx9kz2mmv4i47ku0FfcOtBvouMAU3jV3UBY04bLtVA8CpnZHXu0h794YZpNcQdDtS5kjf
4kldelJh/zMV9HqgWaUw7IRg0TDL13jU/TMkuPni656XsqNpXzHUWpkj39gfDLAy6fKwGxrkUCj6
tePzXZST+Cuqu3zdE3hGfERU9D/xDk57CMwOCBR+iaD34UoVcBlzxHUEUyDe/RjA+7yh4ZZwXzh6
b9oRgQ0GuCC4KhHod1JX50sxRNOTNeTxHt15yqhIpzsml+0PMDLmIz38YYMRHSWXwbVtQn5HcNRc
6uUW5VTc/5yYxO3mdKII1jO/hKPKaU/RMH3QQatestANTlmTvgxG02GzqsmW8T6QJSJO4UxHDkUT
5BZcZvkqEGcuM8TuObS4N1dkOMd7SyCQcpzs1QncHmU1XBRId9yUi2BkjPihlGu0u0A71V2FfeIO
fJq866bAfCzipnqBJVi+Gohut7OLIK22gvLVzuV0k9iGfBi9xR5hJKhSvGIo34CZNsU6tsHL+DVB
cJ9fzot4CAicM67jVBUAOigULhB/mq8Iw+n8lti/VlTcGYp4MziNWZKv1SBAxpaWSyx5MMZ7OcZY
J4kWWPBfKYX+xEDqmxmn/pkmgwu+17L1bauAC1lfvdQ3U/XSl8XQvsd157zEZpGn4YFipHAgAM8G
Nb4QA3AXPQTyNIR251xtuK8r7YzTE7DIdk1uAPE9phxrXNiz2nEfSoYmluXjzRhblqauuO1K+v4t
d9jJMdIvrWiIohHZ1ZDdrZNX+Y4euLyfkZStpIsyvpYhCvvgFjkpphyXhyi05uiYW+lTgxF9S1O5
23bO9D2GwLN1+u5HGln5kXDEdwyc0TGaVbgqQDueS7rY20z2I8LzsP1hxo3ehnFzM7Y62DHRM0/j
TFyviStinbmA8MIqjG+dGXsSivN+WtfoxwAsnoyUhBu4IMW8qvxAHx1LMNwzRtTChFWu8jhlhgNI
8iOsiLZY2cQc7LvGmdbgia8TAU9bKzf8myQKq0ujkmGnIh5YnYAoiacAkJpPHPo88UNaZi+OAoPD
IXfRfFWt7RFEZ5AoseSK9OQo7iPhVmvLyMXNIGP/0IXmg51TJ9ILbM6AZOxsa3Ht35tqGNRaap90
X5JclpAGSE8Hq4rxqZoDdrYAtSrck3Vhie4YDr6J/twHPyODJfchaN7tcuj2oQzZ89jAvV1PmCOs
zLHdJoXSV0gOJif5tNmF6CrpZKcQlHxvfPUwPK8IpRhBaYUw07I0fYH3XLqgH9W0x0qFCtdViN5w
iEYgvBybE6Kt72lXIurupO0eK9ZXsZlYRGDdpXTbVhXP1cXJmuoG19mM4kFYR2usCC2MIp6qZovs
TK8KCp8VWnt5qlQ9Ps2DTSM/weHhNaSTZxu7N0pk8mp+qzIhj9aUz49VUpUhEx3/MM7SP+ZdMH2J
U3ve9EGnTymD1bWyspzbPYWcSn4RtiH0EC5dAg4Hk0klXQ9kEFbeTht9Tk2GoW8gKnJDzzT55irg
kRBoAToFU08LEwYnI/US0XJ+D62MvRwx1jGOASeunL7fhEboP2deaO6zmDte2WV09PqRScMQOJfS
Lx2sJYNxzdvRuzX1PJ0WhEaGh9CPMEKqOv/phPo2Cmb37I+g5tfOMCCIz6QFtdiJ0kvVzOaxinL8
KnGk6hvgxvZLx5DDYbo+MDy2wMrfRBOeJwrgRPys8jzPUJ0UatyIRPTHmRnrusqNet/RNn0ZoIRi
J0zj5OyQYfqe24nCoNc4PXQvk/Qr+eL3QhyGKAVexvwR2bIxFnQTItl/LxOzXLfZsJwLKn0/jm22
gWgGU89jwnqDjCBLVwGkbEJHrDw61nZfn33dlEDymAyhbyllTPvhf9g7j+66kXNr/5W7vjl6AYU8
uJOTmYMopgkWKYrIhUIopF9/Hxx12xJlS1977Intti2dBBTesPez0caQBlS5V5OI0sOcSPUqFMrB
NcYxkJQGG91jiZQBkyX+Bw9n5rYs9WnJOZxV9xZgsVLs2UWV78y85YGjOIXfZVEgxpyM6FbhM+Me
wJx67kemijaxu4jxkpQIJzgrV3OaGrcGcZ583NROFlIVceoxSPd1SZGXIPcZ1euo9Ky2icuPZM08
nSdNVfit+KpTYd1BJmrfVOZnwUaQz0OdXC5UqnGa6D9T5X0aWTFBHqZglFvBYneTJaI4wcUuz4tm
ng+OCei8rAYO4yYDaVYqTCWbxG15uIdlZdzKONT3qbCZVpdUGtL11CWc3+VdhPWjzR4cOGrNBIfI
+XJ6J8w+wHLoU56E4KquOQblm628qt8YuP15auOAhmeIRLEk24nIYCDSCYlQ90mK5JNUUiOQOBCa
aR+XHhB3oi22ie6HTRzzLK8otp4Q5JfrdlrK39CrnvxuLE5Ey0ewY8e6C8pxeg8mlRILD9tRwuVE
Dj7gUAWyZGIlVHZxkrMw+x0k4F/1EAs+gX7JB2ewMIK+H1Oyg8urODa6Q2yI+jQKOQwph325rrO6
ucHAR3lv18Gm54d5bqcm2MhB8mXrzv1dQ7NMgT/0id/eCcMU5L5++GEdoiubbN2s7g5OSuW/9mbt
XvkeQ7y4Q747ORSECZz7bRej4fXjijli69oHlOnPcSS5MCXiB6ZS05kcVP2oteNc9WRsfB6ouHe/
7r4smuOf3iwQRKg3yP48csB//OICP8j93rDbg5EuJs8WjfqkuNFM8OFXBoj0DY8iLjCr54qHKRds
TJ5Ti8+weskUdbOPH+w3QIyjzvDHTpvNPlic5U35YIc+NL6xrrlG0rg9lKWN14rEhWjTBrommMno
902jkw1H87ydbFziGGapoDJF8+rDJyZguM9vs8GpTxlK4/+O3OqNDbJ/E3ix2oZdPR8io6nI7uhg
qf3663Stny9EWEIBwwuaalIoP6IZXG1g5J2G5sC8N1sjU1DZti6Jn6kw9/JdSpDrie2/w6joD2lg
xzvDEi9Bph4GCRAvdSmXDBfMsVZlddE3wnligiYv0tnOz0yztJ+FkyfjhYqV7M+g0AcYFKx8w8p4
3qUjN3TJUXIApe1emVaituydqVeZPp5TQGLuGO3pzEmo5ptaD5tqOWGEo43bPgZvAK53ei+BVrqA
1B3Y0nbLGes5HnXvUAErIiXuBP05NTvNMn1JnC8AaohZEoJayUl8rNWZpNY3MJCXMyVcyvacgh7J
ISt1lHyfHJwSWzFGCkA4BslMYzrpLUYOMRzK+wV9kiBBEcVzY+vcO+2K2WfnHw0xX1KKbdYY227c
unGekCWh7KgwDqDyNfNvV3QGQbJ8ICnuq8ixsFLZKj/xvbmIT9BupBty1/gvIgr6aGO2bGbWUeoh
zVq5VNxnIYFnb35hj4qnMTU92Ezojogh+cSxDFFNcQgnq2KklAeqb66MiSKfdto80H1zxAZO+2Bm
tJoYDtx1Cwq9WcOexXnR0LgFiaNepwwEdZN26V73VFdmPnBF4u/oNon09H2XFs9+Q/+I7V89BUNh
p5tmWtzIy3cX5gimTud5QYi5iXHbQE88sXhw3ORkxu2jPOHQQ5EFuRQv6gvE2erFmQh070QhwN2N
/J52FzTXdKLB+VSbSIwGmn6vkO2DhB3wgADCPjEhKD53S28nEY+xx+3QmjhzMeLBKga9syBHkneR
0bVI34Y9mfo3pd3oe9MC+MAmtHpx2wY3iEOHpSy6500jZ54AXWW1CDUYKNV1oS4xM/ncwQ6nSRfJ
YGOztg34Z6fz15U7c4+0GEAtZJ38j505118qOfKtlDPrH7pDSL7OfJAJz8Ra1UzlED8SGsoMvlwl
JGzv3ImwBQxB9SPhksG5NTBmQWYUnseWak7TyZfnHvFH+4YH6F6awoXmDEw5QHa96oYp3QfLBAip
nrosc+ZDfkqbHJAs8o4nK563aTCrJ3Zc1/3oq1fcWbTbpkuInXQQMA5AztF2o/s3lsJ5edcjMHeL
xOmKC6Mqlt/AHuByLbfquJzvZp4PG7yd6tllIL4bm5KlemYOYgvnlsnI0rymo0kDn4xOfWMCMBzW
VUYpcnwWK7Df0TLrmZBPYTxYil7mOjZOMQarfDrYkWdzjKFi7JmuHS9DsYhmubxr8zBCQbxwYiYe
djvVN8eJD/uigo/ik1ZoMTkhiL44KaSVkrNEQVUEXnCuIzQ4x/GAQXDca+csK2wGjnz1yyBvToNp
lysGQkOSvCMxny5mbjcJEDmmGBlGZmFBzPTKVGN+SxTIiBwPEwd9CiWZrnB21bpnOCc7fuJ4QCE6
znwiE2UHQ5yZW7BCunonIigsjHYgSkJbqLaIghhnMLgbtrLkjmFn516J3FvATqbZMPjqW5z7DRPB
2cnrxxm1VrFyu6H+EmdMXKABTJ8lJLpVJJrixFiGK8AOONbo6PGNLZOaxUC4Cig1cHPPKX9TKRj2
1OBKt7bFyx/nN8eH5Jgzu5VV4oB9ML6a5ryUy77Bz1eUFEt1a5JBerw0MRzvlMNoiB1pdGtahTxX
lcg3tesE55hA68fKYoaGOZCZml7GiQNprle9Q6eF96bjcDdE+1YVYfU8xhQ7jVmH54PPOVsNCV9h
gib1iynhpQ/s7qxtS/u0bT3Kc+S94flyPdfNcgy3UdVCFSqYSIapT82bN/xxHqLTWWpT8BHs4q6p
S5anAA3asxVwSTizbt90jU0psaL4ygfPAxpluX5yhwaAk4hsRT5OtEy/juVtEDIhjXOZ35aok3cL
tGHj+Za4Oz4brI4RMN7c5MrnyGfutIiMyVG/8mMDRWY4hMF5HVKG1FMu7qAD9euwxOLjAWMi8osf
PvEy605BlQW1zg8ZMiA+mQpTns+2lueuoIgtl98goTx8agmZUEC8K4rzweI0w1V/Pw2UySpnPmdW
hbgDdMRhyzn2WLWBeoIeiIkN0vr6OBLsO4aWgcAQFJOyxhqX8rPlNFFr2px8t2ChdnVFapLuaHZg
p6b7ziZaqK4KborJ7Ktn5HYMqAdmxnYa0Sp0FM62Vw8bwXB5y8Oei+d4zI6L5JrJERQcotIe6Oon
yAqiXPoJgECnY2PDeGFo8xmhJ7YkpMcT+IOeL9PkeEt67qMcw/6D6fWKHs/mWjPM6HYcmJcR+VkS
zoI683RgYQZFmbdqm3wpDQFJVzOaG35K0Ot9DNzEromRXiWMTLgnG6bTssMNhx3GurNrX3/1F7IL
QG04CxR4NigDmhC8deq1LRtKjrqdCbmT3GSpSpMrsDzPfe/yrYH/sk8QOHOr9DnfQUccwUb2Q/1I
VZI5K028FQ9lswqpW7SbXuK645AFqdvfV1VEBTn106bX/OBTkM8XuWCkfvzH4405lRmPGAMixhd3
4JkKidMhkaYbr0cBQbZMshTzb8UNnVJVxr7LIdO7XNkOlH0XfWw6XyiPmB1EgFDh2/xdO3Pl4UOm
gT0OihfQgiPoTIelCpjGmpYMhIveM0jgEw/grLLhoAPnCVd1spmXTUzHQGWrYZZDrcGxftpFBH0d
y9X/rip/s6q07KOY5t+vKg8vw0uafr+o/POP/CX4c50/gmWf6NsQn3AmfSf488w/hMMmDXkQ6Sim
TYfwp+JPCDLlEAeGPGnpakTAKu5P2Y4V/MHmC9IaChzONZKH/s6m0v2xBaU2sVHiLIA/5sgLQ/GD
5I/nYjGT2iY+ta0iz0HNJS14b/E+1/PSCignbm6StGAU7XNkJklu3NKVUwE5BvdbkfLYLdqRp5kZ
FQRVgv3HGqq27sgkvzVN/h4Pmz+leF+lEMRHtThxXfukSjjatCPEljij8FwYtLhJyGmOYYgJgmDX
NmdENIYxZdkyevgqZ2NuACAMDnp67npkAUgjEo7Ll5Ac4xef7Ui6iRmoWlQYPYVKkzfYvQuzPgWh
rl41cfEvxJFNxAVPFh73bHoCV9+sQyK8/TVezO5r38REPanCOUGds+QzeTdWZwCeIGdSfNY2I+bf
dIL2MnH4Zw97/Ak8mJL8qqYZondaGsXvhFMlydE401rv09zY4Ylra3erxNh4CJtHRCrwQ2BgQ1UP
rysgHedyEMuO0QsqMkBzs9+DOJu2vu8iuZ91fzFHbnIptFMxIc+NB1m77W0yGbRBaZZdaLeDOxUk
i1m6wFQbJzzBdGtXV0HQfO4KGzyOGs5J2xJ3IhE0yuFbhvL99dft78Jb/vFDs9haLuCADpjy7iP6
FTNMEDNwk5+cqoyeGJqO13FVWY8oU8drw8eZrjMc/Njkuq2TSJDypcECoiWW8GLUo/mq8qUUDV3A
GLF08tOhYsEbTfyn2hbiq1CVdcaIZ7hKtGed23E9XrtBdB87o2BinRb3uWT36OWFeaDVlmhOGmOf
97a3IdO9285myTVtd2Z/Zs72G+3W+dAI69AxJTgwnm27FXa7TTpOOWQbam5ThcnOTZ8KFWanRAUN
X7Dg2YSF2MMX0Bn2iT8VzaHpiFiOEuxoqte7Lh3GW27K/JLJCjdTm6eH3H4zyxQ1lBc1Hga9bHbP
AodRGhboUW9Sth6rI0rAnBsBaGEZV0pJ6JTkV1p1Ms0uiJapeXwVAkiNVF8DDEJLslPTesTohVhj
Zt/ayaRtITyp9KzoOvMC8sd4jU6sv3Dzmg8nbF2U2zqZswMxE1m4njE73BppN161sLzOIdnFuxTy
+2Fwl3sTQRUi+qF9wCNZv4ZxHhNzgf7LjMfxNzzSD2cWSt5AYDo1bTIqQ37LcJlUfXfDLDvsKO59
A9eaiXk81JKtalvcTyMW7sYHNc2cnmunqeYvuJ3mddstkDsH7dobq4HxUnnU5HAF6gfkPgBUksLc
o/55HJcyo9ZeScQKf0veNy7ysB6qQ8Fvf17R3a/Mjl6ONPdxO5VY3kdzoXz4Ex91OnZEC1eS42ra
oUnAPK8ITDglP6Oztm5HpFNqarLZMhQAlw0iwJvjZcsMEMoEEt+LpnYx/KsqeqfAMx8Do2wfQkKJ
HojXrS9hp8NVKRn0JxvblumrNPM9sE2SATQCQFgYUIT2zjTn/jYPkuAqMOu/PN3/VgXycebG14+q
OmBghcXYdQP/g9BzqK0WLVQT3YpGETHaWb61mpra+JTNIZ/Awgy79urWuMuYRSQrl6A6xVBDAkYJ
zIVBaHMPwtEDzH9KOIB6yXsPjnVYDwsh1Grw7YPF5JsWhXVSp9r4zSTzX30A2OS8LST4ti/cD9eP
JDG0sZLYv2Xq121HFIGXtYrJu/EiACgoI2eWwwPnhVjG5pLwna3HOuHFBP17Zg1e9M69Rz6MmKoX
wkmsc28YYZYIpaNdXQTRXeHXNKsJxqbfUZyPz+N/PiyWa9/GBOBbyG/A2EOR/PHax5qUNrMzuLeV
Xgz8Q9tG71zNUXBo2gY45EyFCQVtvCr8HlACLEciPqX0EMWl/Wm1cOGHUDQnhQu4BsOJcYcSMNyH
A3AjADhaUqq36bkv+PxDicMYYuTQvvc8JviJUiIPokGfmPMcAEYgiuVaO0Mu937vkx2T0fGNouEY
0jp6EImV4S8zglPyCBEcBD4b5ZY5piqS8YlWet6TqRKdpFNCaIf0SQdk1Tx+tWKKfMA/jsGUTAlr
yxwuxJmZv1oEkeKPkvWKuaA6KRwYDwyVgFoMPDXInEuJzTPityYi53lLD8nbk+CLZjArt4VogdmU
Ga1sKOrkzWRptssIWn7iyuu/OkW5nCDLV0OY66kGLHLhACwh77rk5FNpwx5SlPmdSTker5zaSx/9
MmOpWlbITpLxJB8EmykckGvyocR5Mg7txvWL8TKzZp4lv36AUiT+8ATlSgjtRQNlBZzZSzn4oWzg
rC41WPT6NiksZmAIhtnZHs/mAkEoEigYUYy5+QDJnMQ7SjH14omOmCiLM2kbl4StGrWPySMrTuuU
2OkVJvI0X/dGlparOJY7GovldrVIK5gYpXzm+O9exeD0XzWaL2MTem7pw0AisHQvKccuesYu25J2
kevAkTbdu11Exa6wGASvwrkkHDM2xs00Kx/tMIFXBKyR+ZS0U7E2SEAPa8+4Qbk3DZsWlsZb7fJY
4fpKNozhqwN22HbvLLN6wE9Lybn8rihvu4d2zA9kZNG7jSKdt6E9PVgMwzd2Fdgr3k9Ssinkhghj
8DR+BsNzjcDe/2ID6tk0PQAYNOaMn8ICHQdhofV+rkVSXTB7dtiL6jy55zmQ3oP1wz6P2tcOVlVa
Zg+McUMS4/Ia/BjBx+a4Lm1OgxX81OTNwLlzy9hmKXCasTo1g5FHVVsSBDn3ObLYRAPwIy/d5OPm
HHnQYxbUx8DeYhV1RzgxOeQRXJDWcTbFjIc2jrsWBrlzZEtl9muCCGtC4+Wp/MxAPUT5E04wVtPK
2CLqNV9L2uZ43dVlsEHUDtXJkITaxy6soIkLIWBKVlVnBsFkkH0s2360KqZwXE96vqHFjsA0kduM
xFn3B0y6Ybxq23kGC5cHJwGZdFtCw3JvhfAWbZ3ZzAMiDigqQeulrLSaiPyWxuAqTGuqzBVDpk2H
a9QgBCMyN6k9F+8k3N92FUy/tUvZypQvZzJdkDF26ftlci1Kn/x5Al34ZhaM1H8726No9jedLRYN
h4fHv+9sL17a9uVLogHFde33De6ff/LPBtcL/wihaWBlc9FxgBxBm/qno823/3BND7MKoBBEsJix
/tHgOuKot8XP4ruogY+Q7r98KdYxTz1EvIt3ziLU4281uD+ekvzVnE4hzTfkpIB3tzRf39WKHAQe
ch9DHYK0eE9YYu2NgEsMB9fwmxN56ZS/ezIfXwnDBoRbHDWCRemPr1RIRzrLIuYQCKykpamelaxw
dkSJXn/3O1x/+zv/Byb3dZXKrv3f//evXmlx7dhIoDHqfezZscpHcwPy4dANuQaBZF61PRwMr57v
//YLMR8QDrZEj48lFtnxd19e7xcs5ZoZ9C+TqrzI33mavGf8+3/yMi6RIz6/+E+/UYeotE0oE9m2
DuE2DJDN4kEnyHtM/4Ovjms1RH8ekjuCV+nHTxQrs3SqhE/Uw/k9H2EyQ8MVwXkjs998qOVv+nA5
BB7NieB3WnBAH747v6f0ghehDskAG83T0+0Uj/c0Bveqh9r162/wxykOVzZjA88mRwDcPav5j5E7
oBUr7s2KFNyavbtP/XTIoPGtKiN9MYOleXQoWEmY7f7+pYgrldHWEpxCsMiHi95rKva86HIOLNWr
T7qp7ZUbGvm9kfGffv0Zly/spy+UZT+ngm/icPrg55x1pqcUvcTB0HVzgIQ8bek0ok+/fpV/cW8F
eAD+8Sofqyq8A72BXPVghKMLjmy878tBnoLI+Y++uu9e6cNXx+MtqZB6c4EUetp4Y/Yyg0xf/3/c
XseIoB+/OhzFQcCV4YdM1D4G3GDrcoOyUuVB9aLaKLNnrDSpbryenXLahgjKN1bYWEBwXPdgUqlg
X7NDpvSOPEXxD5h2YLO2DcZYrxskpl+OAik/Y6qxBBfttJ+/Qz63T+KZAYLywVg3ambcIELUE5Xi
/wJ7odyywBYIv5kx+TjlbmiaxUPui+rEjYiL60vKt6Ec3UPkzyjxJqhuQ8b1nPujFyMlgn2wQk6C
Nqdma9J1RLHrvJDbjvn/p87InFMznIcvdcQpT6wj792zeJXMqc6GoO2zdeIHSbWdnAI0VZ4YgB15
P4YInZcy4kPnoJR3FbPEKySq1abDVeyxsY8i4CukH40ItDqwshETs9pE55nVDF8M4ibWpcmnm0sO
LrDp3RrZvcAawOGSxKnceh6PAAISrF0HPhFgcWjZp0T6ku7I7ujMMsHXBiWD/CAkYIF5pXiIk949
G2Mre46Dqrj3BnTN1E/qqfZK8RDx2dXKH9j6q9LBT+YBZWcU6pMEvbbtiXt9xISc4qKjJ2wHQihY
J5U3lGHdc8RXc5ZktbrydPZuWvymOvPEA63h+9gO0afOm6sTTGm8+7atzqZiUc81LFLgsIaAGq6z
1BtvM8IRTjjRuzWmh3Tfx4W9ogxIKWKFlvDtbCpvUmTTy5j2DcBnLN/BnFiXUOT5EnXhSjS3Azq0
42VftDEcezMKzmHYyy3uTz6mTsBwOjBpSbyN74J5GXzGfpo/hzNwvrIeQGi7SYZ4vYPfsCb5zyv2
KfpXdWGhmAg3XhL1j0mkjHCLFLcNsJKSHLDy2IUTFJjOD4Eh3Tt0i+U7fBcK9DwmARE98YpGvD44
AETvK4gVdzZkhWztsnuiS8b4gdePIV610yMzcoba9gojED9BF405/HmyTqqVEefGEq0a3rd1w223
dJPAqnnEzVMYsMdjBLhyiwGLXSeNuN/rQGYvIePdXbgM4mBbUFGnIfTwto9GNkJh/zg3c753le6K
3WA0gnRCZbvzdsaWUq9g1gx65Y259TqHqn0TM/eWYyBp3RSD237uCdB6ijPwkcdhZInEg3BXhEin
2KzIOIZKbaytnF/CTeL8uY6FPAUMJpEGtWIN0/ed1VqII4WQDd4I0Nm4nDbG1LJpSxDmX8bQu7bg
usJ9ZvALaZtHH3BhZCEBu2WXMJJPWd+A1E/UmHyVKnQPMieKmXAHMLmOpR9VO0GHKysmACE9+HYe
AnkKKARSbYoQy+hQ11rFPmzir50myTZpx0/4HhHO96+a+f9pKT0EEGR9n/Eo9G8SzU2JjHrcshzv
L/quCbcx6bY7B/oJg34/fwigfp6Z4biD9w6EZx5Vty6HnOh55K8pM+CCi5pTkf1EgV1C6iy8sikq
EaBy1+cafFtPDgsKKObwDIbcAyjnfm8tz13l8LlFmb2krcE4bsjcl2Jsgxu776zLChvIXcYY+XTU
XFE5B+qzDjEFmAWRuL3k47vtzG1UBnV41Uk9fGmNhhFVvGRvJk4e3Fge0xbHLF5A3TP7bDg/PNpQ
oqDpQUVD9HkEVIRUAVsHN1GVN+haNCfZsdKCd17vC7PUm2zKOMSErjbewEs3SE4OaRtAKrCs4Uvi
yhMlC7mKw9bkCsbC06TFla26apfQCfMjlOqqrZe6uhLVWQGhgJO8ToCWlZZDrjffThqFbMk9JATH
Uxf71VOXB9bXJRh91S/XiGvOFhHIXXqZuWO868nS44yjklgZRudeZrG7a5EQrvuKwbeLyXoPjWpc
9+RGf8YoE17NWHIhtzOJcoyW8F1+YXBLZtMcYp4Gd72Kl04ap2o06/Km1Zw9RszpMYTc9HlP7FwP
S2ZnZ26NxqVPL+1ImK+hBeQOEQH1aKWvgrwtDq3H2iVLqnBfhrFx0TXplU3k2KORZe3VNCbdRZTN
D6lpDxgzMFgFEwMSZ7ZcBgxMJ2QCrkcZTXRd5E9+3ZS0wcl7FUfxmincZ+7n+6Y34wMQZsDFcQnD
3rTVlTOh7uexSG6S57wabsUM1eehR3oOQpE0IR5HcvI2khPHLAOsOCaTZPCnyAm+HbKe06odKERr
R+8FNt4bmRsFjlyDkBj1oRSu0+yRca0EIqOByV+YAW4vCg6zjCav5hLJQvz5sZmfECNnAjLHJgZI
uCkbwlFq1nOFshkesW7pTIwHQ12uVCk+t6UoT4faJqQMb7ZCOYUQH3CT3mirnESBwGOsfO9sGsRY
zjx8iobzj74/uq3RaQ1I37LE2DtpXyan0IlsQDvwU/vgFMMI/mMwXCxg19TijfZWc9j47+2UJQHB
8Hn5VblYSKw0ZuaEOgsb3RQ2iwbBNZHSjJzrU+DnpBR0TdddSw+/cpM5OgT4F8TZtlNJ46AJ1laP
ntlqn4PczPHKjMWnIbNHnHKWh4SC4hoZv/Ingu6LLN+AZn51Ak2MSIY0foLu6LhGshMe9xcHR38D
b85YIm8MbFZ+OfKsFtOe+1TYqypj7KbhMx1EzYRorKOXPHGhKAwi34rF3sTkFoxzJ8ZL7N2EsDBW
MTeSWF4QYIU9X3K7xl9igkT1Kmdcj7gKcnRWGMZJOsLO3PmM/4iv8zi+nZjqhG4JSOfghIW7UXzg
Q47WDxXi5P4u+ewosP6hGF1spKwPWGIjJv421/yuqWR2FDu6NYsDmgvOGzFATYs1fL+goU7oKC0v
J9sA+i9m6oo8bKozbnj3rLNLfBdW+LtG7cdNJL3TN1srU0wmFDS7Hxs1ltPcA7yfprTuNfgWtsb1
avCJqS30bTTxmPt1i/FTZxhC86E1hINBPR5+FP7ioXDLGJEMgHmKMBnpiAcUu0Epk+Mcrjr59etZ
P/U0ywv6LhI4Zsa2HXzonGRDgeOw6eRAgTK94pSoNmlLdtgGm/IL0X3hNmdeeQV6ZLg+PnYIi7O8
fSIGa4eTzVhHeeG+VHPd71kt/G5wcsQKfbgiLJBD+IsWR/dPTbkamVUGBO0ckrJ0TnXflu+VvSS3
D93QkgNBKM+4LSBtZ6sks7rLhca4snLesbIotDEIvlDKyNNAoNufBJ1nmyqMr8Wk3TNHYI+VTdag
VQOE0BEGoNhPsMWNI05le6Rx3Tp+GX2yHdN5sT0yd1ch/7IPDMu/wRXIAziCt3Nvpmn2fHwqSski
fz3MC2nkN7/VB4rKcjWCUWG7ibV9mev/JGjHd8nTKz90XrbkHrTVikgIYAq281hD1T+gGseChT9k
5zb4NEGInf76LfzUZwMJ9gKBlZOfhMv0wzvoJm/wVIpoM6Tf3rtgWc9IjfrdMfDTxIJXYVAhPCbs
wmcV9+MgRqe6jzxZpQfPoXj2yNReS+URHIM/I155OavzKaN5QNvZP/76A4qfv2NKFHwDAVwIcHYf
22FSNJ2+KYbkAFoujhCn4v4xoih8LjWlMREX7nQVGm54TzzffR5O9TuKlWHbTb3LIL2SCSTauIHd
VhO9YWPWUJST0BhZwcXInDFDvdXRktWwqDribxOX/yqxfjOvtm0k1d/90D+x1+6+Svm1bb9+/X5W
/eef+nNWHVh/MNvxLaZxWG7+MacOzT9si+E1OismkMyi/zmntr0/PMbGxCHDn7CO2Oy/hFi28wfq
qeNMhSjfhdn2d+bUjm9/nG8RXLqMJk0EZGAjPt75SAh46g2U2gbUXUvtez9CWkzQxjCwhC3x8EM1
Yi973hEYtC7betpY7Wjv/TjyD3VJ8YHNti23wvWtyxZm791IobL1UlPiyvJa1LeNDVDFGx+B3NRY
QhnroZySkHmViSEfLc26TmJn60f+m8Y+d9Lbbbx3Ad5tPNrLNc51yL1zp/cT3r+Vz4Kyotgi2Myl
ol0XcuGdZlP16Kg6eJFNW55oaDo73AhIjHx/YyJiXfdZiui9YWMtp7RAZIQbATsRNkM26l5FBoKu
96I35lPyCELgUMLzXlkeK5DNpSoYsTRxfFE1U/cZVhnYh2w2bzXinI3EutNrK7wwM7tmohLHzyR1
Ivu1l/RoX/dwd2nto8xs9g29wmFIaU4ae7qpVOWfNFLIHduCacWqi7AAGOaxhNpajfm1AQxzRUoQ
NpVpCLZFzLmsoch9akxbbofaMdfwJ53zkN37iW5ng1n2bJ1iwDGwskM+zUU9rxMjmzdtZlYXhFD5
ybYODCy2w6DvrFQ5jChc/zxmWLd3lFXueJDhrprb+YaxXXvhp0a0ArZw543l+GXKtbdth4w9oZ+3
N3NOqzNMHgFpuho38GKnWyfN/FcdjWslp2c0Re3eUnZ20H0s9hDDovseb8EOao6HT9LLpws9iewi
dkuUugH9+RrfZrkNyqLfpEkQ0PU0DRoJkWLjRdfLXhpadNAVq4ZB3it5jsN7TGm9m01mdOs6Kmlf
UTPcONPQFudTpj6DAc8+B6RfvKATNO2VnF3zgrDSnvHU4vljaZIw8MDgoDAAw86I6C3nPDiNTE9e
2VZfXRSD9TkBOEvKo+3Uh0BX+c1Y1dAz0ahfCcitZ07NfGqFhC9r1qlllP5BGzqdgB3ny6Md2lO+
nvU4nHoYoTIiM8IVAgF7h+MmoOFll7+qK1EeJk2knyQmAq+SgyJ4zWCr3NgDFLMN0Ucsvq2SJwFl
6rVhuIfQJScq0bK+aDzxUhW1H53XdjEmZ8oqHry08W/Lyt1HRmAZJ22qnUjsUYdlub/qw0GGXzCq
1+k2puKEsDS2160WQfkF0mzEaESSvBh0+rOrRvu6+QaFL3L/zonabEvXY23jAng8c1qBJfTIlFeJ
p27VN9Q8/Kf4oJyFQC++4ejdb3B62p3KP5VgWmHXl0eQPQcl33vZo8Vf0ve8Zktraj7NRwS+udDw
6yMY3yQ6C0o+vH3rRiI/it6gG7ZrNM4hE7YQ0eYC2TcX3P4RvM90Ewh/2DhWvh77gjLM7MLs1Wc+
ZRyw0gAsISaNApXukBFRr0l3W0Vjop2LIS7D+3JS7kuOrIcrxZys+MRC/9WjEEeqgn7ceZscu8v3
Ihp7dfCnmqxWRKAgp0AsROFWujkvibur8VblaDLTI2SmXNPPU2maA05Uzj5escsjBnkibBFZ0XFk
TCfSUFZX/jeS6vSNq5ozUDOJhIG3GvujH29NLFlXY++NO9cZ+EezwDQPBYF0BI8MvDsSZMRZ4xkt
FOCqqZf41XDYZ47tXcjQISMnDbnvR5JE3LxwmLzQ0eLFFsle+n2wr5Imvyat7XyOQ+hvDRuf8zFx
k7NIKR+vRucweGXtxU3Vp+ANtNTWqmOuexr4DVWcJJgl6GCTATdJt01c2cbO9FPzk1/gO/QEBvK1
PbiIHwwpLyHOVrdB73vwJer+CTK6mJAEhmcwrdE01g0I89GJ93TMM4TxWReYE9p5+lJP9SvPqObS
sx1vN/gRQ/Y+xaglzNr8xHog2o1mFnx2nbi9wTYY8XCQmIQQ+V5VXWBAFSNlq5dm9GUWnktwjbVp
MdwjVcmiAyNz8zH3LWKtYKI/9RZTA0auQuH7rsczf/bR7DCoWKH2RE8/TNlzQgt66qKiv3TicYd+
wVmNqAazdQfIGsAZDOBtNkXztRdm2ZZqc98WUn2e/ao7mbxe7y3caHu3L5kJZdYwrOcWWdIA3e7K
R1edbZpRBDhcOOJZBdI8NyCNB17/E2JCPAYWs0Mo0ck1Uad4EuYk34LOiPeIroKdQr+DGXxwEo7G
2XnEpErKZO+G6qUPRHcBIM/62mtR7VwS7ba5FVkHD5/iA1Z7fJFEKW0U1p5dlirsm7IrLnNzqO81
9+GFbrrm2nWt8DwgVnGNeZ5guQQzYm0n/SUR4DMeyMI7FHP/XAdO+n/snUl35Ma1rf/KW28OL0Sg
H7xJInsmexaLrAkWVVSh7wI9fv39Ikt+lnSv5eu5B7KWVUVmJhKIOHHO3t++LHaSfCUa1LyLItre
Q9a5VALaiDaQPxPWpWXedWhV+jDlyX9wMmA/wK/Uh6/N052bbxFH94+qc7QnqySAowy64DFnunsj
AB7+MnUxqP25NHf5UpunxIy/RjSrQkAlJDBXnkefb8HYKnOCuE1hvJF2be5sFTe3TpqaNxY55tjL
VNxuiStqtrZIIPrMov9iyKEnE6uLO3yjDKoCA2p+N84u/EEU9uEa+Attqlhyvih95mMbMydDgt9G
aM5qIXYZ1Nhv6yh1PqQm68x2kq3ohjJWAgWqv+SpcpfEe7ZU5sdseQBV4+SlczGw/0eP8hPi9i/q
e4ob3Sr6Cz1KSidrUH/wWvz2Q38v74O/0VT6jYCqDwu/6VAC52+Y69EMA2n8hwLF/ButBs0To9eJ
DlS/+G8KFIp+dBwSHYcQ6C3/zcqeJtIfK3vkJ55Ex4JW1tc2kD83fBQw0nagrDhT7hDWQT/VhRVq
XxfVxrXHdzMuvTvDceqntFmqu3UiWKT1SxNfVDBkO6HX6azP12Wn5JzfE/XNQs5CDZ6FxX0OUuvM
dIBQy+vS7/gzi3QN2oDiMJ88Zq/sE2Mx1RfzunnUbCP0+PIHr7b8Q2kGySGi5j/Y142H2D089Nip
D2uaqFOud6ihA0+6otIwQmtYeoXJk92MyaD7NWV5GkKPznA4c2IJ0bTRGzck+YkgaZ7qa/pPqoOA
BsIv87X+8PLCv11z8oE3avaR9+v9ctI7Zx7N7v0UzXAwBcYUM9QG8pPurB5zJY3vExvnD0/jz6He
+yfm2urXeJZRi+0YPHqaNIO2x6knu7OnM5UVNeaSZwtIt0z+St0N/tPhwcagZjFVWGL3jlz3+KZr
VuN7dcWx0zGXd2itq9OStm9jMLcQAqR7yBN//JI0ff8cBD0LHIg49QuAqfhNGTlZHoNjE7lMI3gg
cANFILO8EyNTuuOSIMhT4gQ4TKQU6qNFpj6E0p6+YsqRXOmq+IVEzf4YrGm/FyDnv6/mUFxSU90b
a+ycc9U3ZxWt6w2wsjGsHK/be4DI5Fa5aGc35jJItallnL8FaQDmgKs08NtKo9vLzipuFuEReV2X
Lh90DrJNJ6LhAunbYNs0kwPt5eKlruzka96nZN1MVWPJzQI7jaBbJxNbqjeTDB9p5bgiuQFPrbKH
2wHhY4fl1tQJFGKM9okWyxbxQuLn1CHZLFaL+SUxtdOPNJMD+uAZzTrxoR3pCFlSPaSuMyOkXTj0
INXfYuJmoqH88rZhmI8jyBILqa0TjtGaGIdl4yBkfEUbILHGDLH9SztPNpY32vuaV83fQt1zXJuV
0nz07HiLP1vcraUTPFJUJ+FEbCXSeTyey7h1lXMHj3T8jn44PwGRa8MpM4xkO3bDcrDR0t5w0nW7
fRb01ZegzqI30GOxcY5a2VJxkwL02U5mN2wSoFpPI2bJaDcuuXjvgyKqQjzSw6PgNPBNLabEYURe
DkdN0AXEiSxP4BEL/wjeAPa38oP6mMqlA+VizTbCT8ylhLAI69UazeSmNRP7F4gyJmwNm5s29NRa
HJu48r9lnundkvG0mKc5yIMXVKU1Id8ImLUtuhiLbcNJFSRXVX44cRJ8USi4DYrdrUuhwpDcXX51
4PUiuBKirtBoR9VbFg+dCAsF8Y8vq1Lv1NYEI4PraU5+VPcA40aiPXp0yRdNj9o2vXoUHcqZDVSp
fseQvGWkouydXzQrMyP223WE/zzbTbq1E+KD1qmHDFIL7+yYnSYxJ5nPdbAJRRgGljXO5F4ItMs8
jFjHn+gGOIc6NUnRMoI+sunXKvNd5gmjdJsVdWTiD52rwjdzYMRdnOIFNFpuR0OBicrqnwg7trmw
6LWh0GYtzDPRWxMrWjScIlDHPnbbqfk2ektDepFB1jrDrZixqbl093anjO+14zGS7kQ2Piwt6a1Z
vjInq40sYFBNSuCeIJX2G6O26de2SKb3xa7ErdWlTIhpYvuoqJ1FRWEQWe19sgRRvvVlUyJQmIDW
ooOQoTCb5zjvmi0st4mTgkrDEl3x1q28s90sMB2rqngMwAdtx5gglwza9a4WdnuYzfIlrpzh0Cmw
YNptPW5AKigKqnypwqAf3V1rzuvnytys3I0CHlhtDehx6mSUTEj97J4DUTEON3bRugDqbcV56Ct4
jaI6Lp5NUuibv+Qu+VKJskTfg5pZuuw+mumKSPK+7kU2RftVFOrJhV745AovfmBZhM2Mi/Y0xtMr
zOzqqaXt9TSILpIbM82i1wkXAHQizrMb9P/TWROqXn0m+CxStEWefPr4DyYiiwd0Ru0eohBW5zS3
wUGXXViPUCYzR8VkpbDlhXO5pHeDDIZ963ttBpigJHkjMHm7bm6QkEvIyKYrcFoxQpT2RuCIIiGE
t79iNb/FTxERIbz20bPtK/eUpfn0QmPabzfJGCW/Wqux3CPUGMpDb7T1ZTGX6I44tuZ55R4/xXzw
703aMr5clHOASgeTIWrXb7mdzYxhW2M9xqJY9pm9kFEi+mHX9rDv8t5hPRpSsd6gzvdOCb4x9AfZ
A91lBS5ZWvcR5kObRTbHFrxGp9rN5C0qrbimPWHrEe5QP8SrB5OV6/miah0Amq3qyHLhHcAaGfc5
lEhrJ+XkPBbBmnxGPf76dDY4bat2bngdAAbowb3lkfJ7OgRLEJxGMXSvKqpBVghnPPI8kZ7A8EgR
Z+1RE9M9p3W3Lou57YkoZeJuBe3jZNFrQm1voQFH/w4WK8WJ3xY2SdJldLt6wXzq2BgZlsrpDg/3
d7NOg++is2QNtNlp3wBqJt/MKcpBKBrNobISA6P3yFLD7ZfQd7exKYbQDD3i7LL8AUDm9A3P+rTN
e+G+yzr17+VS8eQletGccLGkh3Wa0Mlgz5D1c7UEb6msYlbsxE8alCLtIEKz8on2Ru4XvNOwyJ85
O3Xtg6u6tDtaYLQAF7huDvgrE615kS7+9EMTiMpsAdSBAwjZ+LnytVzBXrfxdibIY9lbievtm8D1
wgQbThRm8YQDQ9bZTa+KrsTYbyRvDiKe9EO6POIhJFrT2akJfzfRDVBSV/dWiHke+0Mdo4saztyy
kpBkDD60Ez7aaH2n9oWvnRvV92yc5WvQD94Ljazm3LbpS1t5yw48Unny2q4J6YOWoVfPT26xvrMA
/gA+9ZH17rs3TMMvVt1RQcDtR+bvDO9eYGRHVKfFA1jX3WSXxoUvR+pZLRKAvG9/WKszVpu+afMc
G73lI/QfUoap9dI/WpgMlhAsVcLBTwUxGi53IMZnlaT0rtQ70DEmpzR+DtH+MyL5V0codPgYxf/5
Eeru11/UR5d//H5CwoBP/9BvRyiOSozktSEXETEOAf1Hv52ifkbXMLd3fYvcz98fpSzOS8zyfea3
gY4kZZj3dzG/+e8MRaTPIez3ol/yyx3T0ZE0lOquwxv745iQkHCDVTYZL1a5BmPCsYEHGKYlvd9s
qS6jl9pLU55SvT4n16UaQN/04uj1u9MreVH6LOoVb187E917qdf8+br893onkNdNQVrK2ANlGd5s
vWeo6/Yx6p2E3N70jp6AFebXjabRe04jEvqci2Pd9XpHivTeZI5+yZZnVg+93rmC6yaW6v1MLdN0
tq+b3Kz3OxN4J0KDxJAc8urgqSAI50nJ/pUhy3oCNMWuqfdPF0qRRrqopzm2iCbU++wawbMyJqs/
502wQum18Gu5YsYjbeOTT/O2eBnSbP7wvLJFwlWT8GWvLlSctukeyAJJvhJRMSyhWWfN1opHuQ8S
Tzx7Tps8kRuT7UbTHnHr08O/qHiSFxLEvpScT1DQCOkpgJaWDJEjrS8k3ObQ3+ZfcjIfu43F2OoI
ejy9tGnF+ZSMvO4bLrqJdjrf4Zciz8o7fyKP0eiT9axKEOObZLHibTH6XphVIFM2GQ6DB3qvGAeL
+H7KM5L6Mnp5a+JkYccw7mhO9UTnsxou4HaYD4vShb9UTsvzonfcnDo47KlU7n1Ei8dFttWt15rT
xe4I1PBRLn7Qc63PWSD6Z8bgBYat3MhhUjc9wQ2J9E/wQYfblTV+3wrP2FZRUT2iO7Se+8Xu361A
Fj/I4jFf5DikWzefKx39atxZgFhjttE3rhXVaDtXwQMSxPLNUum4Fz5utKonGGOq8vUA+cnYGZaa
OUR03T3xevUlm/s5RNqEzjHjxiGt2QiC75pXpkI6rizLxkp+aTgXuolIHMpj1Y0mjYCg7XcLnTpM
J/W492GIbyjGP0Y5+jeVRsYg4G/ubCXicKhMwsXgiYRJRz90FsjcdyOhE5eG8dWxiBv/aKKv+DWr
4uwBTzu5Gnm83udORhJi5kTGd5+mAYnycScgPE1w2De0XYabKnU91q8kOac5aCTQkdk2MwrnLRWl
+ZVcy/niEsW7S+xuuE29hqNf3bTjI/Cg9R3AFxELxjVtwUnjF3zYzr1PFIPSmQyjTmdIza7nIEBi
Q+5YhDdAeSLIQehMB6duB0hFPUkP7jX0oZsqAiBSnQVh6VQIIpPJPL9GRfitjo2IZh0hgTmtfGUZ
aR4WnTBR4ZbbcbJxdqnOnyCylCgKZMRsmTqfQumkilJnVqiE9Aq3JccCAAXzBZ7t+Wt3DbqY/WF5
pkog/gIJFg48nYnhuFF5HlY29015Dc0YwXWPe9jb5j0aeiFC42fERu7HrzRrCd7w3DoCLNe2AN2r
tFm3a1l/FqhG/A329PnWWj1CPNJroEemsz3isUPdkgmHyI9Cp39Y1yCQ9RoKwriXgJCGod6j1Kkh
6hogEjcYuNt98TNbRNC90lEjhOIMJI8o1JLkkDDQ06kkGGU68xkUvs4rib2y6Z/on2MIJAuQp/28
NlLHZ/V+Vs40ZkeZT8/qmq8F9y9KKpT3hTk5X8oxm1pv5zd4NffGMPTZJ9D0RuRI34VSbFxsbv+p
A/5VHSA8DYz553XAbV31H9Ufy4CfP/NbGXDd61H/+OTd4bVBqfePMkDQHdWBE6gUUJVhJ/lHS5X+
K7I+k+Rthr/AOGmE/r0OsP+Gcoosc1qtDoYR3Mx/yqX7y5w67Rz8Q11AceKik8COypARb8uf6gJN
VcD0vjCEaSjBueNLPUhP4Oc5LaPso1fnVgWtN4bIxIm4uSXSwIBWEyefXeSv9QYBpASyZSbtDGK8
LQGcM2f6DlMj2EHs8m1GGM1yqVsWs6/parcXsonMz8yKZ0C1Q87yQeHiaXo+J6tDaiBC9vrek6eu
DcbxPFupmm4BJFS7pGePwDteLJt8cYE1IwIJxRD1G6g0F3NghoBdxodYnVWr3LaL+sbMR3FaS4CS
jbO50NFBKU3o+eBs2DDtfeBHLISkcTpJaLtJeluM9XQaisE7GmpQp7EuCbxTaTU/jq1xkBmJqrUM
IIciGEnIUS7DMq71u1rW7OvscCywBkYqwzJfkkCk2MdWoYTYElcR9duhLtA1bHDak1iH5I6BeF2o
Llw5Jq1iwzfPVTbXgRasDrxDpM30upky92bC//mdKwJj8GdA3uoSltf/DM7zVDznu0yR1EEq89wc
WO2JppaznIhesoFlFxi9F5r06DJWvxyR7jKk6q1jls5J3QKCz/FQeDdM8ytFOUTknyAzFyj1kHHU
D2KGc+NJkJIVjDfFFGBcIaOL1rKfn2Lf8LwGtpYDN9WS4qnrIKAU8NXnT7p7TfZDczd+LMCIJ+tO
MiEvKZPKSOw5+Hk1/HJa5m8NoGzaXmUwXuCI52e3GhoulGLRC5diyE6pzQB/p4r8kQab2pkpXaQo
yad7LO8jTZAU4X0x5/V2afKYnVmIs8+wDPi5Sbx8muaHnFEj8pD5qXcHGyqpUchtGigW1aLt47Pv
054LbYurHUoyW49mZY79rrAWotegk+w5Z3UftWyK77JvhbUPcvB9nPrXZNP7kc8sC64hY+MuELCE
+2ljW3FxzuiliSOyg29JZpM7vta280CdkDo0Y5v4W6xs8wYrSbnHsGUcGKNWW4+Xuy1c8k/FKubH
ipSDQzLldJfIN/Xw6/i4U3Jp5jdSxC1yY9mNdLvc6jRSD92lyPVpjPSFfXH9bD3TjTE3K1kHW6zx
H7zHbO8Da9sPRXznJkwotoPtXkzP695gSUXf6A0E+xp6I91lprp5m1fnQXjNl6xb72D4O4/6zr6P
RGduOW7gy2rF7QokfcPhvQ99q3H2NJzopdtWY/6oBdtz7eTxW9yk641q7elSj6hou8KFm5e6McG9
Y36IUuxuEeX1p8Q0cmhcFTzHtuGAEfApn3PvdZXmfWVlbYjUwb0gQnEu9Inovmfd9JXZNBVyls9U
takl3wmamOfNgDU/3kyFaT25iE92ouqsHwb2tZKExiHZ52vWnzABfUe5FoQqjXB/GMPSBhtgKvZz
Y03od6Q31t9tf4lfnMyOzQ32D+eXvtSwhqDr+B2NcSrABIUW0WebdoCxOJlufc5n1Fw+unVCQrJ5
b1Wxf5wpYjYTJGFdgMzZvndissW9oU9vRJAML4AX87Dg+rx0xAJxW6MfkAsRJYyMnDwKjgZ4OvT4
4P3OvkKWQde08D9nytiHoPBTDLl19cmgK9gWJi0QbAOcRHdLbYPdMAXo4uypL5V/WuhhbnPu7mfy
1RsqwGmRSFWtKJz69YtvMq9YZif2CDZucZIUNCeYaVvf6iLGMsYZkSBfYWf4RFznHcFzsLXw/zzV
TNFC2srT1zzpoKRbGfCHomHiMXrzd+bt426UVv+DED2Do2BLYAHassMMaOZNVmt5vwrGUiOsY4pJ
p94LYr4fpFLNDQI+VBYC31aIDyxv93Xdxbuubs0PvxnU1p7RWqD5xRi4TIkVJtlgbGzRxz/mFVhw
NVbeu0Vn0Niu3Fq7lSUnTNCiglyIQUZWNSu/D2Jh4/mje4vMLA55Iq29HZPSF7dBc+OTRn6uA9U8
tIKY5b6lwt8tQbL8mi6qf3bGuM0Q3kbE1pgLArtEdGVIiexSXo/ytKplGUJbtr+WZWrtxFwHdLNl
fTtnTRYaaBYua1VPj4Vn7IYlD27bUTrpxlvShPobQd1tYop2K5ibfCu6EVRnVzS3XuMvz+aEhHFj
kLrzZJNscBz9fj7Vc5TazC9t9BLQV+8pRfOvJU7Sr4Bg1UNFYshrk0fpzUAVv0mY4H8REINIcquz
w6LGZRdxFNwgGeuSrc2nrUPau2Z/osgfgb56wxebUDHKZ86EWyN1qpDWA1hVMzE5sXnAtT3mHOdq
IoSQ0+G03BBDWOYIzbXsrbYtrmM/vdmz52ycMXEPJMaPSZjRiTuLVLjfkf6bRlhHVfoQ9/RF3cwM
vi6rw/nYXtnofRLCNJW4S/dumrsX2N/NC2E1ioO3o2hvxBEDi60/zZehrdW+40Ra/UdH/L/TGVim
NiD88+L47tfx4/OPtfHPH/l7bSwIWyUDjdA5OmdXPsX/b5FpqXkFHi75f/8XwgUNaMtDVWw70DEE
Ffnf9QWE15nONSGO8tnX/bJ/oxhGlf+nYphpin4ZQGgo90m8/JOWPunteaxUY916UefBn7UdVkmI
M2Q9FGSuJPiSt3NTn1Eft2JTi3bcmWvc7SbXLw6D7NoLkQuDfHPQWt7VjFKZOc7s6KFsWs7UAw8X
k0h7fCPPEnpLDN0naRZJs2L06RU1fUbCkZtUOFinRTwNoODfqzEa71cVID/FY6v3/ZV4+00bqWmf
lnZ+9EhxCZH44YH1mG4dXFh09aZJ6PaQkFezQiMGmh/sZQEblcz+FB8DW6zDds4z7NtDgUWqWPL8
kwD29j6NnbFESVvO9xEgYoKlCFcyt+QRLTm0tTT3TvWibEoqMVBocpDlT63OaaTGBS8PbeK0yynG
DZxty3KZ0ZPyBusbO1oxnXPKLa1H6Tf1Y2BnMWDKfLxvi2lDpkfRb6cEEH4YkeB2yCblHcFmVW2I
7Zywo5SmjtZr5qw0tpr75tbK5RccA723NtsJ633fHiPhpMOhjGSM5s+nFxDvPZWaKynuWakqM8yJ
j78jQrSswGty3D/ZnagxaDdxm5BV5tp+VeUQxgujoBOB9LWznkYgyQxSXVRuvpNGAOfydrSDaEc3
TwUbInJUuacn4MdYdBF5xCH+tCyiPlqMPbuxwELpdL1FtU9p4PWXjuYecuzWRDJ6JJBERPARkiLa
tnY36hsHaPA6wwDbG3OG8TcvXajE5x4YWGPekZaS9ZbaqK4bJ7oRoACmTrzFHGTk+k7nYanUJzzt
viw3UJ/WInr8TzfgfwX64Svm+PwXC55esP5P+KHqIv1TU+Dnj/628JG5aTvkRdtXQAbqS9aZ32YD
Psd7CeWEXgFAW9/WEqjf1kHEVHSOBJhZnyY7zfl/DAcs62/8VUGTgbDOn12Gf2Md9P4b5oLFWLIE
sgBi4dDE3T8OCzxdtzJTywCHM9XDKkjEwXZFdQgLe1Q0OvuxMWuim7zEPaFoxTaL5B8nl7uiwgnl
RGj03lrnMt/VTh239KBrMalNM6JQ3JiJ1X2WKSh8BhI2gVbawe0Aiu1tZLqc78m8KRrXOo2pQDY4
4bYkuLfQoAL0h5cALdN7pRHgjblGajdmmNQ2UwXXXyTSxi4xirsSAEQV1lXsupuhZsE5SLD4aKxz
Q/+IFeHJzGkOP8CERaJJ61BSlJvobvrOn5/iGdNSmYr5Z9hDlIMqZ1Y7ewqiRZXX59pRtX92A6/7
7Hwk0IXOiNuIpML2D60wxa/OIRgzsDWEubaib5rARi8tZayOGFfECy4Z58OTmOHr2hiO1phYhHL5
KLAtPOOdZXIydstO3MWy5fM3uFNeM7fgVzOK1EfjIOs4JHEm/QS5zxWo7Fq+pFSE71ZEYbqZLcVf
s2dR3yCXdz6WWBv2hpg34AjyCTkU8WqmFVNHRgkC7sFCYUoTfOZT2zmv6edwMorM5LNjZ0XyP0ym
decSQXBT4bq4s3LURf4YiY2a0vk2i9LxZNUB88yU8/3Gg7mfAlGI8N+VRKK4W+5r/svPL7Qw41xt
0V8Er3LQ3/C4DPMDX2nXvWHtpX8yNZq3MOcSZ7nZFXn6aJSSj1DjsWfmPSb8r98VBfrbYuC6IDvi
PeJpIBFqWjg4ckz0Ym1uLxm6N2BiaJ/Df7P2Rbka9YbV80cS0dramGMVvC4F8LS1c/YL2RZ2WERp
xIGzyx6JYUORU8ytEeImkS+VzQ04J5O+a0tudATc8CoX0MfxZsXZEm9+owXqm4hxB7gDd+K9ev3I
3SAVcYY4aXqCBwMmXydoTgjzC8/r2xCRETefAQloG43yiiYhfAt9tBbC9424S6aWh5DJP18wcel4
Pfwghg+TZ3hTzlUW5GmYBwXE2ZFblHMHj+WlZmpuH6+UGYOMBYvjkcX7TtcBhEeJVvDJMnWERTWV
3DGRIEpgnrWWEFA0392o75OFquJ90F+Rb/XWqXQGIkFExy/jXABv0KHdh74lxdE0BrvGFs27ahCm
XG/h1PC4vjkMlFo/7PrY8h65IyQOmmVDOGEcfpjh2z4w0KZUIP8l35MGHLziruHC9WRYWWFT+Nww
g2fCRWBery3iPBIQhtID6j0u3gIm4cCmap0wXbbvqwevoHUa3Acu5OIXG2EZOCUTo0HTwRzYYD3B
a4V/qdi49cKBUPrpoUicadxMacnHMQGzpAAR2beZu/E8mCY3mIHTnH7ZyPWJsGC8jJJYmQXkgtwg
hQVPnOCCJLknuKyYk7DIpgu/oQbODd7Q8JUfDh7szYesHdHXGYpuGblUK6HvReMdXdAoe7MA5I0Q
38AkA055A16Ez2vNzBH3K/ieBIl8xhMmFU2azWqxYpWS7sfT0s10aLNB55SDwbHogDxdqQZ+lYNu
IUaE34NZ3T6hY/G3GZkaL6YZiZceEgpXsLTnp4YbHbFlkrfvOSmDxwBh/AEpnXzxLO557M8olPwE
4s5zhzHVJsCEPBzwg8FlzjUUxghQvmwLaYiXCL5pc45rwuV3VlUWyZlpFrQekmkPIMtzGBQT31KR
RvZHl0qWZhwe3FNk7HKDLy5U/lB1WKZNtCdpOFdCvLTDAuzDWSbaWarEJMCwjvtFdH2wuybVTMHI
E1HSlLpL60C8lKXg/WQl1IrdGOg7xxPkE9NdVfx6GUfdZ5zTy0kTh7v7Gp2g7z2VOiK7seksHGl+
MZi+3vO25CAcmj2fOZStvv8H1M93QzoGr5gE0Mwjp+Elxkm0PT1jJ59xZnSsb6pDWl8klr4fgwWE
Dt6+4NWwVr7In0ta1om03DbgiCTIB18Np8zvUMtQbU6KWbkhHmyXp4vQvyALh4nLiy1qf33iytG3
X6eqnwk9bR2V7K8ra10nwj1M5J2+CqwV1esUx0v+1WHanYaFzYx4I0YiUuykdz4CGru7bIAnJZJB
kg5TfaLeDE6qafRm0OJV2yyRzj8BdS/uptVhIWOUxhPs134DOyFJKpGgGEqWI8uPRcYRUCRKiE1c
E6tCOMga3JRV14Mk8KIZOkSXBsXjmjElNdPC88OiN+JXtlI8/L1T8hVVJk9NPsystTyTapuwxAAE
miRTbPol7mddla91LNSZA9IAinDhrE8dYqkXaSNsDvRG1LlV8cIguLlhj/EfmHSaEc/uaO1Va6VI
GLHCO6ZV33R0RMORbtCX1GshVi9V9K0lRc6QdUvVjktcAYg1vYxnYDOUojSmY98vpy4ZmhsvC1QZ
PaAxrYlP6+HFD/um6dq94XrBA9kym6z0niIOueZX/IXYvzYeUuLoRD+7ZFXVhBzIcAAyOELCFkPU
iKx5rUKvo0cIlNDOQjTV5VFcnXWpNtkZdm7t86vzzsODZ2oznpMl+PIYjxKpKasmWfaLuxTeMeC2
VGHcDQyMYTQFcCDs9d6fe+9MqBTbHOgXrWTDEUgGyxe0j/Wtoe2CqTYOetpCWAgSllwotbuY+DQE
080s6bh6w42aRwa9VoxOvDOc+QMreEZwUvnFzry2uBRtZz+2OZwxo4eiRVyNCvb+aI3QRbA8Jtr8
2E3E4a7aENk6Xrr1MUPuF2ShjNHbkVYkFsqSwStzGhtRBGfj7NYHqL7ccr3cTwys1X4dEIQsJOcQ
Zzt9CUj82+cpwn4vmr4BfsJRh5ETS9HylDhLtRVFK/cWtKCN7B312JkYFl30JjuMN/P3DIeogQCY
xmjX3fppApd9XYhz8oZyXy+GfYiICL80sJx3cdu9tMHA6Exd/ahd2da3/RqxROUl9cmEEzOmbjhD
ohVniQ726AR1d8oxUV5qa4Ul68zVjqQV53l2a+iubevvjGDlzM2KteEOyR9Q6mw9qk5jzcU9mwAS
QnusiLYx3FOhzbd40UKrsqqjxBx3YIRMzbo043Ymce7o5HxhXboY7x0dyW2GjIyevfM4pKXc9oAY
nnIsOZd6KfovDI6My3L1CBtXv/BE7fpLf3URR5wyzz2Q/EOW9vUbGHgULeWAY4L7W+YvUhuSvcky
7kyU1kDqhLfNfRu0nYNis85LWuOe92Hk5dtstPichUeC7KhUtzc8bhvk0URbkiAxHExtk3a0YZrF
P96uTsFGFCfYqSvns8FkuJO9mELRYLpmtRKnhdnGR6RMbHv0LuY3KuId1bWiEtTm7UXbuHtt6IaS
I+5Y+VW5S2sB3i2VHidxZnplAoWq08ZwZyrEdKHPDZW9sWBVDSwkaGHabe+YT+OUF1hFnUIhNyfl
ac6e0kgwzBRZqadtazfGnyz+8T7JZLtdYWMxcRorwqKIn8VlgBLpALDTYGFSqXv04cS8GnmH525x
I+ki/hPAmtEHqCxpdx6AyNu047lImSy9NjScTitGKlygBLgisF93Q2LyfzOPVig9mS9TPPvc4hDA
bOOMRYHCj4W0RCBKtmN8idvyLhn77quBjPyGecCtm1ddyOYVPZeDNN+CCZvyZuDsgkSqbZf0a+c2
g3kCURz0Z6MVqwRCbWUBeipraCckEwaVU8zBjdYHwE6q2bHmGOKktf8eEUyojiShT9DPjWkxAzTh
tPJx3WdZvTqhLGzDhMeFpj4OUf8M1jszGnZdOWSLG/rX3EYwRk6JjF/x3/OakmtrOmXvc/fIQO2c
gRqU2RXVVjV1FCLuaLM3pS3pkGdTrPPTAoflhVq0gIM3UZYHBvXZ7078Dz9hK79Hyv7JomRzdIbw
A/1GWtLjGK3//HdQniGJ8OP2aXaM6qBQRM3W1vx11fFcb8QJrO3eLgOqkbpyCljPk84n++s3oO1W
v5/o63cAfVr/S/uxLPmnif6UuHCnZR8fnZn47E1UEVm2HQIRyTthdElMsRk1h9RKk/imb6K12jVu
F93FVS9efHMQd3at7d1//a7+h8uCSBfLFmW7a2Pj+uNlqawhqpl/xkfiFyjSyWVHCwOtJqAig9PW
M+4ut0O5UhwZY9y8//WrXyEovwfjcDF4eVf/ox1q9p/BPUT4DRWJy0dnKTgKoTteGnYcrGEZX0iy
YNddrcm3XnKMtiehy+/Kxvd+M9ptI+9tdxnzFa9jHyfHXp+gmzYGdNtFDmeYSqf7/os3/N+/RI3X
cDxEcDS/xZ+v1xjEqWEZfnGsgEJijFjmoQsTN28omqDdtDBeoAK4c9d+0ANentqeXgXMCToA9aye
Stqm/+Id/ak3zv2ELEK3L+G8WIJt+I/foOEgux+oG44Kdw/HegN0ZU9L6rWjxdNtfCCNtBQkGXg2
bJBTM3K+qPCZFQeh2JJDYpH0GYwr+9dvzPqf3phWxBD9gwnxqpn9/RPnjWajStUmx8ZlUEepydlr
IKGOBvK88VKrq54RQ/j2aakpW7czwuz8TG7f+DTYY0Ak0jiBeTOX/2LvPJYsRdKt+yr/C5CGo5ly
ODJOaJUREyxSoZUjHHj6u4is7JuZfau66h93D1pYWfRR4Hxi77Xplq33ulj0tLFaShMVWwvlO6m4
1NwRTFlUdMx6Kh+qWqiVEdOS3JXTcLkG3Xz53pSmpZruhmWdAlQzWgOiFHDFjxkBD2sd95ZWOdfW
0nmovG23oQP666/D+J3Cxe9EJrPlEIXFCBFA86+/UyK0FkaBq+3NBIAA+pKlSk4eJmaumYl3z8Hv
n2fDG7X7ylgYnkxlwtua02HBae3wbcUmHqSNvbwzdC3+K18W/z6hIIm37+Mh00BjESiZMaVB6x6n
hxqDC3BktxnjbTyCFV7mkle3DbSqSDvnkSuEhuDL+4f9ry7tP+nSeLpwhP35JPo6SetftOnf/+CP
+bOnf7A5EHUdZy7eC3sVhf3v/Bl0j+DkWYk833dyP/Zw4gMTYYNDVLAjc96lbD/2cN6HVVjOJQdY
hj9Hr/YP5s//hlmD5SbgZoHXWWPF/02TFikYrkll20ckWyTJG9mSk81BtCO69pF0MZsoH+Krdo2k
5xGKxEWv6JsXmJrTo10xGLacjHBFk3jdeIKx+dM3+Tee8Lw7Q+fj8wYR9jm/H4T+4MlIKN86ZqNF
5G5ioQmHWXGu7IlzkfyPee83+pq4UhMt8devzfP7t6e7twr1uLHR7bkewPDfbm+WPIzGh7TFbRd9
LFuCFrkBU/9yxfs5odMAvjF0jF98TY57QfJt+iiYD79OS7V8cYeOVqpZZvMUQ97Z5tCD930BR3Yr
29q5dRMPwfVEqX6MVNmfRWMC5NIbK1gkcL0MRq/YWGDlrhNjhj7pihG3j0d1GKBPc8NhINI3gKmi
tYHZw44Z4Wa8IDYAQs3ILeDYqy/czsI+xBl9l1RdRSdlVQzVetMjpbP1/QRrH7Rich/1Z01KbYvw
52GYFlnQNbYcO67TVFfSooDQkrXilLU5HmaO402OrDvI6BwAD7lqhD0aOcmmSaoE7+Q0f6wyr0Qc
jT7rbKsswro698+eila9v17QdegimUYkGR71uJnPO5UUDq5wI6XRZsmGEsJo79Y271bv0lSEGTu8
l6LWHeo5V5ehx7hkqwZ06rvRnPAqptxKd1PkxYBi29Yh8IRJy4MY6mQLaIX8H9/zizhkedLfwej3
ko0wFSqo1BH6jrEV2epV1DOGD2yH+c/Wihfzopokg444Tg3Io1TvAaM4i58106yDPRoGkEqL0l3Z
9kc3mz18Y051kwMvxPbXIsoaWE9jTMJpFsQ6LG09y+RO9gpICEO7PWPQ+EubGOMu11NsG+MYcqf6
Rxbm5d1ChrrJQHbITpCSs5DYa/ctcfvmsJT6svWLpj/MKSbkXU8JCvkhQ+i8YYA1Qetuq26P416g
5PGmEwl+0RN2croIlagmKAj5/GopfbwWtZjsIK3c8itPurwGYAmKsIWfBZEHwVsazONiA7tzpZOF
3Hv3Saxl5tWQp4ONuD5iX3ovZJlOTQC8ph43ESuReJNNEaGjHv6EL1XGgxm7g8z2YEDVF8ahpJeO
Oa7mJGiqhmkGYkuZvo1pAVner3gGXnedJAJpWEwM6WY2fnSmFEzdjILnbdHMngQJf5gkdwV05c/g
KNcEbr8nPcjpayvd9oOstG0defPlOItq3nS6S5rZAKErvZ/Nep4PoF+NYaNF1ToTrGQZhwTYxASZ
+gorALY0kqpYGhB8HKuclB1YCDwK+uosE5U2YcsQ662rKb/WmotLfQIFxNw9v0M9uh6GzOfQD6TV
dbYMLtmGNXFpYNt5Nbl+NtjygLiihfDm1u6itTayuuc+dQh8xXvBu59idtPtmqOb1opcysiuXxT+
HjYa9sioIVHcyFsCxCctGPRp+KRnctAvs1Ta+pUfMe/fNCQKvjHU9WG8aMWyez/KfT45kx1mLts+
8zhHc60fr6bUWJ5IutLSepMrk7ix/RRBB8fibllifrOHgWb/5EGz4T/y2PexsaNzjcGZ1GJR48cq
noq0g4diV2/wFkouHbl0cFAX56rtBO+YHrXWdgr9Xbb6Dxry64zimh0QZFynTo1u9SpPjEli+oC6
5sYiP7C4JtAObR/7xdqGSkykLNjdHjPu2CfludQkQyXFO+DaxQVzZG7tAc5pcW/QaNjREFaddF+Z
B6gZjwpglE0RL5XAae+Qbc1sxyOgs3XVS4047ypxZr8MPSerg8jT10RNUuJz1dWfOqAt5qSc48i0
ywbW76vbAapnEWq4TEFvMvrFn0tENMPAGkuDBYJoJwYdLZk5RisRGvdXUijmpYxZHVZXg/0ZI6JD
0WqKZFcrhMVGjSehEPZ0tgq0HNjIkvPgLniV+pZBxNTiQyDUQArQMkV/9BkRYSbpIu0h5zmz8JF9
8Lh+W9SBaEvXQCbWdegfawN/8tyvccqVMiELiNHJZMg5joYiti1svxz4XWl2z/8tHP+OhIEBsoFs
4M8Lx8f+Lfm5cPzjD34otnSMCbbuwb91gKui3fpX4ShWMRcMGN/G8uBzEdKX/CgcEXCtuq13aMyP
itFdHQ66uUr7qTWFYf+TivHdpfBTf4+7EckW3SnLPQuLrvmbcItIM7zeMwerv2bb5huPMRMp0g6d
HSRc84ixbt01xawAOtvqvogZIusE3Q4GQQVulACEC46l6SZj4LV9X/wn82zfAEPpGGnXxcRNj1lS
6bilDmXpWJG609yZMSi4xxGT2GMSTT6ZKgP8FiisVB+Mx4tIu15j0aF1w83t/I3BrN/7humbduug
aLin8Ri7g4BCELmTlp1whbbjfTPyJd9rVe1ikbQQNWzjTEnoT65tmZDTGWXrvCx7lUZ3QCgZ8KDo
VWeGhaXFIl8V6RUKh2TfusZiwiFxooeqNJKHpa/NAx+qhikyaJ/QW6UPXmZJZnVEbt9OtX3VT7I9
kq/N4LKOhjdf6JgqOtZ2mKQgKTggITd+PbJR2PjknxJskGFet2F9L7niWFI8wdsL47vECrjMdEUC
AkKrCbvhOg7X4vlem8WAJgsFQBbvIquxDXdv4EQY9uN3HZfQ40isjCpi+fLVYA365bKZuhoyZlDa
hlGOx/+eCH/rRIAb/pet5H09/ImoiTna+qc/RE3eB5v/7ZKdtNJduaH/1VOaHyBSrwFmEIK//5Mf
kib7Ay4mDHGojRwLnirdzI8DgkPD8nTbxeT0x1HzD1pK+z0/6acTwqJ15eSyGM3yPgRj7F/HIkNq
UAFnaX2YRpfyxk9yU22qKvX3CTbBnVNhDuBxnnm3QKAYfxppRaa9Q5jNiK2YRAiw9ehkUvPZ6ZL5
pnaM6p41c/SKlhLZCtNDUImsRA/gYCinfL6ji5So7tDNCS/bqCl3yrBHz0dRZQJ8PSMxTK5yUZMg
VMBTx9bYFu229VOel+jElUA35CRTuIxZ9a0rB9aurj9bu1zrrGsCQaebPImsjVZPo7bVW82EbASq
gfbIrpB8momR0D93TTDWM2p2QhKaTW8QNDSUpnlSpGEc/YmtyHYqABPqJW8qJGy1/8qrgD2RVkWv
Fw3YJaiYW+B7rlMQcbQqViijHbnJqWqRSmrKPqQ6gIota6zyW8oPfrCZi944lY1EghzV6Mvi2ISH
5CzSngFEufz/8s6eue+J41V6foeddbqJ1ihyNUTVQ0ObeN13CNAvEKbHdmixkADBlbiwTEkXFRFu
6ZZ8xwUnxO2U875ap+GLzOBTloFuphE4pGxa0zuW5lXEnncTFcwFA9pIXYSRj1IlZN1d71yv7FD3
EmjQkLyRi9a/sTvAIecMX/+h4/vbjRTJ58JJSbJMknUh5Bu7KRkRkCF4r+/Zxnq3GmvpK5KQyo0/
e8SWEOeyKSOJAIIZwJGlm3nScGEdaa3r61y2DN+WNTHKcTPYth00RPYjgxWmTB26A0rZns+MxQjM
U/sJkWf7IimWnhsdMufGX1rilKiPeI5pJX7aPunxMECMvZ0aVpjzbPn3hkzj2wkNXrz1J6n5G3s0
XyF6AvbjyrNZ+dE8v3msdgF3wjZsGtONd8OsxydryqqU6Ki2X47gaYx5n0aDdjZYXym0Om6JxIHd
EttEnPQ9RK7cph1VzXBHm2jn58Sc2HcDfYctLx3nsRKzdZl83+yY72seLDHrzsd5XwDFQJfYBhH5
8b4bel8Uze9Lo3bdH63Zb2DJmnWtlL+vmKgF1n2T53reLpbve6iollp/6t8XVMX7sspoOtZUNv8i
sXvdZ4FU0+5nhdnOyKNLtyzHi3TdfyUswqJ1I0b6Jsux7PumzPi+N4tLHfipu+7TbJNuOF1WTNi6
bYvWvZu+buB6Uy+OmEXUU9qD9NX8pL5k2NFuO5Z32brFSzFlU1lnhvBo2BP15DhR7By4vbWHat0D
1lKyEhwYkDaMU9gUgvmCV7RuD7Xe6FgkVryHw6ynLBixNA7h3E/ThYZJ54gnxw5nv7qrF+/cZx08
o1F0G9+rp5NKs2HrIgneWqCwgPFOe6wY2hd74aQpItzw0bKfPIHbIzXInkZLfYUc6R4ZXBySXL92
6/aTkIRKUxgBZJuH+lp5+h12UiMY5cLP1q1kaatdZWIRAmmG8DtWTpsus6sLvWq6r9nsXumLEb3g
2VGHSbXFfeWM3nU21t1mzjGRW5hZbvBxmrt2HbKrNJn3lrNcpa037wtL7zcJsKYd2B40Jhp/JfJ5
NZHIumG1vLzUkWtjEnSvl0ZeEuUY0WMSDJ8jpNy3USV3maPpl1JG6trpSJKG5vCJZqTdV6nwtmk0
RzsG+CCKIxsWkjDaw1LX6GPGETwVxSB8PrQUgxu/rv1gGIsEkZ2LgACuRU0wfS2fVdaqg17G/SOQ
gZ4LQ2n7WE7fhjVIi/ydedtLdo+jMKJXM7eRwk+r9pXGmrxJzTP04+DQah3MEnB+hVBz5/uYu9Cl
I0wiNdc6wc2GWKBp7u3QJP4+XdZwubJL971tlVwVzuJezV2LNZ5VVZptvTbt7+DuRE9+a3PL2mWE
V2pIrtDQtp+I76rzYEHP/7Fh/05HOGKnTA1vV6Kj2tf4e14aRPXP5ENpyH1R9daqWq4g+xBk1ipy
A81yTV8aqsvOmbRrEl6eXHYL+gZvxLCLOxpsabARD4apzyHHkr1w9vPS80kEYn9V9OngbnLDrJmZ
wo8OLcXo0O4Rz4xkgpIYREQ868BJBlrDPsZlbrJ3SZk6aTJmrtLEQ9Bqg/bUN3r3zBVXtWE6qOZC
N+WdE2X1LQxV/QoqdBV6Pd/0UHAZWGqnT4RLTxBPDwZShZWXrh3J1s2+mp1VfkWfsbLEgKRsxj5S
2DvZ/Z1AqvrmJptbuAh2Kh5rHPt3iZ9ju/OGeNv4rXduI+NV84dvKZT3j3RhuLFmDAedZT9WBNag
BunyDeS/MRgFO/BlbqNHvJ/7ycxeSd357Bmtvccc2qMhXZhyp/PHeZz9sC9qI3RdcIdAzILR1I/A
Z5nXCqP5GmN1Qvqp1aHBJv4wkhdXb4xltrYLIcI3BRt8AklUflsJ56qKmROVDHK3xN1g2jIo2/uN
SqRqtgC4l6t47qNtU3Zf8Pw+EK5DKUV9kS6mCJQ5omlAwRhicDHaAB4tqgC7XYuZlrRxi1HAxFNu
m1QR+KU8f9Ag0KNebHXAwS77odRzv0oh74ZRfIvKFu5RiqxDc18qFGRha6OhnHLdPfkghM+NjhfY
NduXOl7IWfKHE6wPmO0JdN6xakG+xSPe5Wkuj+bYAKRAB5s54jFVc34uuOYDIBqEqtFyYdkGHN3o
2V6ORXOq++neWpJuJ+D4BsVob4jGW74ghbI2vQlhO/KmkTjDhe86Ks05xE0xbm2n7hGDdeUOi2EZ
SM37HMXGR3RY0Yve2uY12xE0BZ59i5+N68r+TEyTOCKw7QAlps0Fds/6YmiNr26pNtQFiMbzNgkx
ijboxTt18BoarM6CXZ+2pHWNnpPsqVjcO3JOY5LFVbbTqR6vjcqNbiCJnSQ/OtZxRIv6VTKTws0y
kUuUrDR8ShNES5GJK7PJHqe8ce5W+Pe+UamNR8io6rshGepNRpyRi4GRUKea6LPJO2vQh8POWZ56
RJprsdmK6pq5FnFayl8b5G/0hYfWKIlI1PTrSHXXSwGqMunJa+/cIGvKV1mAOlm66UF1w00j+mtQ
0ZdUa2yAnWXmvqd5xQaZUwMOMX58bnPbgycX2mZqR8FEuNCZQb13dsoW3AXzNmNmeAmBr1zwgVb5
xX8bv7/T+KFQ8Vku/fko6Dov3pD9/2rg+/5Hf7R8vvUB1wlDB8MUzF8ABv+r50P1yYDHcRjuGLqB
IoV/9KPpW0c/P/WCPxo+E4ww5RgKDQtvzNoL/pOGz2aH+bMMhoRqOhaSQFhl8rxYV5K/CHHkmHvV
5Ij2ZHHfhKZVkBk69jsTvdCtzUoIRj6RcwDXoPzY21w6g/aICjb7UrD9RNAwMQtGfFmWfhrtedCg
KMUWXlx4sZ9mN71TAZeQqftiL+SjJiIuLnqVGSGZvZI5fJqWJyLv852T+xiF6eHOWdNqGFeSpmb8
PzTLvpzFPiYEgaTExGh2JVJo/2VMZ9M7gNNA6NG3s/NxVBOa1ZnmGfHf2pgYdW9tTWcl3JGw6rGi
WMF3wzsDr5Y1lrdmhQ6fUaklPQVkUXKMM/BNkwlhJzoqdVUkFojnndcWS3NVQ4vmHJ8YSG+YxBKj
eOg7B6LStsRarZWnivhW6AatEfmGDUIASe2VZwC8U0FU8H22QToTSNBuItvXFYcaHfZGJJHQPytV
dGrZ5klqs15DYGZT51ZZHeWbcpBgIANnQLBIIoOhlZiLfQuZfeItrSVCQEnWQpc5xojmZExJ5+bk
NQ31kn1BWTl3NnyqMp5tKJ41PmfXgLe1N/Ipkldu2WtHXWFyhpEfEa2imYEaLRlkXVKBwNfGfYxl
8T7X2KWSN6kvPJUrdSsII9g5fjO/wa3ItzApCkrUmRIemt8OMFl+pioz9zW1whEvw7DPq7Elv6iq
HZ4mxXD0xgkwYJLvyrLiAegk8bVt+AQDJsUUOkB8QqtndUWKa33oFj+6laUqqV+0HgBvRHG6aGNz
XWTOY16X8a2JsvRGJaN7i4V+fMEfOYWgp6OTbJLpdp16Iv+uU5YkEyGIRj3jum80Y6OGga0Xot1Q
idS98v08ekrABh+mxNGuNfRXfYAK1d+NrjTPkRMVew1XzRIKkBvzE9J0O8AY4Ty2jqju6QkovRG8
xGhos9acNmix3WlTo2g7VtLAZOX3JOaAnO2PiiZ7r4o8fjKb2rzwF3gFgWhs9YDGCK+p10iIVgM4
mG8A+9mJYsdEkoxEnLRa5CrgOQ37htU+QTLKfsha8kGywSID15zcs8BnE7MyWUjRjOQwXmNoMi6g
OtYHy2IX2meUIUT+dfKW5W31JLupYqroNp+UkTyLFm5wX3jeiV+63M4N3ty5a6BoY9W6jRjtnCpr
kg+xMJePA9L8cucz1Pyc1VK/0JaKrU7bmu5JFZO/s7Lm6+i30UHYerulKEMORCF5T104fNSdrHie
qcSfTdWnK03Hy59brfIhwXCHOVov9wi/jK3vqn6XNhBeasAjZAcXhBmb8FH9yj6pqfMVQiLsPQF/
q4GHTSnb7YVlOgqB9KaKsumEZpu1I0xLEjYEaqMEcHkRpL3WhZbWzttaDZBaI+gYfC89PIci2cSa
vmH+ok617lchmgrjyXI1k6e1fEwXeZ81mvtlsqEDBbq/wtHwDNBlGc2SPWDotS5KLDFnvWfhhtgi
Ct00PvpW517SYrfcGkN3v4DECLGz1J+dAdxWo5b6xoz85RPTdoIBBRZbQM2U7HEWW49xYjERaAtw
sqokkmlZ/PjSMsTw0tuw46BOEJ5He4H4WSyscuWJkVj81plJ+rVQbE27sT0bQ6SoZ9QUJuNgfjRY
8h5MjZDyYFJqPhtT44VW7rDK73tD446zKJ8Iv9B2kkUb8lndq2/zrANi3fQC1dfqPBi7FHMUfjAd
dxk82elgJP10V6tVG5XHyrynVfA+5aqkeR3SAU+It1op6GDmO5I5EFUjWH4bsAxe+IReO6y8VmPj
sFrDYlHRNrP57wJDWWjoV//JjFDzykW1PQfxAF5ZmOiMEW8nx7pk2Rk0M2ZHDfbpFUjVnEvUrje9
Pn1ueebdCeWsBuyo2/B/ipY2i7oj4m9/j/J5OjNPSBkONN5nq5b2t1qzvqRNa5yFO3ZwM1qasMLP
ti0qP25ykBPwT7xLgp+Y6+jwctFXfE7WFqDV2eZZ0/RY6/IeLJq+8YRM6KGZfqaMNnYpKqO9ToYN
RbGst5pjwORg1tUdYiafRT7GO2tIo1BWUjynrW3tCabVd9zvn7Ol8u5aA990ws7wIXaxXotENiSW
5uWWRt4uLm0ynbFVVyOMLiJe4eKTTOGUTr+3WLLccuWWYaX76iZFnfelnZg/kVIsCsoey3uKncg6
8Q7n0IDFsqntBuFAkdvlTRlp9q4w5voooAxudERF4dzp6Zm+0w2cqqr3/TANzOem/gUuCXh2j+DU
0c1f+058ytqGUCQej+dRlfSoTqeSG8sjvrXq6jxEbGdsZnPqvgkwj9tBzMN9BkBl+27xqWNEMBZm
mtCUWnSfMsi5QgfU75VPDtfcAd0Z48wU22yhL8duVmIBkYl2VDgwUguxfKU+Sd0qXiG604QrL/9S
eqCD54WGj2PvNfGKrzJPu6PJihonS57Te/HfItv1g5lZ/IGmUD/qWWGF2G+NHeY2cYZvk332Mw9m
dEF6bG9XgFW6qLjN+sLEzpClO9gF7XGgINkObeEfCDRb2fpUXiSI2HvyHRm3lTXOzGJCnd8LTQt1
RP4bWAXj1nS76nNvq3TDe39Ih1hshjlxDmo0W6asl4vFdL2yyNMCpGjsamF/bvXmdiAbgE6vyhAO
LAzRdA2ol/ZRgDINEtLPdylJDwHLI2eb6/WV28hbV+/2DEWAGDMz0UGSrPKRO0/r8xMjyXgH/cEL
Wp9+kvB0DH1QGOkF1yVVcWmWmsZEZVL7whn8g0WsImYdwuDz6gYNf7IjWw6Kc43xmFH5rU+CGjlp
OaHjQCnDfoFbacW1F9jJIPbVaC4cwq55rfWYaDjb3YfeMtLDkkX4h2zxtY0cbQtrsQxS7BUsJBqb
B1me8Dwwh1tlCP9zWs5YAzQuv7rTDg7wiltHAyzk9zCpRntFMfvNcJxK6R/gUJKwlC7eqezn2yK1
XwldePxvL/V3eqlV144e+s97qaevsgQV+Mtm/fvf/NieiQ/IqqGOmLp411b+ryTTNemyLJfNmoW+
eV2t/auVsuCfsByD9ovVAPHlihL+o52CmuJC4/Th/qIX1G328f+gnaJb+7mZYquPTpT0FRMBuGtZ
+vrPf3I1eGIcFmwc9sHzKCDKhEBotG/mf1A3ri3Zzzs6DwwhnxH5AEgYvonfWrZoQP1kEpF2GLIK
odJINmzgTVH9WvUj3mAHXVOBBBD3xILc86ff4/9Qda6/17+9OCWTp9M0olV0fvuICdb6ycw9/xBb
fp3vXNmpcJzY7ZUEvN1lPGzfYhb8ftBVqRl2y5x+nTR8U1tHOmZYsIcI5oGxST96xcZstfY0rMC5
zsuwC2dFxNk5SyZtcbyQAuNGd6VTqPD/40NAkqTp9dmrQo/89XfSpdXQkC3+AUOSsZ0Ap+xKDbdv
ihvwsTVRpUYix3iulfO4ETqWboWelWRG2ihMGP66tTMgEnQQhPURpwZ6zIW+J0fk4485lj2G2GU6
9Jjkl57JNYTH/+Bf4ZL9t9/Bc9EeozJhX7yCgH6+1LDns3NylX8ANqlCqRObNY1yZgD8n/KqV1HI
75cbShaT5GrbW0Odf30lm6crUgheacS3eMBBzo/neO1J9mZ7q9us8P761/ntJoL2IbiuXY/xhsVF
Zq5X4E83kSG6qqJE5PXiVN5yohD4NiAg/OtX+T++P5JPrTWVFywekphfX8WXHBdk/3kHaeAt8vjW
GtNPD3nnPfz1C71bmX77/mxDYE/hxmM++vuhkOG28BXX4MFYBG40tzO2CSj6/Tzzw82liWJRJE4X
0Cfnd0T+euemINzMYkt7R7zjclHadnsr59WR7YyM+BqxltgjvdchXuXedYEwLOXafMQpj16SBTMR
NkhhGCJYMS8yNZaxRUqeHjrD6Z6Vs6SHv/6Q3zO9f/mUuPoJN2aKhN4aP/vqt/jpV1vlhkOyyOlA
Rj09MPaSI9yB7qixztrVGPbAE9bfpkJqa94gWzziXQ5FmQ075vz9Lm+kvGryVIExqMyQUBD9WRh5
emUzX311yYYHXOhspVDGvfDLFo8JvsONpCN/APDoEwaUVgyQkukxiSuiWeN03jPjIT8lfuU4yw8O
+THX8WDYlG41MibHT5D4RMbWJKDwQNc4U96m5RYZkdh3Zu09UD9nx0zDmVEBw2Z6EUefEx48ZOHm
8dFqlvG6wftIHMziWufSawsKD2rUZjSsDTHTwwagQo1rSzDEyBk5PfXdCtGsiqAqZ+3aZoDyZWZC
w6o56bdx3pt7O7KQPmQO5e/CRDrU3MViDmfqD83Qlc9unOTfoMHXU5DrPu7LlcsJxoNQJISwyfTR
RUQeuqUhMc76xTGbswm+gu9cO0XuhbDlK1h6Zaquh75ivZWtzIC222rENBF+lX/Vcs271CBJU4Ol
SMddeULGxbtmRMjYwT8io6iuYEVDVZgq1Qcx2vNAc6u93mTn9ftk3J5Bd/U9LSDZugtEab7YkD1o
ghL9GIOIOVtRMz9qRY4QVCCHvhKDRp83r6xtnefLJiuVuUeG6R2HxTLfJAOHm4zvqTr26Lk2rdvh
QLN2zAi5IkZWEENrmm91K+tdnhjQIJoJYnhtVPKxmrthUwO75KdBVNoRYnJQ87BLEvPWiMphy9k2
HlkezcGsgfEJILJ/IXSvDKUjmttZFpdpBPQWBT0JoXExhEOUozktkTFLXT81BuQPPSbsJ/On+L7K
4kt21q8Jy/pD0vf6XSRIUcuk8zz3+ZtRVlXIbh2KYeYAPYFesDOlFGd3GhQDxJyEn3GBEA9uJhgy
mAYEGEOIwYDJETXg4S3fq/h6XWrH/j5narOZyQp+0TCw82YmUrGM3Nog28Edjf9zNRSNyg15DOU4
tDynCjOVYnSMHWMPGku7sFninnuNqDI52fNbpjodFW/nIqmfUSQFupE110ut8wuBu20v5llYx6Sa
ioMwCVpxa24XR5trZh9+ayz5sDUYIQWAb9pg6ZNoQ/5m9VmOVvwxg5nyxXG7+aM5SnUqPW885qPf
B1gZrTN9Capi0lA3LM/G4yC4v7Q5p+sv5jk2Az1zOwEzx3cX4I6tg8+dHDsG0Mv0aI0ge00dLY+e
01tZRW2xh8SLgQYi3Qunrc7pxPgWGj0U5Jr/mVVDjoCAuJMTNpQ8dGpiuDQH5Uzb6fkuysb528gy
ur7SZxap0WpVWUZEx7I2iPqkpQzTmCeHWDAfGPrQbPVRGVs+sTy5DjAEhfIhNBJ9vmDB2j0vvrKu
DW7UqznV2yHMI1zN9Gn1+BXjiUJmoy+HGYvB58RFz4Ck2n16l6wTvyYeNJ36oqibhGAdRXUyUvLB
4dSRUPrI5yOoO20wCEw8k+7kdwVKg49ZZuZhri8qRGA13Wh2g0ogF+ZRWW2+axibPNV9hyYjRSGz
aIl+KDK4BRn5YUHbUH45RY2O37d4X7PZXJnJEp3cTvLkYsYFpsK085DweYJI5cgnZ3J+7evALOzB
BE7Qk1thEbt6vbhN1DFCWvgbwy/Q1zsO+0Rp8k5gPhG5NfZ8JBKaycJlyEnkfZ7ZW9NP7GvBwUDM
Dev7pjeWgw7ZaeO7Q3SiVrE3TeT47AALeRodrldhJvM3auDxKcXpvDVroz1lUI8ZndqWsRd62e6Z
INsE4dTa3cwL4KItePIuiHh423Niv+KcZmKAH6a/011cpAirhzvJICeU8Pk/6p590eUIQdyxrfdd
ZiwqoF40L+xJZ3DEoSDkYF7Rj1u7JgH1XeaGsxmLDIW4GSWAV4YHEa2D575Pwc4pe4vlnk1l5bOh
TuJxL5txTvZ8/W7+WTIQSc6oStuRqxkUNjwBZl1gaXWEdqzlz35UMpCxphkCIcsBK7malDGVy39V
n3+L3WlSV1Pu/nnD+vy16//fUypjZI6/bAD/+MsfbatLl4niE0/gu0hztaP9cBIaHxw2Gx5O1Hcf
oUGh+kMQrn+gu0Mr6rk0vITdUAn/2AK6H+hZnbWo9HUaGWJz/kHbCi2f6uyX6s10EJ5jycfTiC7s
3Rj+U/UWz5YqeHYlx66EUkKOIbuXCm3YhQnrKCQemrMzB/921wmGR2VMkG06pZCThTrkidQgN0eD
izvKl/cYljTO3cJ/Ipyv2EMPiAMTmzBUq8lud8RJ9ORx54l97CLgU7shGyLYHxpI9sD3bPw4hHE4
4ehzfoKlmg4tM0gEzQNqyzmW6Li9+BE1AGK40V4j7pwMCoN6Im4twpscdfPj0o8Lu3iyz9JRIywM
w8xtrGpx6usKieaElGDbIxTiSNei9s4GAnXmT1CUSd0F511rt2nUZF2YAJY8SBNKyaLmKpg6U39e
pBwvMlOfHyhjzN0su+QGZ4+D3GNZP3lR5d3WKB0YFCIrduxwQUInai7v48S2d4Y5NWgK+Meu3ooL
EOGPiIzsNS17vPSsmeax6DcaFOEwRtiHryO1+vsc8ucNjEzzNrKQFQa1Iy2BKXDgExeetoTEofsE
o4zAPpDFBw472JD3TEhy14Nrr4lPMwDQk0RiPg953hwES1KXZLi9GJLr2FvII8asaBWhSx22sWxl
EcYYLxa1gRyBA1Wg7D1IU+g9+gP58f2j1fG8CmCVi602GpLp4myi+ugqm9/DHs6Mdw99pr+g0gPq
ymfZ8tB7iioCt/FpPbIwtNCB6tWrVNl8EknjBuXsJfQH8zb+H+7ObLdtZFvDrxL0vQTOwwH2Bo41
2LJiJ07SO8ONoNhqkhIpSpzJpz9fkVTaop10HAbYxGFfdctdIkvFVavW+gc50af+1nHexRqdz2lm
hv4NUi3HW3+PviyzHLgmmt2hQU4fG293KiayI9fMPq+ilXJXHsPtTHeM4nVZHTaJojqowJSVMVsd
PedtlW/j68LmDLE1kIKx5ALgKsAZXzZWGJmPVneymnzCyHI/gbe3W4CuWDnLPMFi/a6wnfC4jhwn
xjHuCI5pm8l3RnDQl6LS836HNcEUFlX6Wqc7YkySLGDK8kMQ3YCu/JKjgXc7OigjkiRpo+0DjjY5
SL1A3x8X2VZLL3xPld4A0pPjaRCV1mdUltIP1UjgULKVPzPwTk0nVZCmwZWkpfp2vjJCPHr8fZ5/
cTGYl6bUyj0KKIBUOCQIs4OKX3mmmwgDecLA5y4LK3+yQ3z69eGIgQYor3J1lx2Ut7kuf65i+7MU
peSOqj2LTAmuhm14B3uikdBFlxlKtpeSoxgfyV0/oJCxkWgmgXvE1n3GfiVd6eABrTeuT8cLqUtv
snUN5coh5rxjBGipauzexkdvySkyXxR4cXPyNTS3mKROnCs3sR1XzqW1QsSNHOHwOcAbhx04KfGg
l3BHHaWrt6DpSG6Pu8MNLMtsGmdY+aaSfQnq10WxrcqOdwr0TLzuVjKeMljkbJc7VaJT7cW45FxA
99NvYl1dzUw1dBcuJguz4wEnAsOk3i6jGvNRi4JSv0iq5V4yR1cO6IfLneWLzEAZzfUVOEdbKvP5
XhhRwJ3bfSp0UFAB8MalhS+Ttk/wv0GXMUV6UUOaNkJCCBTJDhERoG0GjJKJlZGob/GzwdtTraZh
mh4u4RF6k0wOnJs8AxY+SbdV9eHoS/pCT6zopgDchDbZ1E39JVAFZxr4iO9eeJTLZ1iUB/PtYWmU
xScAzHBto1hZFKDkZjp/tfR1KbyRfRVaqK6NwAsew6MikazpqrkAPmARqaLjnWpH6gcKQbAxDbqA
ri6jJ17Chb5cjVYhZBZ/t/tcCZUfrTDzJVwHyltR9oXjJR3VLAU9QY8kmivwFcCRZ7d+5ZR/URqg
KZiZ5tzVHc2/MD2ck4tVfI/FIwheZLZ2F64hiH2k0otVUPqTMFxFrz0//cLGYszzxM+u9hVOZnQY
odlhAJjnnMQDL7lHu1H1UVU049dasKJX78jvHZOCizoKpKVHHjeJ9tb2Er344IIaxRWdbOlCZoOd
7c2wBFk2yq6ATNHPKclRV8i4LoxcK4CdW9LSSEiz2bGteXyQFPh8sr0s9qY3KxT/3UpgtczYMS/z
gw1VbxV5f6Ue8F/kmbB0wbdIm+QytriUuY6Low1+kIowJqtSob6N5FDwEhQ0lHhFb9yD49164Msm
O1TPJmW1s6e64snXlNxWMC+PyyIIjihpF/GDHkbFxAkOyAnBu32NBzW8ImwPF1Flf7XsJFg4Ot08
20ln6S7/CrkrnUlyCYs2ZbuhAbmwoti5ggGlToOVdZtRa6I4AZ40UPYw0zP9Lke/dB7RYHXK7btU
ikd3ubt9WzCv16tCV3gb/Vucmap5AXaHrRFFbI4jcD3mehXjMoCeIrYGWZpMIvLTP1Ffgf2eMq/v
jpBEDXjRSYkkCGpi4Uxh54xo3RQwuBNJLUHnI0NZSjNjb1VYeK3sQ/U+8CR79CmPoahPPdO0KmgA
MZ1HdKcR+gZ54fvazExkubw66N57vWY9VzUDOqaZeZvtZMjxoQ7eXsFrIoTGHgWbsiZRS9BK3iih
gh/zAZr4R/WQFh+DUCquTUHETgUlGxfeHHZ2YBbGRC532TUnrZzQ7++Zg8yF0C2o3XJAxLQAzKxL
Qfwmn9teU6FPVUQ+IIZbVepdB1IQTwGKzcDL5nNERiCSK+mIBhjk8ri0jvMc2zAqA4J7HuwJr7uj
ygQB5y7mruQ4/9HK1WFqbjnM4osJPtEOVO3Kq/ntUgV6MQ9TOaeMpHI+wT5FXUaHNHBniRLB1AMp
mHJ+ZOeS5jrY19WFVboWdncmIJ9qh/pkGaPOixhXnKULyS3TJQ5wI0p5gpovId1Og1HV7DeyPjKS
SZhUR28OyhVdScuuEB9UU2O6c47S5xiRPaRkttL2znIjnM1tygsXtlF64Mdt/RK74mKOWIxxVdWS
ApDYMuQFysgUnjaoDvi2bU9XQokgqEUJfH78TxWiB3Mj1i9V7GxBVdVKBhbM2IvjzltNYiF0gC4Q
mgcjD+cLtRgFt1ppUKghAzoCQEXOeaEJ4QSgB9sJ5EDMcwAQ0FQ+1CoL8S6RwM0nySeCdwUmPDaW
KGR+1egD82LrEuQZ8q0jnXCpBJwR7dxZniDAdRGlujJJEqPCS81wgzd7DPk4Ke/cdJbo7g3oHhDr
QjIiTxGPQCIQHYk9UtZ3ca0uEet7/1KDNTSDoa0iRyN0KPy9Vj4gjuB+scm5/0QowFyuNBftCiFg
g94iqdl05ciOfRNIOnKbpfkpEVzgUrCCDcEPxjzemSiFLi0ipawiWAdb47N60CCqIBAd0UMwiQO+
Yt/41Nk2ymjFIfzoyWviqXft5SNa4+jBfcqwXMQiPQrM1Rz9HJeKIpQFDH0CNAj3ifoulUNVAEvo
tKIlNdtpEMfsgjKbXmTZsjKzHPC9k7+LTYpo231eTLY60JkQ0b01cPniCPs61OayF0LVOciHaHZU
MjwxwgL42So5Ao9wjbmSSeaDQgfm9QH9slvrWB3eH1DW0CfE8+1faOfGH+y95H9yZAnZCJrD9nVY
OqtrD1e4a7RSjnOT9bqUjo5xp1YJdB0KMQulAp80qhC5kk3tMCuxXCf3pyuuw0RHzzDBq37nB/t5
jn7IJXLb+0UhkYsfoEh9QMFJnY+kaJYcjlvsASI8drZBdrtF5GtJkMBxOXB5WcxMIWEh8qmCJooC
yGG2C7bYo2hyAHs/wxo9DGLe9QhZrYNHjgIw8UgChfeOuzP0CocqNwf+nBrUp5BkMAKQJ6j+2sUN
ohaFOs8jLZzXh9r/NwJC7YNM18kaQRCPxny6icp3G4RIk28+b+LTt6G3Tz6Ev/ZHpxP28wO9+qmK
ArKlBj3rs4pCfVP1Hf9oDH/Ng6UPG5w+1LFQaLPgbxP+xPXHKx+N9vZjAE0IF9HNBs77+Gd+/rab
Sfrxo/3M35zd+n2Y7hPxAzheuH/czVcEFf5nHr4zwt8Pr9pjnV6kSYNdMOPhxp8/vA31XkaUSbW1
Zm6aL3y0Qr63Bn7zHKwfAjpOXpxE3n3yeA5oBXYB5S9dASqoBTwNcTegzfb4p7cMHA4kWGUoDDTX
f2kFfPfp4bVqfR8f0IZsKiAsTAjK4mKdP54FUx4bEqtEtZgeVtuQfnxbo/b2M29AZwYfvQHaWOG4
gOVEu8I7a0CWefxa6Q+cRjs7Q5sEFmnPWQDTg+gGjwmfor46s2DYYwxCUGZD9b++BhcHSO67teWX
xgFNHusmwgCcFepf+smLQJwA3VDrhgzsRVA4X3clVl78+NrYIggg9gHqSlzM5+M4YOk8vmQLnbzm
8+YLBxUOBCGnbziweHJJBcxUX51JsBVwcSCdyAiaNdLEnyFNAki2JlDfF//jbMJvicpLciJ0MFDz
JC/AE0hc3bRAJW2AT4UgTP2xNLilYKFG3HcpkPtIgMKUU0zsJIbCUIm0sbZAqpfK4JYCep1276UA
Q84iy7ZPQbGzFMgO6HMZii0h7Sku2mrD2h913uS+S8EcKzr7I5GvechOikT0hUcIWEvW2tg4tEkw
a3mqfqHRGhMZdfRsUIcWV3cSJB0xHiHh2mSkA4qJqo7ST/81ALjVsuntPrszmNYY52lJo8HVfD64
cGCjQNR3ElgD6BlZQKbPkwMTfq1MFKCz3jz94BJEguET59CXpkgclxGV0kiTpWfXgCwb4A90TkpA
fNtXZFjBUIYj3UToX88OFES3BDZfSGXVFwOeJYrkSJaJJp7VHigHFw+QUJZ7pwdEO0wmzG9roXNk
Mu2xjLq4BVClmaXB5UhUtgR8ut+mAOAG4wmkECnEiKuzKVjwSDDbNTU4DvU1uLXAsVbpvRYsVrwG
9cVsy2idWbCRKkekX8D+m7jRZGUD2iHx7ZCbn+bX44KGjagF1wBI93eio0Z05JVBYW9o+dFzZKqX
7g48P9L2Cv8wk48DoslLIsTrDShG9TW4x4fI9QSa9+LHl8YyPz3Ur+c3R4uACB0FIfP2JWiy8kG9
BJbVd3MkRRD1EZPzUHudrwVqylSQaMLimVtfg0uU4MJZvfNEc0wDHhsgQQZ7/CpQRFIsoqSGS0h9
De/xbfKWvruiNAaXKaRo2kjYKR3Y8hhLR4uqc7tKBjcLCsld39KBymFBrAK98/SmMca2g6r7qak0
uJxAiMz2riYLnSJK5lRHmpXeyQ9ZHmPOJCRO7dF0QIEQ7SThMNIrM9QMWgqAsOEmNYGumxNpAnTN
oawlMQ/o8ekEi1Zgv8dXqJbY7PrfKSQDRKetLHOWlNoYMLSUSEFBpu8iEK1VQP/mty2/EwrICYQ4
MyWltqY0uEMSR0VhZtdvLZgcgiAfUDZpQkFnFkQoYD/kTfh7u+ALB/RGsBZ6BwS2A2pn9E0Q7K6v
TtlAtFYg+4sEsZmlAa4FDot91wJxAX89TaAK6qt7VtDHvA8SFfe20zq8WZBNiwXc940AUIC8A4WB
52YBIT3qCkJMQBQah/UusD613quAiFDzuyEj1Vc3OahBRyIRb1+W5guHFBEUKAV9VwG9I3omKv2j
ZhV0I4I9JoumrHJKIQZ3bn5Oz/Kl52aVQqKFlAFmBc3VTZRIFCRRSj0lks20D2ktCD3OvmuB6gFC
FRj8Pb87mNSOSCMU6bRFDi4uoEfau7SucmhQeCHw2mvWQmd3kCVjLLMYkIQbXERoXXt67QuiwQIU
jX5y+zJ0IkKNxjI5OMP/HNq+QCzo3V/TSAQBl3Bweh6PaZFPozGLUsDpNRjcLJDO9y2fMAsWzrqn
qP+kqUCzEZkZ3D2Yi/pqzupDiogCUNo3IgI8RGTLPqXDXTyWQF6gVyQJcGJ9Da+Mgjty71kg7nNq
ooF/Kqh2Coo2qDQhFWYPtdnYOhb1i4uA1KGIsje0u2NnX8BcF7svNgWQKPU1uOioMg1N+vbrDSYV
vToABhqP+XymxO7BuYq40OK1BxcX8IsTkgT91oIOKp0HxBGvmYXOHkmHAcE8Su+PcoiBnaCeEYJ4
cdYM3KY276KQXF+dExRvBMpnWNkj+VBfL4iOP7GRfOPBTFzPf6gZMN4mfo4o870/OBEknn7ekj8W
D//6QzA8zv5QeHQ33/03QebfZ+D2umz06MNTGan+nvZ/bx/w6VeffdfpqU7/8crbRGsUc8r6g7K9
zdt1AIvmf/311/W5bD/zzpz/fSf/+uPsPh+9Bf8wcLxbn8YRcyJAp6d/F8/zi+Oi5R3uzweu2QS9
bzjarffxOj7dYn3LSKee/v3Xb3my9r2/wqijjdLAG/ve9ST0w2j9cObf3mAG+4+832/uE+8+TU5T
IKakwev3HXy68df5Oto8HrmB/vYeueUavQr/esXkpMHXc0maBkzX91tQmYq8h/NV2CC0+o58uQnR
0TkfucH79B35ihn3vMczLqsU8U//4dfX9+IB64/TMPVr04BS+t7wwve9feidv5EN4KH30PsHb92J
IloNIug9cpif/3gNrL/vsMunsanBP/UemAHS+1159vs1SIK+Q78OUch7Ms1Nm77v2Ddrb38WPehJ
/o7t5WaN1/l6//B4Otqeev9bjuP1vZvGmyQ5W9MtGbD3+N696znrc6Zpwy/qPzR7QRwmZyu7bTb3
HzvGdyD2Doez2NR2MX/H6GEadYcWTbHeQ6PR3YkhStNi6Tvy7eZrtO5kT2BORN2+/9DZ+nzfavHV
/QfOX12tg0PseufbOuMLMsvvGP96E8Wbs0hF7VZUsH/H4Debwrs/28bawvDvGPxzGO1Otyl2SIYW
HcneQ+M06b6arKOQnfL85WyQ0r/nC6brXffdb7rrfYd/43rnM96UYnsP+wMzsu8r9H873P/oWPMm
2uAtdPrl6p+y0TLoe89vN/t9jAznunNMQCFK1GX7Dv/ODR82rxbxk72tKXj2Hf79P/p+95z35gue
LsQW8dX3/j8w+5s43pylFG3Rp//Yxfmpsi2p9R33z2TtnhaGWIhtH6fvsD9wn+j5Gz6rENowvPre
9Mc1+w6epOevZtvx7z34P8mb9pyXj158H6LeexZW1KYG3/veyxABDudsnTQouR+P/Fyl6Ruy6Wn9
6aSN8tz/dl5cE39x72/W0b//DwAA//8=</cx:binary>
              </cx:geoCache>
            </cx:geography>
          </cx:layoutPr>
          <cx:valueColors>
            <cx:minColor>
              <a:schemeClr val="accent1">
                <a:lumMod val="75000"/>
              </a:schemeClr>
            </cx:minColor>
            <cx:maxColor>
              <a:schemeClr val="bg2">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152400</xdr:colOff>
      <xdr:row>1</xdr:row>
      <xdr:rowOff>160020</xdr:rowOff>
    </xdr:from>
    <xdr:to>
      <xdr:col>12</xdr:col>
      <xdr:colOff>167640</xdr:colOff>
      <xdr:row>16</xdr:row>
      <xdr:rowOff>148590</xdr:rowOff>
    </xdr:to>
    <xdr:graphicFrame macro="">
      <xdr:nvGraphicFramePr>
        <xdr:cNvPr id="2" name="Chart 1">
          <a:extLst>
            <a:ext uri="{FF2B5EF4-FFF2-40B4-BE49-F238E27FC236}">
              <a16:creationId xmlns:a16="http://schemas.microsoft.com/office/drawing/2014/main" id="{26D6FC2D-1374-3B22-3C61-23064A0B1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182880</xdr:colOff>
      <xdr:row>5</xdr:row>
      <xdr:rowOff>106680</xdr:rowOff>
    </xdr:from>
    <xdr:to>
      <xdr:col>13</xdr:col>
      <xdr:colOff>487680</xdr:colOff>
      <xdr:row>20</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767305-87D1-E585-D8D2-E02052C6BB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0210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5</xdr:row>
      <xdr:rowOff>110490</xdr:rowOff>
    </xdr:from>
    <xdr:to>
      <xdr:col>11</xdr:col>
      <xdr:colOff>327660</xdr:colOff>
      <xdr:row>20</xdr:row>
      <xdr:rowOff>110490</xdr:rowOff>
    </xdr:to>
    <xdr:graphicFrame macro="">
      <xdr:nvGraphicFramePr>
        <xdr:cNvPr id="2" name="Chart 1">
          <a:extLst>
            <a:ext uri="{FF2B5EF4-FFF2-40B4-BE49-F238E27FC236}">
              <a16:creationId xmlns:a16="http://schemas.microsoft.com/office/drawing/2014/main" id="{18B18CE0-908B-492E-2A2B-F42DC2342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243840</xdr:colOff>
      <xdr:row>33</xdr:row>
      <xdr:rowOff>91440</xdr:rowOff>
    </xdr:from>
    <xdr:to>
      <xdr:col>12</xdr:col>
      <xdr:colOff>548640</xdr:colOff>
      <xdr:row>48</xdr:row>
      <xdr:rowOff>91440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C300EFF-54C7-2C6F-0CE6-A3F6693120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1540" y="61264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5</xdr:row>
      <xdr:rowOff>110490</xdr:rowOff>
    </xdr:from>
    <xdr:to>
      <xdr:col>11</xdr:col>
      <xdr:colOff>365760</xdr:colOff>
      <xdr:row>20</xdr:row>
      <xdr:rowOff>110490</xdr:rowOff>
    </xdr:to>
    <xdr:graphicFrame macro="">
      <xdr:nvGraphicFramePr>
        <xdr:cNvPr id="2" name="Chart 1">
          <a:extLst>
            <a:ext uri="{FF2B5EF4-FFF2-40B4-BE49-F238E27FC236}">
              <a16:creationId xmlns:a16="http://schemas.microsoft.com/office/drawing/2014/main" id="{0AFAB33A-4E08-5CF0-5593-859B6A2BE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3</xdr:row>
      <xdr:rowOff>114300</xdr:rowOff>
    </xdr:from>
    <xdr:to>
      <xdr:col>10</xdr:col>
      <xdr:colOff>45720</xdr:colOff>
      <xdr:row>19</xdr:row>
      <xdr:rowOff>74295</xdr:rowOff>
    </xdr:to>
    <xdr:grpSp>
      <xdr:nvGrpSpPr>
        <xdr:cNvPr id="6" name="Group 5">
          <a:extLst>
            <a:ext uri="{FF2B5EF4-FFF2-40B4-BE49-F238E27FC236}">
              <a16:creationId xmlns:a16="http://schemas.microsoft.com/office/drawing/2014/main" id="{A1D5D5B9-851B-6991-4620-7A5BED4448CA}"/>
            </a:ext>
          </a:extLst>
        </xdr:cNvPr>
        <xdr:cNvGrpSpPr/>
      </xdr:nvGrpSpPr>
      <xdr:grpSpPr>
        <a:xfrm>
          <a:off x="4290060" y="662940"/>
          <a:ext cx="2293620" cy="2886075"/>
          <a:chOff x="4290060" y="662940"/>
          <a:chExt cx="2293620" cy="2886075"/>
        </a:xfrm>
      </xdr:grpSpPr>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4C18635-3285-DF30-DC23-F1DF821BAB43}"/>
                  </a:ext>
                </a:extLst>
              </xdr:cNvPr>
              <xdr:cNvGraphicFramePr/>
            </xdr:nvGraphicFramePr>
            <xdr:xfrm>
              <a:off x="4290060" y="662940"/>
              <a:ext cx="1813560" cy="240601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90060" y="662940"/>
                <a:ext cx="1813560" cy="2406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377866E-4380-8E71-5693-FA26E145FB35}"/>
                  </a:ext>
                </a:extLst>
              </xdr:cNvPr>
              <xdr:cNvGraphicFramePr/>
            </xdr:nvGraphicFramePr>
            <xdr:xfrm>
              <a:off x="4770120" y="1143000"/>
              <a:ext cx="1813560" cy="2406015"/>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70120" y="1143000"/>
                <a:ext cx="1813560" cy="2406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13</xdr:col>
      <xdr:colOff>76200</xdr:colOff>
      <xdr:row>5</xdr:row>
      <xdr:rowOff>99060</xdr:rowOff>
    </xdr:from>
    <xdr:to>
      <xdr:col>16</xdr:col>
      <xdr:colOff>60960</xdr:colOff>
      <xdr:row>18</xdr:row>
      <xdr:rowOff>127635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D2B70A8-E0D8-C91D-9171-E049ED41D6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42960" y="1013460"/>
              <a:ext cx="1813560" cy="2406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19</xdr:row>
      <xdr:rowOff>163830</xdr:rowOff>
    </xdr:from>
    <xdr:to>
      <xdr:col>2</xdr:col>
      <xdr:colOff>22860</xdr:colOff>
      <xdr:row>23</xdr:row>
      <xdr:rowOff>121920</xdr:rowOff>
    </xdr:to>
    <xdr:graphicFrame macro="">
      <xdr:nvGraphicFramePr>
        <xdr:cNvPr id="2" name="Chart 1">
          <a:extLst>
            <a:ext uri="{FF2B5EF4-FFF2-40B4-BE49-F238E27FC236}">
              <a16:creationId xmlns:a16="http://schemas.microsoft.com/office/drawing/2014/main" id="{9838ACE4-BB4B-C4FF-B79B-154C53B73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19</xdr:row>
      <xdr:rowOff>175260</xdr:rowOff>
    </xdr:from>
    <xdr:to>
      <xdr:col>4</xdr:col>
      <xdr:colOff>647700</xdr:colOff>
      <xdr:row>23</xdr:row>
      <xdr:rowOff>99060</xdr:rowOff>
    </xdr:to>
    <xdr:graphicFrame macro="">
      <xdr:nvGraphicFramePr>
        <xdr:cNvPr id="5" name="Chart 4">
          <a:extLst>
            <a:ext uri="{FF2B5EF4-FFF2-40B4-BE49-F238E27FC236}">
              <a16:creationId xmlns:a16="http://schemas.microsoft.com/office/drawing/2014/main" id="{4CC79490-6223-34C5-E8CE-55B34FF0C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144780</xdr:colOff>
      <xdr:row>20</xdr:row>
      <xdr:rowOff>0</xdr:rowOff>
    </xdr:from>
    <xdr:to>
      <xdr:col>7</xdr:col>
      <xdr:colOff>556260</xdr:colOff>
      <xdr:row>23</xdr:row>
      <xdr:rowOff>106680</xdr:rowOff>
    </xdr:to>
    <xdr:graphicFrame macro="">
      <xdr:nvGraphicFramePr>
        <xdr:cNvPr id="8" name="Chart 7">
          <a:extLst>
            <a:ext uri="{FF2B5EF4-FFF2-40B4-BE49-F238E27FC236}">
              <a16:creationId xmlns:a16="http://schemas.microsoft.com/office/drawing/2014/main" id="{321CCA96-2C62-C573-4645-132B55746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327660</xdr:colOff>
      <xdr:row>20</xdr:row>
      <xdr:rowOff>3810</xdr:rowOff>
    </xdr:from>
    <xdr:to>
      <xdr:col>10</xdr:col>
      <xdr:colOff>868680</xdr:colOff>
      <xdr:row>22</xdr:row>
      <xdr:rowOff>175260</xdr:rowOff>
    </xdr:to>
    <xdr:graphicFrame macro="">
      <xdr:nvGraphicFramePr>
        <xdr:cNvPr id="9" name="Chart 8">
          <a:extLst>
            <a:ext uri="{FF2B5EF4-FFF2-40B4-BE49-F238E27FC236}">
              <a16:creationId xmlns:a16="http://schemas.microsoft.com/office/drawing/2014/main" id="{ED4B0A80-61C1-B87A-623E-6E10317AA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281940</xdr:colOff>
      <xdr:row>19</xdr:row>
      <xdr:rowOff>167640</xdr:rowOff>
    </xdr:from>
    <xdr:to>
      <xdr:col>13</xdr:col>
      <xdr:colOff>1013460</xdr:colOff>
      <xdr:row>23</xdr:row>
      <xdr:rowOff>68580</xdr:rowOff>
    </xdr:to>
    <xdr:graphicFrame macro="">
      <xdr:nvGraphicFramePr>
        <xdr:cNvPr id="10" name="Chart 9">
          <a:extLst>
            <a:ext uri="{FF2B5EF4-FFF2-40B4-BE49-F238E27FC236}">
              <a16:creationId xmlns:a16="http://schemas.microsoft.com/office/drawing/2014/main" id="{6E50CFF0-7D06-528C-6940-B50223286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130899</xdr:colOff>
      <xdr:row>3</xdr:row>
      <xdr:rowOff>15240</xdr:rowOff>
    </xdr:from>
    <xdr:to>
      <xdr:col>18</xdr:col>
      <xdr:colOff>121920</xdr:colOff>
      <xdr:row>13</xdr:row>
      <xdr:rowOff>83820</xdr:rowOff>
    </xdr:to>
    <xdr:grpSp>
      <xdr:nvGrpSpPr>
        <xdr:cNvPr id="112" name="Group 111">
          <a:extLst>
            <a:ext uri="{FF2B5EF4-FFF2-40B4-BE49-F238E27FC236}">
              <a16:creationId xmlns:a16="http://schemas.microsoft.com/office/drawing/2014/main" id="{A9DE8577-8EBE-358A-E9AB-F1965A6415D9}"/>
            </a:ext>
          </a:extLst>
        </xdr:cNvPr>
        <xdr:cNvGrpSpPr/>
      </xdr:nvGrpSpPr>
      <xdr:grpSpPr>
        <a:xfrm>
          <a:off x="130899" y="563880"/>
          <a:ext cx="10963821" cy="1897380"/>
          <a:chOff x="130899" y="563880"/>
          <a:chExt cx="10963821" cy="1897380"/>
        </a:xfrm>
      </xdr:grpSpPr>
      <xdr:grpSp>
        <xdr:nvGrpSpPr>
          <xdr:cNvPr id="23" name="Group 22">
            <a:extLst>
              <a:ext uri="{FF2B5EF4-FFF2-40B4-BE49-F238E27FC236}">
                <a16:creationId xmlns:a16="http://schemas.microsoft.com/office/drawing/2014/main" id="{40E39F5E-F6A0-556A-9A81-8B9B0C9D4C04}"/>
              </a:ext>
            </a:extLst>
          </xdr:cNvPr>
          <xdr:cNvGrpSpPr/>
        </xdr:nvGrpSpPr>
        <xdr:grpSpPr>
          <a:xfrm>
            <a:off x="130899" y="563880"/>
            <a:ext cx="2186497" cy="1859280"/>
            <a:chOff x="130899" y="563880"/>
            <a:chExt cx="2186497" cy="1859280"/>
          </a:xfrm>
        </xdr:grpSpPr>
        <xdr:sp macro="" textlink="">
          <xdr:nvSpPr>
            <xdr:cNvPr id="4" name="Rectangle: Rounded Corners 3">
              <a:extLst>
                <a:ext uri="{FF2B5EF4-FFF2-40B4-BE49-F238E27FC236}">
                  <a16:creationId xmlns:a16="http://schemas.microsoft.com/office/drawing/2014/main" id="{E188B926-70FD-0604-FF01-4AFF649428D5}"/>
                </a:ext>
              </a:extLst>
            </xdr:cNvPr>
            <xdr:cNvSpPr/>
          </xdr:nvSpPr>
          <xdr:spPr>
            <a:xfrm>
              <a:off x="167640" y="563880"/>
              <a:ext cx="2125980" cy="35814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Black" panose="020B0A04020102020204" pitchFamily="34" charset="0"/>
                </a:rPr>
                <a:t>SALES</a:t>
              </a:r>
            </a:p>
          </xdr:txBody>
        </xdr:sp>
        <xdr:sp macro="" textlink="">
          <xdr:nvSpPr>
            <xdr:cNvPr id="5" name="Rectangle: Rounded Corners 4">
              <a:extLst>
                <a:ext uri="{FF2B5EF4-FFF2-40B4-BE49-F238E27FC236}">
                  <a16:creationId xmlns:a16="http://schemas.microsoft.com/office/drawing/2014/main" id="{EDCE0FDB-6A18-AE00-905A-056FA5BAD6F6}"/>
                </a:ext>
              </a:extLst>
            </xdr:cNvPr>
            <xdr:cNvSpPr/>
          </xdr:nvSpPr>
          <xdr:spPr>
            <a:xfrm>
              <a:off x="130899" y="960120"/>
              <a:ext cx="2186497" cy="1463040"/>
            </a:xfrm>
            <a:prstGeom prst="roundRect">
              <a:avLst>
                <a:gd name="adj" fmla="val 5275"/>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sp macro="" textlink="kpi!B18">
          <xdr:nvSpPr>
            <xdr:cNvPr id="8" name="Rectangle: Rounded Corners 7">
              <a:extLst>
                <a:ext uri="{FF2B5EF4-FFF2-40B4-BE49-F238E27FC236}">
                  <a16:creationId xmlns:a16="http://schemas.microsoft.com/office/drawing/2014/main" id="{0B180C3B-0646-9A74-4C15-1ECEE336805A}"/>
                </a:ext>
              </a:extLst>
            </xdr:cNvPr>
            <xdr:cNvSpPr/>
          </xdr:nvSpPr>
          <xdr:spPr>
            <a:xfrm>
              <a:off x="228600" y="105156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83F152-9F54-4CDA-AE7E-09D46A247479}" type="TxLink">
                <a:rPr lang="en-US" sz="1600" b="0" i="0" u="none" strike="noStrike">
                  <a:solidFill>
                    <a:schemeClr val="tx1">
                      <a:lumMod val="95000"/>
                      <a:lumOff val="5000"/>
                    </a:schemeClr>
                  </a:solidFill>
                  <a:latin typeface="Calibri"/>
                  <a:ea typeface="Calibri"/>
                  <a:cs typeface="Calibri"/>
                </a:rPr>
                <a:pPr algn="ctr"/>
                <a:t> $2,297,200.86 </a:t>
              </a:fld>
              <a:endParaRPr lang="en-US" sz="1600">
                <a:solidFill>
                  <a:schemeClr val="tx1">
                    <a:lumMod val="95000"/>
                    <a:lumOff val="5000"/>
                  </a:schemeClr>
                </a:solidFill>
              </a:endParaRPr>
            </a:p>
          </xdr:txBody>
        </xdr:sp>
        <xdr:graphicFrame macro="">
          <xdr:nvGraphicFramePr>
            <xdr:cNvPr id="9" name="Chart 8">
              <a:extLst>
                <a:ext uri="{FF2B5EF4-FFF2-40B4-BE49-F238E27FC236}">
                  <a16:creationId xmlns:a16="http://schemas.microsoft.com/office/drawing/2014/main" id="{B330434D-8CF3-4994-A185-6C271B8867CA}"/>
                </a:ext>
              </a:extLst>
            </xdr:cNvPr>
            <xdr:cNvGraphicFramePr>
              <a:graphicFrameLocks/>
            </xdr:cNvGraphicFramePr>
          </xdr:nvGraphicFramePr>
          <xdr:xfrm>
            <a:off x="266701" y="1463040"/>
            <a:ext cx="1836420" cy="51054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Rounded Corners 9">
              <a:extLst>
                <a:ext uri="{FF2B5EF4-FFF2-40B4-BE49-F238E27FC236}">
                  <a16:creationId xmlns:a16="http://schemas.microsoft.com/office/drawing/2014/main" id="{3FDA4A6C-43A4-2F4C-9AB0-A78DC84D1782}"/>
                </a:ext>
              </a:extLst>
            </xdr:cNvPr>
            <xdr:cNvSpPr/>
          </xdr:nvSpPr>
          <xdr:spPr>
            <a:xfrm>
              <a:off x="198120" y="201168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tx1">
                      <a:lumMod val="95000"/>
                      <a:lumOff val="5000"/>
                    </a:schemeClr>
                  </a:solidFill>
                  <a:latin typeface="Calibri"/>
                  <a:ea typeface="Calibri"/>
                  <a:cs typeface="Calibri"/>
                </a:rPr>
                <a:t> </a:t>
              </a:r>
              <a:r>
                <a:rPr lang="en-US" sz="1200" b="0" i="0" u="none" strike="noStrike">
                  <a:solidFill>
                    <a:schemeClr val="tx1">
                      <a:lumMod val="95000"/>
                      <a:lumOff val="5000"/>
                    </a:schemeClr>
                  </a:solidFill>
                  <a:latin typeface="Calibri"/>
                  <a:ea typeface="Calibri"/>
                  <a:cs typeface="Calibri"/>
                </a:rPr>
                <a:t>YOY</a:t>
              </a:r>
              <a:r>
                <a:rPr lang="en-US" sz="1200" b="0" i="0" u="none" strike="noStrike" baseline="0">
                  <a:solidFill>
                    <a:schemeClr val="tx1">
                      <a:lumMod val="95000"/>
                      <a:lumOff val="5000"/>
                    </a:schemeClr>
                  </a:solidFill>
                  <a:latin typeface="Calibri"/>
                  <a:ea typeface="Calibri"/>
                  <a:cs typeface="Calibri"/>
                </a:rPr>
                <a:t>  GROWTH</a:t>
              </a:r>
              <a:r>
                <a:rPr lang="en-US" sz="1200" b="0" i="0" u="none" strike="noStrike">
                  <a:solidFill>
                    <a:schemeClr val="tx1">
                      <a:lumMod val="95000"/>
                      <a:lumOff val="5000"/>
                    </a:schemeClr>
                  </a:solidFill>
                  <a:latin typeface="Calibri"/>
                  <a:ea typeface="Calibri"/>
                  <a:cs typeface="Calibri"/>
                </a:rPr>
                <a:t> </a:t>
              </a:r>
              <a:endParaRPr lang="en-US" sz="1600" b="0" i="0" u="none" strike="noStrike">
                <a:solidFill>
                  <a:schemeClr val="tx1">
                    <a:lumMod val="95000"/>
                    <a:lumOff val="5000"/>
                  </a:schemeClr>
                </a:solidFill>
                <a:latin typeface="Calibri"/>
                <a:ea typeface="Calibri"/>
                <a:cs typeface="Calibri"/>
              </a:endParaRPr>
            </a:p>
          </xdr:txBody>
        </xdr:sp>
      </xdr:grpSp>
      <xdr:grpSp>
        <xdr:nvGrpSpPr>
          <xdr:cNvPr id="78" name="Group 77">
            <a:extLst>
              <a:ext uri="{FF2B5EF4-FFF2-40B4-BE49-F238E27FC236}">
                <a16:creationId xmlns:a16="http://schemas.microsoft.com/office/drawing/2014/main" id="{C54F3542-911A-6DC7-DE56-DF5040A2B156}"/>
              </a:ext>
            </a:extLst>
          </xdr:cNvPr>
          <xdr:cNvGrpSpPr/>
        </xdr:nvGrpSpPr>
        <xdr:grpSpPr>
          <a:xfrm>
            <a:off x="2378799" y="586740"/>
            <a:ext cx="2186497" cy="1859280"/>
            <a:chOff x="130899" y="563880"/>
            <a:chExt cx="2186497" cy="1859280"/>
          </a:xfrm>
        </xdr:grpSpPr>
        <xdr:sp macro="" textlink="">
          <xdr:nvSpPr>
            <xdr:cNvPr id="79" name="Rectangle: Rounded Corners 78">
              <a:extLst>
                <a:ext uri="{FF2B5EF4-FFF2-40B4-BE49-F238E27FC236}">
                  <a16:creationId xmlns:a16="http://schemas.microsoft.com/office/drawing/2014/main" id="{8DDEFA3A-738B-BEC8-6213-B88790B49141}"/>
                </a:ext>
              </a:extLst>
            </xdr:cNvPr>
            <xdr:cNvSpPr/>
          </xdr:nvSpPr>
          <xdr:spPr>
            <a:xfrm>
              <a:off x="167640" y="563880"/>
              <a:ext cx="2125980" cy="35814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Black" panose="020B0A04020102020204" pitchFamily="34" charset="0"/>
                </a:rPr>
                <a:t>PROFIT</a:t>
              </a:r>
            </a:p>
          </xdr:txBody>
        </xdr:sp>
        <xdr:sp macro="" textlink="">
          <xdr:nvSpPr>
            <xdr:cNvPr id="80" name="Rectangle: Rounded Corners 79">
              <a:extLst>
                <a:ext uri="{FF2B5EF4-FFF2-40B4-BE49-F238E27FC236}">
                  <a16:creationId xmlns:a16="http://schemas.microsoft.com/office/drawing/2014/main" id="{E80D5C35-CE45-4407-1507-0C716D4D4CD6}"/>
                </a:ext>
              </a:extLst>
            </xdr:cNvPr>
            <xdr:cNvSpPr/>
          </xdr:nvSpPr>
          <xdr:spPr>
            <a:xfrm>
              <a:off x="130899" y="960120"/>
              <a:ext cx="2186497" cy="1463040"/>
            </a:xfrm>
            <a:prstGeom prst="roundRect">
              <a:avLst>
                <a:gd name="adj" fmla="val 5275"/>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sp macro="" textlink="">
          <xdr:nvSpPr>
            <xdr:cNvPr id="81" name="Rectangle: Rounded Corners 80">
              <a:extLst>
                <a:ext uri="{FF2B5EF4-FFF2-40B4-BE49-F238E27FC236}">
                  <a16:creationId xmlns:a16="http://schemas.microsoft.com/office/drawing/2014/main" id="{5D2DA9FE-A134-FEE1-6AEC-C5EC3D54619B}"/>
                </a:ext>
              </a:extLst>
            </xdr:cNvPr>
            <xdr:cNvSpPr/>
          </xdr:nvSpPr>
          <xdr:spPr>
            <a:xfrm>
              <a:off x="198120" y="1036320"/>
              <a:ext cx="2019300" cy="365760"/>
            </a:xfrm>
            <a:prstGeom prst="roundRect">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lumMod val="95000"/>
                      <a:lumOff val="5000"/>
                    </a:schemeClr>
                  </a:solidFill>
                  <a:latin typeface="Arial Black" panose="020B0A04020102020204" pitchFamily="34" charset="0"/>
                </a:rPr>
                <a:t> </a:t>
              </a:r>
              <a:r>
                <a:rPr lang="en-US" sz="1600" b="0">
                  <a:solidFill>
                    <a:schemeClr val="tx1">
                      <a:lumMod val="95000"/>
                      <a:lumOff val="5000"/>
                    </a:schemeClr>
                  </a:solidFill>
                  <a:latin typeface="+mn-lt"/>
                </a:rPr>
                <a:t>$286,397.02 </a:t>
              </a:r>
            </a:p>
          </xdr:txBody>
        </xdr:sp>
        <xdr:graphicFrame macro="">
          <xdr:nvGraphicFramePr>
            <xdr:cNvPr id="82" name="Chart 81">
              <a:extLst>
                <a:ext uri="{FF2B5EF4-FFF2-40B4-BE49-F238E27FC236}">
                  <a16:creationId xmlns:a16="http://schemas.microsoft.com/office/drawing/2014/main" id="{75696D15-B81A-E860-84DA-BFBE157302C7}"/>
                </a:ext>
              </a:extLst>
            </xdr:cNvPr>
            <xdr:cNvGraphicFramePr>
              <a:graphicFrameLocks/>
            </xdr:cNvGraphicFramePr>
          </xdr:nvGraphicFramePr>
          <xdr:xfrm>
            <a:off x="266701" y="1463040"/>
            <a:ext cx="1836420" cy="5105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3" name="Rectangle: Rounded Corners 82">
              <a:extLst>
                <a:ext uri="{FF2B5EF4-FFF2-40B4-BE49-F238E27FC236}">
                  <a16:creationId xmlns:a16="http://schemas.microsoft.com/office/drawing/2014/main" id="{6D9FA2D7-C520-1D68-5F90-51322F293BAC}"/>
                </a:ext>
              </a:extLst>
            </xdr:cNvPr>
            <xdr:cNvSpPr/>
          </xdr:nvSpPr>
          <xdr:spPr>
            <a:xfrm>
              <a:off x="198120" y="201168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tx1">
                      <a:lumMod val="95000"/>
                      <a:lumOff val="5000"/>
                    </a:schemeClr>
                  </a:solidFill>
                  <a:latin typeface="Calibri"/>
                  <a:ea typeface="Calibri"/>
                  <a:cs typeface="Calibri"/>
                </a:rPr>
                <a:t> </a:t>
              </a:r>
              <a:r>
                <a:rPr lang="en-US" sz="1200" b="0" i="0" u="none" strike="noStrike">
                  <a:solidFill>
                    <a:schemeClr val="tx1">
                      <a:lumMod val="95000"/>
                      <a:lumOff val="5000"/>
                    </a:schemeClr>
                  </a:solidFill>
                  <a:latin typeface="Calibri"/>
                  <a:ea typeface="Calibri"/>
                  <a:cs typeface="Calibri"/>
                </a:rPr>
                <a:t>YOY</a:t>
              </a:r>
              <a:r>
                <a:rPr lang="en-US" sz="1200" b="0" i="0" u="none" strike="noStrike" baseline="0">
                  <a:solidFill>
                    <a:schemeClr val="tx1">
                      <a:lumMod val="95000"/>
                      <a:lumOff val="5000"/>
                    </a:schemeClr>
                  </a:solidFill>
                  <a:latin typeface="Calibri"/>
                  <a:ea typeface="Calibri"/>
                  <a:cs typeface="Calibri"/>
                </a:rPr>
                <a:t>  GROWTH</a:t>
              </a:r>
              <a:r>
                <a:rPr lang="en-US" sz="1200" b="0" i="0" u="none" strike="noStrike">
                  <a:solidFill>
                    <a:schemeClr val="tx1">
                      <a:lumMod val="95000"/>
                      <a:lumOff val="5000"/>
                    </a:schemeClr>
                  </a:solidFill>
                  <a:latin typeface="Calibri"/>
                  <a:ea typeface="Calibri"/>
                  <a:cs typeface="Calibri"/>
                </a:rPr>
                <a:t> </a:t>
              </a:r>
              <a:endParaRPr lang="en-US" sz="1600" b="0" i="0" u="none" strike="noStrike">
                <a:solidFill>
                  <a:schemeClr val="tx1">
                    <a:lumMod val="95000"/>
                    <a:lumOff val="5000"/>
                  </a:schemeClr>
                </a:solidFill>
                <a:latin typeface="Calibri"/>
                <a:ea typeface="Calibri"/>
                <a:cs typeface="Calibri"/>
              </a:endParaRPr>
            </a:p>
          </xdr:txBody>
        </xdr:sp>
      </xdr:grpSp>
      <xdr:grpSp>
        <xdr:nvGrpSpPr>
          <xdr:cNvPr id="84" name="Group 83">
            <a:extLst>
              <a:ext uri="{FF2B5EF4-FFF2-40B4-BE49-F238E27FC236}">
                <a16:creationId xmlns:a16="http://schemas.microsoft.com/office/drawing/2014/main" id="{BCD5E5C2-BE9C-0140-FD63-5ED68E79EA8E}"/>
              </a:ext>
            </a:extLst>
          </xdr:cNvPr>
          <xdr:cNvGrpSpPr/>
        </xdr:nvGrpSpPr>
        <xdr:grpSpPr>
          <a:xfrm>
            <a:off x="4602480" y="579120"/>
            <a:ext cx="2209800" cy="1859280"/>
            <a:chOff x="130899" y="563880"/>
            <a:chExt cx="2186497" cy="1859280"/>
          </a:xfrm>
        </xdr:grpSpPr>
        <xdr:sp macro="" textlink="">
          <xdr:nvSpPr>
            <xdr:cNvPr id="85" name="Rectangle: Rounded Corners 84">
              <a:extLst>
                <a:ext uri="{FF2B5EF4-FFF2-40B4-BE49-F238E27FC236}">
                  <a16:creationId xmlns:a16="http://schemas.microsoft.com/office/drawing/2014/main" id="{2392226F-CDAD-9F67-E2F1-99773583D31A}"/>
                </a:ext>
              </a:extLst>
            </xdr:cNvPr>
            <xdr:cNvSpPr/>
          </xdr:nvSpPr>
          <xdr:spPr>
            <a:xfrm>
              <a:off x="167640" y="563880"/>
              <a:ext cx="2125980" cy="35814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Black" panose="020B0A04020102020204" pitchFamily="34" charset="0"/>
                </a:rPr>
                <a:t>QUANTITY</a:t>
              </a:r>
            </a:p>
          </xdr:txBody>
        </xdr:sp>
        <xdr:sp macro="" textlink="">
          <xdr:nvSpPr>
            <xdr:cNvPr id="86" name="Rectangle: Rounded Corners 85">
              <a:extLst>
                <a:ext uri="{FF2B5EF4-FFF2-40B4-BE49-F238E27FC236}">
                  <a16:creationId xmlns:a16="http://schemas.microsoft.com/office/drawing/2014/main" id="{6B3D3556-4697-348C-FDFA-F50921D781AF}"/>
                </a:ext>
              </a:extLst>
            </xdr:cNvPr>
            <xdr:cNvSpPr/>
          </xdr:nvSpPr>
          <xdr:spPr>
            <a:xfrm>
              <a:off x="130899" y="960120"/>
              <a:ext cx="2186497" cy="1463040"/>
            </a:xfrm>
            <a:prstGeom prst="roundRect">
              <a:avLst>
                <a:gd name="adj" fmla="val 5275"/>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sp macro="" textlink="kpi!$H$18">
          <xdr:nvSpPr>
            <xdr:cNvPr id="87" name="Rectangle: Rounded Corners 86">
              <a:extLst>
                <a:ext uri="{FF2B5EF4-FFF2-40B4-BE49-F238E27FC236}">
                  <a16:creationId xmlns:a16="http://schemas.microsoft.com/office/drawing/2014/main" id="{3F760186-1720-F6D5-D8B8-C5EC1A4FBF7B}"/>
                </a:ext>
              </a:extLst>
            </xdr:cNvPr>
            <xdr:cNvSpPr/>
          </xdr:nvSpPr>
          <xdr:spPr>
            <a:xfrm>
              <a:off x="228600" y="998220"/>
              <a:ext cx="2019300" cy="35052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EBE402-B44C-495E-87CD-F31456F9EEE4}" type="TxLink">
                <a:rPr lang="en-US" sz="1600" b="0" i="0" u="none" strike="noStrike">
                  <a:solidFill>
                    <a:schemeClr val="tx1">
                      <a:lumMod val="95000"/>
                      <a:lumOff val="5000"/>
                    </a:schemeClr>
                  </a:solidFill>
                  <a:latin typeface="Calibri"/>
                  <a:ea typeface="Calibri"/>
                  <a:cs typeface="Calibri"/>
                </a:rPr>
                <a:pPr algn="ctr"/>
                <a:t># 37873</a:t>
              </a:fld>
              <a:endParaRPr lang="en-US" sz="1600">
                <a:solidFill>
                  <a:schemeClr val="tx1">
                    <a:lumMod val="95000"/>
                    <a:lumOff val="5000"/>
                  </a:schemeClr>
                </a:solidFill>
              </a:endParaRPr>
            </a:p>
          </xdr:txBody>
        </xdr:sp>
        <xdr:sp macro="" textlink="">
          <xdr:nvSpPr>
            <xdr:cNvPr id="89" name="Rectangle: Rounded Corners 88">
              <a:extLst>
                <a:ext uri="{FF2B5EF4-FFF2-40B4-BE49-F238E27FC236}">
                  <a16:creationId xmlns:a16="http://schemas.microsoft.com/office/drawing/2014/main" id="{4096301E-2789-C3E0-D2AA-2A7364A06064}"/>
                </a:ext>
              </a:extLst>
            </xdr:cNvPr>
            <xdr:cNvSpPr/>
          </xdr:nvSpPr>
          <xdr:spPr>
            <a:xfrm>
              <a:off x="198120" y="201168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tx1">
                      <a:lumMod val="95000"/>
                      <a:lumOff val="5000"/>
                    </a:schemeClr>
                  </a:solidFill>
                  <a:latin typeface="Calibri"/>
                  <a:ea typeface="Calibri"/>
                  <a:cs typeface="Calibri"/>
                </a:rPr>
                <a:t> </a:t>
              </a:r>
              <a:r>
                <a:rPr lang="en-US" sz="1200" b="0" i="0" u="none" strike="noStrike">
                  <a:solidFill>
                    <a:schemeClr val="tx1">
                      <a:lumMod val="95000"/>
                      <a:lumOff val="5000"/>
                    </a:schemeClr>
                  </a:solidFill>
                  <a:latin typeface="Calibri"/>
                  <a:ea typeface="Calibri"/>
                  <a:cs typeface="Calibri"/>
                </a:rPr>
                <a:t>YOY</a:t>
              </a:r>
              <a:r>
                <a:rPr lang="en-US" sz="1200" b="0" i="0" u="none" strike="noStrike" baseline="0">
                  <a:solidFill>
                    <a:schemeClr val="tx1">
                      <a:lumMod val="95000"/>
                      <a:lumOff val="5000"/>
                    </a:schemeClr>
                  </a:solidFill>
                  <a:latin typeface="Calibri"/>
                  <a:ea typeface="Calibri"/>
                  <a:cs typeface="Calibri"/>
                </a:rPr>
                <a:t>  GROWTH</a:t>
              </a:r>
              <a:r>
                <a:rPr lang="en-US" sz="1200" b="0" i="0" u="none" strike="noStrike">
                  <a:solidFill>
                    <a:schemeClr val="tx1">
                      <a:lumMod val="95000"/>
                      <a:lumOff val="5000"/>
                    </a:schemeClr>
                  </a:solidFill>
                  <a:latin typeface="Calibri"/>
                  <a:ea typeface="Calibri"/>
                  <a:cs typeface="Calibri"/>
                </a:rPr>
                <a:t> </a:t>
              </a:r>
              <a:endParaRPr lang="en-US" sz="1600" b="0" i="0" u="none" strike="noStrike">
                <a:solidFill>
                  <a:schemeClr val="tx1">
                    <a:lumMod val="95000"/>
                    <a:lumOff val="5000"/>
                  </a:schemeClr>
                </a:solidFill>
                <a:latin typeface="Calibri"/>
                <a:ea typeface="Calibri"/>
                <a:cs typeface="Calibri"/>
              </a:endParaRPr>
            </a:p>
          </xdr:txBody>
        </xdr:sp>
      </xdr:grpSp>
      <xdr:grpSp>
        <xdr:nvGrpSpPr>
          <xdr:cNvPr id="90" name="Group 89">
            <a:extLst>
              <a:ext uri="{FF2B5EF4-FFF2-40B4-BE49-F238E27FC236}">
                <a16:creationId xmlns:a16="http://schemas.microsoft.com/office/drawing/2014/main" id="{95040F59-E90A-8CBA-2818-406166EACA4E}"/>
              </a:ext>
            </a:extLst>
          </xdr:cNvPr>
          <xdr:cNvGrpSpPr/>
        </xdr:nvGrpSpPr>
        <xdr:grpSpPr>
          <a:xfrm>
            <a:off x="6842760" y="579120"/>
            <a:ext cx="2065020" cy="1866900"/>
            <a:chOff x="130899" y="541020"/>
            <a:chExt cx="2186497" cy="1882140"/>
          </a:xfrm>
        </xdr:grpSpPr>
        <xdr:sp macro="" textlink="">
          <xdr:nvSpPr>
            <xdr:cNvPr id="91" name="Rectangle: Rounded Corners 90">
              <a:extLst>
                <a:ext uri="{FF2B5EF4-FFF2-40B4-BE49-F238E27FC236}">
                  <a16:creationId xmlns:a16="http://schemas.microsoft.com/office/drawing/2014/main" id="{9E899977-5107-1F82-0AC0-6394D22F91DC}"/>
                </a:ext>
              </a:extLst>
            </xdr:cNvPr>
            <xdr:cNvSpPr/>
          </xdr:nvSpPr>
          <xdr:spPr>
            <a:xfrm>
              <a:off x="167640" y="541020"/>
              <a:ext cx="2125980" cy="38100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Black" panose="020B0A04020102020204" pitchFamily="34" charset="0"/>
                </a:rPr>
                <a:t>NO</a:t>
              </a:r>
              <a:r>
                <a:rPr lang="en-US" sz="1100" b="1" baseline="0">
                  <a:solidFill>
                    <a:schemeClr val="tx1">
                      <a:lumMod val="95000"/>
                      <a:lumOff val="5000"/>
                    </a:schemeClr>
                  </a:solidFill>
                  <a:latin typeface="Arial Black" panose="020B0A04020102020204" pitchFamily="34" charset="0"/>
                </a:rPr>
                <a:t> OF ORDERS</a:t>
              </a:r>
              <a:endParaRPr lang="en-US" sz="1100" b="1">
                <a:solidFill>
                  <a:schemeClr val="tx1">
                    <a:lumMod val="95000"/>
                    <a:lumOff val="5000"/>
                  </a:schemeClr>
                </a:solidFill>
                <a:latin typeface="Arial Black" panose="020B0A04020102020204" pitchFamily="34" charset="0"/>
              </a:endParaRPr>
            </a:p>
          </xdr:txBody>
        </xdr:sp>
        <xdr:sp macro="" textlink="">
          <xdr:nvSpPr>
            <xdr:cNvPr id="92" name="Rectangle: Rounded Corners 91">
              <a:extLst>
                <a:ext uri="{FF2B5EF4-FFF2-40B4-BE49-F238E27FC236}">
                  <a16:creationId xmlns:a16="http://schemas.microsoft.com/office/drawing/2014/main" id="{0F34057F-563D-2572-89E0-141E6AA340A8}"/>
                </a:ext>
              </a:extLst>
            </xdr:cNvPr>
            <xdr:cNvSpPr/>
          </xdr:nvSpPr>
          <xdr:spPr>
            <a:xfrm>
              <a:off x="130899" y="960120"/>
              <a:ext cx="2186497" cy="1463040"/>
            </a:xfrm>
            <a:prstGeom prst="roundRect">
              <a:avLst>
                <a:gd name="adj" fmla="val 5275"/>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sp macro="" textlink="kpi!K18">
          <xdr:nvSpPr>
            <xdr:cNvPr id="93" name="Rectangle: Rounded Corners 92">
              <a:extLst>
                <a:ext uri="{FF2B5EF4-FFF2-40B4-BE49-F238E27FC236}">
                  <a16:creationId xmlns:a16="http://schemas.microsoft.com/office/drawing/2014/main" id="{EED37015-51CA-029B-B1F6-C80F8B91E3B9}"/>
                </a:ext>
              </a:extLst>
            </xdr:cNvPr>
            <xdr:cNvSpPr/>
          </xdr:nvSpPr>
          <xdr:spPr>
            <a:xfrm>
              <a:off x="196327" y="1017317"/>
              <a:ext cx="2019300" cy="307288"/>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1F35E5A-3F8C-4C49-9FD4-180968A50682}" type="TxLink">
                <a:rPr lang="en-US" sz="1800" b="0" i="0" u="none" strike="noStrike">
                  <a:solidFill>
                    <a:schemeClr val="tx1">
                      <a:lumMod val="95000"/>
                      <a:lumOff val="5000"/>
                    </a:schemeClr>
                  </a:solidFill>
                  <a:latin typeface="Calibri"/>
                  <a:ea typeface="Calibri"/>
                  <a:cs typeface="Calibri"/>
                </a:rPr>
                <a:pPr algn="ctr"/>
                <a:t># 9994</a:t>
              </a:fld>
              <a:endParaRPr lang="en-US" sz="1800">
                <a:solidFill>
                  <a:schemeClr val="tx1">
                    <a:lumMod val="95000"/>
                    <a:lumOff val="5000"/>
                  </a:schemeClr>
                </a:solidFill>
              </a:endParaRPr>
            </a:p>
          </xdr:txBody>
        </xdr:sp>
        <xdr:sp macro="" textlink="">
          <xdr:nvSpPr>
            <xdr:cNvPr id="95" name="Rectangle: Rounded Corners 94">
              <a:extLst>
                <a:ext uri="{FF2B5EF4-FFF2-40B4-BE49-F238E27FC236}">
                  <a16:creationId xmlns:a16="http://schemas.microsoft.com/office/drawing/2014/main" id="{E716A5AF-79E5-E721-2D2E-9203A28F4319}"/>
                </a:ext>
              </a:extLst>
            </xdr:cNvPr>
            <xdr:cNvSpPr/>
          </xdr:nvSpPr>
          <xdr:spPr>
            <a:xfrm>
              <a:off x="198120" y="201168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tx1">
                      <a:lumMod val="95000"/>
                      <a:lumOff val="5000"/>
                    </a:schemeClr>
                  </a:solidFill>
                  <a:latin typeface="Calibri"/>
                  <a:ea typeface="Calibri"/>
                  <a:cs typeface="Calibri"/>
                </a:rPr>
                <a:t> </a:t>
              </a:r>
              <a:r>
                <a:rPr lang="en-US" sz="1200" b="0" i="0" u="none" strike="noStrike">
                  <a:solidFill>
                    <a:schemeClr val="tx1">
                      <a:lumMod val="95000"/>
                      <a:lumOff val="5000"/>
                    </a:schemeClr>
                  </a:solidFill>
                  <a:latin typeface="Calibri"/>
                  <a:ea typeface="Calibri"/>
                  <a:cs typeface="Calibri"/>
                </a:rPr>
                <a:t>YOY</a:t>
              </a:r>
              <a:r>
                <a:rPr lang="en-US" sz="1200" b="0" i="0" u="none" strike="noStrike" baseline="0">
                  <a:solidFill>
                    <a:schemeClr val="tx1">
                      <a:lumMod val="95000"/>
                      <a:lumOff val="5000"/>
                    </a:schemeClr>
                  </a:solidFill>
                  <a:latin typeface="Calibri"/>
                  <a:ea typeface="Calibri"/>
                  <a:cs typeface="Calibri"/>
                </a:rPr>
                <a:t>  GROWTH</a:t>
              </a:r>
              <a:r>
                <a:rPr lang="en-US" sz="1200" b="0" i="0" u="none" strike="noStrike">
                  <a:solidFill>
                    <a:schemeClr val="tx1">
                      <a:lumMod val="95000"/>
                      <a:lumOff val="5000"/>
                    </a:schemeClr>
                  </a:solidFill>
                  <a:latin typeface="Calibri"/>
                  <a:ea typeface="Calibri"/>
                  <a:cs typeface="Calibri"/>
                </a:rPr>
                <a:t> </a:t>
              </a:r>
              <a:endParaRPr lang="en-US" sz="1600" b="0" i="0" u="none" strike="noStrike">
                <a:solidFill>
                  <a:schemeClr val="tx1">
                    <a:lumMod val="95000"/>
                    <a:lumOff val="5000"/>
                  </a:schemeClr>
                </a:solidFill>
                <a:latin typeface="Calibri"/>
                <a:ea typeface="Calibri"/>
                <a:cs typeface="Calibri"/>
              </a:endParaRPr>
            </a:p>
          </xdr:txBody>
        </xdr:sp>
      </xdr:grpSp>
      <xdr:grpSp>
        <xdr:nvGrpSpPr>
          <xdr:cNvPr id="96" name="Group 95">
            <a:extLst>
              <a:ext uri="{FF2B5EF4-FFF2-40B4-BE49-F238E27FC236}">
                <a16:creationId xmlns:a16="http://schemas.microsoft.com/office/drawing/2014/main" id="{DC822C99-BED7-6DAA-9451-7D34D7E33D2F}"/>
              </a:ext>
            </a:extLst>
          </xdr:cNvPr>
          <xdr:cNvGrpSpPr/>
        </xdr:nvGrpSpPr>
        <xdr:grpSpPr>
          <a:xfrm>
            <a:off x="8961120" y="586740"/>
            <a:ext cx="2133600" cy="1874520"/>
            <a:chOff x="130899" y="563880"/>
            <a:chExt cx="2186497" cy="1859280"/>
          </a:xfrm>
        </xdr:grpSpPr>
        <xdr:sp macro="" textlink="">
          <xdr:nvSpPr>
            <xdr:cNvPr id="97" name="Rectangle: Rounded Corners 96">
              <a:extLst>
                <a:ext uri="{FF2B5EF4-FFF2-40B4-BE49-F238E27FC236}">
                  <a16:creationId xmlns:a16="http://schemas.microsoft.com/office/drawing/2014/main" id="{BED129D1-0415-4B34-D7FB-5738A3228154}"/>
                </a:ext>
              </a:extLst>
            </xdr:cNvPr>
            <xdr:cNvSpPr/>
          </xdr:nvSpPr>
          <xdr:spPr>
            <a:xfrm>
              <a:off x="167640" y="563880"/>
              <a:ext cx="2125980" cy="35814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Black" panose="020B0A04020102020204" pitchFamily="34" charset="0"/>
                </a:rPr>
                <a:t>PROFIT</a:t>
              </a:r>
              <a:r>
                <a:rPr lang="en-US" sz="1100" b="1" baseline="0">
                  <a:solidFill>
                    <a:schemeClr val="tx1">
                      <a:lumMod val="95000"/>
                      <a:lumOff val="5000"/>
                    </a:schemeClr>
                  </a:solidFill>
                  <a:latin typeface="Arial Black" panose="020B0A04020102020204" pitchFamily="34" charset="0"/>
                </a:rPr>
                <a:t> MARGIN</a:t>
              </a:r>
              <a:endParaRPr lang="en-US" sz="1100" b="1">
                <a:solidFill>
                  <a:schemeClr val="tx1">
                    <a:lumMod val="95000"/>
                    <a:lumOff val="5000"/>
                  </a:schemeClr>
                </a:solidFill>
                <a:latin typeface="Arial Black" panose="020B0A04020102020204" pitchFamily="34" charset="0"/>
              </a:endParaRPr>
            </a:p>
          </xdr:txBody>
        </xdr:sp>
        <xdr:sp macro="" textlink="">
          <xdr:nvSpPr>
            <xdr:cNvPr id="98" name="Rectangle: Rounded Corners 97">
              <a:extLst>
                <a:ext uri="{FF2B5EF4-FFF2-40B4-BE49-F238E27FC236}">
                  <a16:creationId xmlns:a16="http://schemas.microsoft.com/office/drawing/2014/main" id="{47A60B04-975E-E52A-FC99-3A8A11B8E7FC}"/>
                </a:ext>
              </a:extLst>
            </xdr:cNvPr>
            <xdr:cNvSpPr/>
          </xdr:nvSpPr>
          <xdr:spPr>
            <a:xfrm>
              <a:off x="130899" y="960120"/>
              <a:ext cx="2186497" cy="1463040"/>
            </a:xfrm>
            <a:prstGeom prst="roundRect">
              <a:avLst>
                <a:gd name="adj" fmla="val 5275"/>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sp macro="" textlink="kpi!N18">
          <xdr:nvSpPr>
            <xdr:cNvPr id="99" name="Rectangle: Rounded Corners 98">
              <a:extLst>
                <a:ext uri="{FF2B5EF4-FFF2-40B4-BE49-F238E27FC236}">
                  <a16:creationId xmlns:a16="http://schemas.microsoft.com/office/drawing/2014/main" id="{C8CAE2AC-EC0B-8FC5-2BC2-0C97823A77A2}"/>
                </a:ext>
              </a:extLst>
            </xdr:cNvPr>
            <xdr:cNvSpPr/>
          </xdr:nvSpPr>
          <xdr:spPr>
            <a:xfrm>
              <a:off x="228600" y="994690"/>
              <a:ext cx="2019300" cy="324996"/>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1789C8-80CB-4C2F-99F1-AD0EE7757AFA}" type="TxLink">
                <a:rPr lang="en-US" sz="1800" b="0" i="0" u="none" strike="noStrike">
                  <a:solidFill>
                    <a:schemeClr val="tx1">
                      <a:lumMod val="95000"/>
                      <a:lumOff val="5000"/>
                    </a:schemeClr>
                  </a:solidFill>
                  <a:latin typeface="Calibri"/>
                  <a:ea typeface="Calibri"/>
                  <a:cs typeface="Calibri"/>
                </a:rPr>
                <a:pPr algn="ctr"/>
                <a:t>12.47%</a:t>
              </a:fld>
              <a:endParaRPr lang="en-US" sz="1800">
                <a:solidFill>
                  <a:schemeClr val="tx1">
                    <a:lumMod val="95000"/>
                    <a:lumOff val="5000"/>
                  </a:schemeClr>
                </a:solidFill>
              </a:endParaRPr>
            </a:p>
          </xdr:txBody>
        </xdr:sp>
        <xdr:sp macro="" textlink="">
          <xdr:nvSpPr>
            <xdr:cNvPr id="101" name="Rectangle: Rounded Corners 100">
              <a:extLst>
                <a:ext uri="{FF2B5EF4-FFF2-40B4-BE49-F238E27FC236}">
                  <a16:creationId xmlns:a16="http://schemas.microsoft.com/office/drawing/2014/main" id="{AD12B711-71A6-2FBE-9501-BEDF5110CBE8}"/>
                </a:ext>
              </a:extLst>
            </xdr:cNvPr>
            <xdr:cNvSpPr/>
          </xdr:nvSpPr>
          <xdr:spPr>
            <a:xfrm>
              <a:off x="198120" y="2011680"/>
              <a:ext cx="2019300" cy="36576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tx1">
                      <a:lumMod val="95000"/>
                      <a:lumOff val="5000"/>
                    </a:schemeClr>
                  </a:solidFill>
                  <a:latin typeface="Calibri"/>
                  <a:ea typeface="Calibri"/>
                  <a:cs typeface="Calibri"/>
                </a:rPr>
                <a:t> </a:t>
              </a:r>
              <a:r>
                <a:rPr lang="en-US" sz="1200" b="0" i="0" u="none" strike="noStrike">
                  <a:solidFill>
                    <a:schemeClr val="tx1">
                      <a:lumMod val="95000"/>
                      <a:lumOff val="5000"/>
                    </a:schemeClr>
                  </a:solidFill>
                  <a:latin typeface="Calibri"/>
                  <a:ea typeface="Calibri"/>
                  <a:cs typeface="Calibri"/>
                </a:rPr>
                <a:t>YOY</a:t>
              </a:r>
              <a:r>
                <a:rPr lang="en-US" sz="1200" b="0" i="0" u="none" strike="noStrike" baseline="0">
                  <a:solidFill>
                    <a:schemeClr val="tx1">
                      <a:lumMod val="95000"/>
                      <a:lumOff val="5000"/>
                    </a:schemeClr>
                  </a:solidFill>
                  <a:latin typeface="Calibri"/>
                  <a:ea typeface="Calibri"/>
                  <a:cs typeface="Calibri"/>
                </a:rPr>
                <a:t>  GROWTH</a:t>
              </a:r>
              <a:r>
                <a:rPr lang="en-US" sz="1200" b="0" i="0" u="none" strike="noStrike">
                  <a:solidFill>
                    <a:schemeClr val="tx1">
                      <a:lumMod val="95000"/>
                      <a:lumOff val="5000"/>
                    </a:schemeClr>
                  </a:solidFill>
                  <a:latin typeface="Calibri"/>
                  <a:ea typeface="Calibri"/>
                  <a:cs typeface="Calibri"/>
                </a:rPr>
                <a:t> </a:t>
              </a:r>
              <a:endParaRPr lang="en-US" sz="1600" b="0" i="0" u="none" strike="noStrike">
                <a:solidFill>
                  <a:schemeClr val="tx1">
                    <a:lumMod val="95000"/>
                    <a:lumOff val="5000"/>
                  </a:schemeClr>
                </a:solidFill>
                <a:latin typeface="Calibri"/>
                <a:ea typeface="Calibri"/>
                <a:cs typeface="Calibri"/>
              </a:endParaRPr>
            </a:p>
          </xdr:txBody>
        </xdr:sp>
      </xdr:grpSp>
    </xdr:grpSp>
    <xdr:clientData/>
  </xdr:twoCellAnchor>
  <xdr:twoCellAnchor>
    <xdr:from>
      <xdr:col>0</xdr:col>
      <xdr:colOff>259080</xdr:colOff>
      <xdr:row>0</xdr:row>
      <xdr:rowOff>144780</xdr:rowOff>
    </xdr:from>
    <xdr:to>
      <xdr:col>17</xdr:col>
      <xdr:colOff>563880</xdr:colOff>
      <xdr:row>2</xdr:row>
      <xdr:rowOff>152400</xdr:rowOff>
    </xdr:to>
    <xdr:sp macro="" textlink="">
      <xdr:nvSpPr>
        <xdr:cNvPr id="3" name="Rectangle: Rounded Corners 2">
          <a:extLst>
            <a:ext uri="{FF2B5EF4-FFF2-40B4-BE49-F238E27FC236}">
              <a16:creationId xmlns:a16="http://schemas.microsoft.com/office/drawing/2014/main" id="{5AA28776-48FF-9BC3-A045-DE9B8111A159}"/>
            </a:ext>
          </a:extLst>
        </xdr:cNvPr>
        <xdr:cNvSpPr/>
      </xdr:nvSpPr>
      <xdr:spPr>
        <a:xfrm>
          <a:off x="259080" y="144780"/>
          <a:ext cx="10668000" cy="373380"/>
        </a:xfrm>
        <a:prstGeom prst="roundRect">
          <a:avLst/>
        </a:prstGeom>
        <a:gradFill>
          <a:gsLst>
            <a:gs pos="0">
              <a:schemeClr val="accent1">
                <a:lumMod val="5000"/>
                <a:lumOff val="95000"/>
                <a:alpha val="8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latin typeface="Arial Black" panose="020B0A04020102020204" pitchFamily="34" charset="0"/>
            </a:rPr>
            <a:t>E-COMMERCE</a:t>
          </a:r>
          <a:r>
            <a:rPr lang="en-US" sz="1100" baseline="0">
              <a:solidFill>
                <a:schemeClr val="tx1">
                  <a:lumMod val="95000"/>
                  <a:lumOff val="5000"/>
                </a:schemeClr>
              </a:solidFill>
              <a:latin typeface="Arial Black" panose="020B0A04020102020204" pitchFamily="34" charset="0"/>
            </a:rPr>
            <a:t> SALES ANALYSIS DASHBOARD</a:t>
          </a:r>
          <a:endParaRPr lang="en-US" sz="1100">
            <a:solidFill>
              <a:schemeClr val="tx1">
                <a:lumMod val="95000"/>
                <a:lumOff val="5000"/>
              </a:schemeClr>
            </a:solidFill>
            <a:latin typeface="Arial Black" panose="020B0A040201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133198</xdr:colOff>
          <xdr:row>11</xdr:row>
          <xdr:rowOff>91440</xdr:rowOff>
        </xdr:from>
        <xdr:to>
          <xdr:col>3</xdr:col>
          <xdr:colOff>266090</xdr:colOff>
          <xdr:row>12</xdr:row>
          <xdr:rowOff>121920</xdr:rowOff>
        </xdr:to>
        <xdr:pic>
          <xdr:nvPicPr>
            <xdr:cNvPr id="12" name="Picture 11">
              <a:extLst>
                <a:ext uri="{FF2B5EF4-FFF2-40B4-BE49-F238E27FC236}">
                  <a16:creationId xmlns:a16="http://schemas.microsoft.com/office/drawing/2014/main" id="{B1A43EE6-EC42-80F1-74AD-7BCDBFA26EAE}"/>
                </a:ext>
              </a:extLst>
            </xdr:cNvPr>
            <xdr:cNvPicPr>
              <a:picLocks noChangeAspect="1" noChangeArrowheads="1"/>
              <a:extLst>
                <a:ext uri="{84589F7E-364E-4C9E-8A38-B11213B215E9}">
                  <a14:cameraTool cellRange="'kpi yoy'!$G$8" spid="_x0000_s4155"/>
                </a:ext>
              </a:extLst>
            </xdr:cNvPicPr>
          </xdr:nvPicPr>
          <xdr:blipFill>
            <a:blip xmlns:r="http://schemas.openxmlformats.org/officeDocument/2006/relationships" r:embed="rId3"/>
            <a:srcRect/>
            <a:stretch>
              <a:fillRect/>
            </a:stretch>
          </xdr:blipFill>
          <xdr:spPr bwMode="auto">
            <a:xfrm>
              <a:off x="1352398" y="2103120"/>
              <a:ext cx="742492"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60960</xdr:colOff>
      <xdr:row>7</xdr:row>
      <xdr:rowOff>152400</xdr:rowOff>
    </xdr:from>
    <xdr:to>
      <xdr:col>10</xdr:col>
      <xdr:colOff>350520</xdr:colOff>
      <xdr:row>10</xdr:row>
      <xdr:rowOff>99060</xdr:rowOff>
    </xdr:to>
    <xdr:graphicFrame macro="">
      <xdr:nvGraphicFramePr>
        <xdr:cNvPr id="106" name="Chart 105">
          <a:extLst>
            <a:ext uri="{FF2B5EF4-FFF2-40B4-BE49-F238E27FC236}">
              <a16:creationId xmlns:a16="http://schemas.microsoft.com/office/drawing/2014/main" id="{D0A43DFF-0C38-4A44-B2C4-CAF17D5FC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243840</xdr:colOff>
      <xdr:row>7</xdr:row>
      <xdr:rowOff>121920</xdr:rowOff>
    </xdr:from>
    <xdr:to>
      <xdr:col>14</xdr:col>
      <xdr:colOff>205740</xdr:colOff>
      <xdr:row>10</xdr:row>
      <xdr:rowOff>152400</xdr:rowOff>
    </xdr:to>
    <xdr:graphicFrame macro="">
      <xdr:nvGraphicFramePr>
        <xdr:cNvPr id="109" name="Chart 108">
          <a:extLst>
            <a:ext uri="{FF2B5EF4-FFF2-40B4-BE49-F238E27FC236}">
              <a16:creationId xmlns:a16="http://schemas.microsoft.com/office/drawing/2014/main" id="{0B27619C-5A93-40AA-83DB-09FB5A22D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xdr:colOff>
      <xdr:row>7</xdr:row>
      <xdr:rowOff>121920</xdr:rowOff>
    </xdr:from>
    <xdr:to>
      <xdr:col>17</xdr:col>
      <xdr:colOff>449580</xdr:colOff>
      <xdr:row>10</xdr:row>
      <xdr:rowOff>114300</xdr:rowOff>
    </xdr:to>
    <xdr:graphicFrame macro="">
      <xdr:nvGraphicFramePr>
        <xdr:cNvPr id="111" name="Chart 110">
          <a:extLst>
            <a:ext uri="{FF2B5EF4-FFF2-40B4-BE49-F238E27FC236}">
              <a16:creationId xmlns:a16="http://schemas.microsoft.com/office/drawing/2014/main" id="{97FD2D61-072A-4647-AD01-B9B0E841E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541020</xdr:colOff>
          <xdr:row>11</xdr:row>
          <xdr:rowOff>152400</xdr:rowOff>
        </xdr:from>
        <xdr:to>
          <xdr:col>7</xdr:col>
          <xdr:colOff>152400</xdr:colOff>
          <xdr:row>12</xdr:row>
          <xdr:rowOff>160020</xdr:rowOff>
        </xdr:to>
        <xdr:pic>
          <xdr:nvPicPr>
            <xdr:cNvPr id="116" name="Picture 115">
              <a:extLst>
                <a:ext uri="{FF2B5EF4-FFF2-40B4-BE49-F238E27FC236}">
                  <a16:creationId xmlns:a16="http://schemas.microsoft.com/office/drawing/2014/main" id="{3F4F8E5C-5FE7-993E-92C0-489458712E39}"/>
                </a:ext>
              </a:extLst>
            </xdr:cNvPr>
            <xdr:cNvPicPr>
              <a:picLocks noChangeAspect="1" noChangeArrowheads="1"/>
              <a:extLst>
                <a:ext uri="{84589F7E-364E-4C9E-8A38-B11213B215E9}">
                  <a14:cameraTool cellRange="'kpi yoy'!$H$8" spid="_x0000_s4156"/>
                </a:ext>
              </a:extLst>
            </xdr:cNvPicPr>
          </xdr:nvPicPr>
          <xdr:blipFill>
            <a:blip xmlns:r="http://schemas.openxmlformats.org/officeDocument/2006/relationships" r:embed="rId7"/>
            <a:srcRect/>
            <a:stretch>
              <a:fillRect/>
            </a:stretch>
          </xdr:blipFill>
          <xdr:spPr bwMode="auto">
            <a:xfrm>
              <a:off x="3589020" y="2164080"/>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358140</xdr:colOff>
          <xdr:row>11</xdr:row>
          <xdr:rowOff>152400</xdr:rowOff>
        </xdr:from>
        <xdr:to>
          <xdr:col>10</xdr:col>
          <xdr:colOff>579120</xdr:colOff>
          <xdr:row>12</xdr:row>
          <xdr:rowOff>160020</xdr:rowOff>
        </xdr:to>
        <xdr:pic>
          <xdr:nvPicPr>
            <xdr:cNvPr id="118" name="Picture 117">
              <a:extLst>
                <a:ext uri="{FF2B5EF4-FFF2-40B4-BE49-F238E27FC236}">
                  <a16:creationId xmlns:a16="http://schemas.microsoft.com/office/drawing/2014/main" id="{17B961BE-5FCF-DDD5-1A13-7AFD6C75EAC9}"/>
                </a:ext>
              </a:extLst>
            </xdr:cNvPr>
            <xdr:cNvPicPr>
              <a:picLocks noChangeAspect="1" noChangeArrowheads="1"/>
              <a:extLst>
                <a:ext uri="{84589F7E-364E-4C9E-8A38-B11213B215E9}">
                  <a14:cameraTool cellRange="'kpi yoy'!$I$8" spid="_x0000_s4157"/>
                </a:ext>
              </a:extLst>
            </xdr:cNvPicPr>
          </xdr:nvPicPr>
          <xdr:blipFill>
            <a:blip xmlns:r="http://schemas.openxmlformats.org/officeDocument/2006/relationships" r:embed="rId8"/>
            <a:srcRect/>
            <a:stretch>
              <a:fillRect/>
            </a:stretch>
          </xdr:blipFill>
          <xdr:spPr bwMode="auto">
            <a:xfrm>
              <a:off x="5844540" y="2164080"/>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60960</xdr:colOff>
          <xdr:row>11</xdr:row>
          <xdr:rowOff>121920</xdr:rowOff>
        </xdr:from>
        <xdr:to>
          <xdr:col>14</xdr:col>
          <xdr:colOff>281940</xdr:colOff>
          <xdr:row>12</xdr:row>
          <xdr:rowOff>129540</xdr:rowOff>
        </xdr:to>
        <xdr:pic>
          <xdr:nvPicPr>
            <xdr:cNvPr id="120" name="Picture 119">
              <a:extLst>
                <a:ext uri="{FF2B5EF4-FFF2-40B4-BE49-F238E27FC236}">
                  <a16:creationId xmlns:a16="http://schemas.microsoft.com/office/drawing/2014/main" id="{DB72CEEF-5D7D-9273-D778-D3E06BDCAD31}"/>
                </a:ext>
              </a:extLst>
            </xdr:cNvPr>
            <xdr:cNvPicPr>
              <a:picLocks noChangeAspect="1" noChangeArrowheads="1"/>
              <a:extLst>
                <a:ext uri="{84589F7E-364E-4C9E-8A38-B11213B215E9}">
                  <a14:cameraTool cellRange="'kpi yoy'!$J$8" spid="_x0000_s4158"/>
                </a:ext>
              </a:extLst>
            </xdr:cNvPicPr>
          </xdr:nvPicPr>
          <xdr:blipFill>
            <a:blip xmlns:r="http://schemas.openxmlformats.org/officeDocument/2006/relationships" r:embed="rId9"/>
            <a:srcRect/>
            <a:stretch>
              <a:fillRect/>
            </a:stretch>
          </xdr:blipFill>
          <xdr:spPr bwMode="auto">
            <a:xfrm>
              <a:off x="7985760" y="2133600"/>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487680</xdr:colOff>
          <xdr:row>11</xdr:row>
          <xdr:rowOff>129540</xdr:rowOff>
        </xdr:from>
        <xdr:to>
          <xdr:col>17</xdr:col>
          <xdr:colOff>495300</xdr:colOff>
          <xdr:row>12</xdr:row>
          <xdr:rowOff>137160</xdr:rowOff>
        </xdr:to>
        <xdr:pic>
          <xdr:nvPicPr>
            <xdr:cNvPr id="122" name="Picture 121">
              <a:extLst>
                <a:ext uri="{FF2B5EF4-FFF2-40B4-BE49-F238E27FC236}">
                  <a16:creationId xmlns:a16="http://schemas.microsoft.com/office/drawing/2014/main" id="{9773A41A-CBBB-ADE9-1DF0-C4C2E8276A77}"/>
                </a:ext>
              </a:extLst>
            </xdr:cNvPr>
            <xdr:cNvPicPr>
              <a:picLocks noChangeAspect="1" noChangeArrowheads="1"/>
              <a:extLst>
                <a:ext uri="{84589F7E-364E-4C9E-8A38-B11213B215E9}">
                  <a14:cameraTool cellRange="'kpi yoy'!$K$8" spid="_x0000_s4159"/>
                </a:ext>
              </a:extLst>
            </xdr:cNvPicPr>
          </xdr:nvPicPr>
          <xdr:blipFill>
            <a:blip xmlns:r="http://schemas.openxmlformats.org/officeDocument/2006/relationships" r:embed="rId10"/>
            <a:srcRect/>
            <a:stretch>
              <a:fillRect/>
            </a:stretch>
          </xdr:blipFill>
          <xdr:spPr bwMode="auto">
            <a:xfrm>
              <a:off x="10241280" y="21412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106680</xdr:colOff>
      <xdr:row>13</xdr:row>
      <xdr:rowOff>152400</xdr:rowOff>
    </xdr:from>
    <xdr:to>
      <xdr:col>6</xdr:col>
      <xdr:colOff>480060</xdr:colOff>
      <xdr:row>24</xdr:row>
      <xdr:rowOff>129540</xdr:rowOff>
    </xdr:to>
    <xdr:sp macro="" textlink="">
      <xdr:nvSpPr>
        <xdr:cNvPr id="123" name="Rectangle: Rounded Corners 122">
          <a:extLst>
            <a:ext uri="{FF2B5EF4-FFF2-40B4-BE49-F238E27FC236}">
              <a16:creationId xmlns:a16="http://schemas.microsoft.com/office/drawing/2014/main" id="{3581FAB7-4F3D-CC73-3652-8D6424FA9BF8}"/>
            </a:ext>
          </a:extLst>
        </xdr:cNvPr>
        <xdr:cNvSpPr/>
      </xdr:nvSpPr>
      <xdr:spPr>
        <a:xfrm>
          <a:off x="106680" y="2529840"/>
          <a:ext cx="4030980" cy="198882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563880</xdr:colOff>
      <xdr:row>13</xdr:row>
      <xdr:rowOff>160020</xdr:rowOff>
    </xdr:from>
    <xdr:to>
      <xdr:col>13</xdr:col>
      <xdr:colOff>320040</xdr:colOff>
      <xdr:row>24</xdr:row>
      <xdr:rowOff>53340</xdr:rowOff>
    </xdr:to>
    <xdr:sp macro="" textlink="">
      <xdr:nvSpPr>
        <xdr:cNvPr id="124" name="Rectangle: Rounded Corners 123">
          <a:extLst>
            <a:ext uri="{FF2B5EF4-FFF2-40B4-BE49-F238E27FC236}">
              <a16:creationId xmlns:a16="http://schemas.microsoft.com/office/drawing/2014/main" id="{F3BE6184-8B76-A6BF-E0A7-46242FE105CA}"/>
            </a:ext>
          </a:extLst>
        </xdr:cNvPr>
        <xdr:cNvSpPr/>
      </xdr:nvSpPr>
      <xdr:spPr>
        <a:xfrm>
          <a:off x="4221480" y="2537460"/>
          <a:ext cx="4023360" cy="190500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365760</xdr:colOff>
      <xdr:row>13</xdr:row>
      <xdr:rowOff>129540</xdr:rowOff>
    </xdr:from>
    <xdr:to>
      <xdr:col>18</xdr:col>
      <xdr:colOff>464820</xdr:colOff>
      <xdr:row>23</xdr:row>
      <xdr:rowOff>106680</xdr:rowOff>
    </xdr:to>
    <xdr:sp macro="" textlink="">
      <xdr:nvSpPr>
        <xdr:cNvPr id="125" name="Rectangle: Rounded Corners 124">
          <a:extLst>
            <a:ext uri="{FF2B5EF4-FFF2-40B4-BE49-F238E27FC236}">
              <a16:creationId xmlns:a16="http://schemas.microsoft.com/office/drawing/2014/main" id="{29ADE2B3-3412-4A9A-9C4F-DE363A109BA4}"/>
            </a:ext>
          </a:extLst>
        </xdr:cNvPr>
        <xdr:cNvSpPr/>
      </xdr:nvSpPr>
      <xdr:spPr>
        <a:xfrm>
          <a:off x="8290560" y="2506980"/>
          <a:ext cx="3147060" cy="180594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25</xdr:row>
      <xdr:rowOff>15240</xdr:rowOff>
    </xdr:from>
    <xdr:to>
      <xdr:col>6</xdr:col>
      <xdr:colOff>441960</xdr:colOff>
      <xdr:row>37</xdr:row>
      <xdr:rowOff>106680</xdr:rowOff>
    </xdr:to>
    <xdr:sp macro="" textlink="">
      <xdr:nvSpPr>
        <xdr:cNvPr id="126" name="Rectangle: Rounded Corners 125">
          <a:extLst>
            <a:ext uri="{FF2B5EF4-FFF2-40B4-BE49-F238E27FC236}">
              <a16:creationId xmlns:a16="http://schemas.microsoft.com/office/drawing/2014/main" id="{0170901D-8E47-C373-1DCB-D5AA2CD8F194}"/>
            </a:ext>
          </a:extLst>
        </xdr:cNvPr>
        <xdr:cNvSpPr/>
      </xdr:nvSpPr>
      <xdr:spPr>
        <a:xfrm>
          <a:off x="129540" y="4587240"/>
          <a:ext cx="3970020" cy="228600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548640</xdr:colOff>
      <xdr:row>24</xdr:row>
      <xdr:rowOff>99060</xdr:rowOff>
    </xdr:from>
    <xdr:to>
      <xdr:col>12</xdr:col>
      <xdr:colOff>563880</xdr:colOff>
      <xdr:row>37</xdr:row>
      <xdr:rowOff>167640</xdr:rowOff>
    </xdr:to>
    <xdr:sp macro="" textlink="">
      <xdr:nvSpPr>
        <xdr:cNvPr id="127" name="Rectangle: Rounded Corners 126">
          <a:extLst>
            <a:ext uri="{FF2B5EF4-FFF2-40B4-BE49-F238E27FC236}">
              <a16:creationId xmlns:a16="http://schemas.microsoft.com/office/drawing/2014/main" id="{BB4225FB-78C8-7E74-5C70-4991F6CF4321}"/>
            </a:ext>
          </a:extLst>
        </xdr:cNvPr>
        <xdr:cNvSpPr/>
      </xdr:nvSpPr>
      <xdr:spPr>
        <a:xfrm>
          <a:off x="4206240" y="4488180"/>
          <a:ext cx="3672840" cy="244602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24</xdr:row>
      <xdr:rowOff>60960</xdr:rowOff>
    </xdr:from>
    <xdr:to>
      <xdr:col>19</xdr:col>
      <xdr:colOff>68580</xdr:colOff>
      <xdr:row>36</xdr:row>
      <xdr:rowOff>0</xdr:rowOff>
    </xdr:to>
    <xdr:sp macro="" textlink="">
      <xdr:nvSpPr>
        <xdr:cNvPr id="128" name="Rectangle: Rounded Corners 127">
          <a:extLst>
            <a:ext uri="{FF2B5EF4-FFF2-40B4-BE49-F238E27FC236}">
              <a16:creationId xmlns:a16="http://schemas.microsoft.com/office/drawing/2014/main" id="{C5419A43-FCA0-37EA-3CDA-6E929DC670F1}"/>
            </a:ext>
          </a:extLst>
        </xdr:cNvPr>
        <xdr:cNvSpPr/>
      </xdr:nvSpPr>
      <xdr:spPr>
        <a:xfrm>
          <a:off x="7924800" y="4450080"/>
          <a:ext cx="3726180" cy="2133600"/>
        </a:xfrm>
        <a:prstGeom prst="roundRect">
          <a:avLst>
            <a:gd name="adj" fmla="val 7307"/>
          </a:avLst>
        </a:prstGeom>
        <a:gradFill>
          <a:gsLst>
            <a:gs pos="86000">
              <a:schemeClr val="tx1">
                <a:lumMod val="50000"/>
                <a:lumOff val="50000"/>
              </a:schemeClr>
            </a:gs>
            <a:gs pos="100000">
              <a:schemeClr val="tx1">
                <a:lumMod val="85000"/>
                <a:lumOff val="1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14</xdr:row>
      <xdr:rowOff>22860</xdr:rowOff>
    </xdr:from>
    <xdr:to>
      <xdr:col>17</xdr:col>
      <xdr:colOff>190500</xdr:colOff>
      <xdr:row>27</xdr:row>
      <xdr:rowOff>45720</xdr:rowOff>
    </xdr:to>
    <xdr:grpSp>
      <xdr:nvGrpSpPr>
        <xdr:cNvPr id="135" name="Group 134">
          <a:extLst>
            <a:ext uri="{FF2B5EF4-FFF2-40B4-BE49-F238E27FC236}">
              <a16:creationId xmlns:a16="http://schemas.microsoft.com/office/drawing/2014/main" id="{7FC5B7D2-9C00-5D0C-876D-0CD42519ECF2}"/>
            </a:ext>
          </a:extLst>
        </xdr:cNvPr>
        <xdr:cNvGrpSpPr/>
      </xdr:nvGrpSpPr>
      <xdr:grpSpPr>
        <a:xfrm>
          <a:off x="182880" y="2583180"/>
          <a:ext cx="10370820" cy="2400300"/>
          <a:chOff x="182880" y="2583180"/>
          <a:chExt cx="10370820" cy="2400300"/>
        </a:xfrm>
      </xdr:grpSpPr>
      <xdr:sp macro="" textlink="">
        <xdr:nvSpPr>
          <xdr:cNvPr id="129" name="Rectangle: Rounded Corners 128">
            <a:extLst>
              <a:ext uri="{FF2B5EF4-FFF2-40B4-BE49-F238E27FC236}">
                <a16:creationId xmlns:a16="http://schemas.microsoft.com/office/drawing/2014/main" id="{CC06431D-40A4-467F-D7CB-17F75C13ACA6}"/>
              </a:ext>
            </a:extLst>
          </xdr:cNvPr>
          <xdr:cNvSpPr/>
        </xdr:nvSpPr>
        <xdr:spPr>
          <a:xfrm>
            <a:off x="182880" y="2606040"/>
            <a:ext cx="237744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latin typeface="Arial Black" panose="020B0A04020102020204" pitchFamily="34" charset="0"/>
              </a:rPr>
              <a:t>SALES AND PROFIT ANALYSIS</a:t>
            </a:r>
          </a:p>
          <a:p>
            <a:pPr algn="l"/>
            <a:endParaRPr lang="en-US" sz="1100"/>
          </a:p>
        </xdr:txBody>
      </xdr:sp>
      <xdr:sp macro="" textlink="">
        <xdr:nvSpPr>
          <xdr:cNvPr id="130" name="Rectangle: Rounded Corners 129">
            <a:extLst>
              <a:ext uri="{FF2B5EF4-FFF2-40B4-BE49-F238E27FC236}">
                <a16:creationId xmlns:a16="http://schemas.microsoft.com/office/drawing/2014/main" id="{A9543112-64DD-E993-7BFF-209A4B2A32BE}"/>
              </a:ext>
            </a:extLst>
          </xdr:cNvPr>
          <xdr:cNvSpPr/>
        </xdr:nvSpPr>
        <xdr:spPr>
          <a:xfrm>
            <a:off x="4328160" y="2621280"/>
            <a:ext cx="237744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Arial Black" panose="020B0A04020102020204" pitchFamily="34" charset="0"/>
              </a:rPr>
              <a:t>CATEGORY</a:t>
            </a:r>
            <a:r>
              <a:rPr lang="en-US" sz="1100" baseline="0">
                <a:solidFill>
                  <a:schemeClr val="bg1"/>
                </a:solidFill>
                <a:latin typeface="Arial Black" panose="020B0A04020102020204" pitchFamily="34" charset="0"/>
              </a:rPr>
              <a:t> WISE PROFIT</a:t>
            </a:r>
            <a:endParaRPr lang="en-US" sz="1100">
              <a:solidFill>
                <a:schemeClr val="bg1"/>
              </a:solidFill>
              <a:latin typeface="Arial Black" panose="020B0A04020102020204" pitchFamily="34" charset="0"/>
            </a:endParaRPr>
          </a:p>
        </xdr:txBody>
      </xdr:sp>
      <xdr:sp macro="" textlink="">
        <xdr:nvSpPr>
          <xdr:cNvPr id="131" name="Rectangle: Rounded Corners 130">
            <a:extLst>
              <a:ext uri="{FF2B5EF4-FFF2-40B4-BE49-F238E27FC236}">
                <a16:creationId xmlns:a16="http://schemas.microsoft.com/office/drawing/2014/main" id="{7E6D5A99-E651-F123-A4B8-8010F6F897E5}"/>
              </a:ext>
            </a:extLst>
          </xdr:cNvPr>
          <xdr:cNvSpPr/>
        </xdr:nvSpPr>
        <xdr:spPr>
          <a:xfrm>
            <a:off x="8336280" y="2583180"/>
            <a:ext cx="221742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t>CATEGORY WISE SALES SHARE%</a:t>
            </a:r>
            <a:endParaRPr lang="en-US" sz="1000" b="1"/>
          </a:p>
        </xdr:txBody>
      </xdr:sp>
      <xdr:sp macro="" textlink="">
        <xdr:nvSpPr>
          <xdr:cNvPr id="132" name="Rectangle: Rounded Corners 131">
            <a:extLst>
              <a:ext uri="{FF2B5EF4-FFF2-40B4-BE49-F238E27FC236}">
                <a16:creationId xmlns:a16="http://schemas.microsoft.com/office/drawing/2014/main" id="{E2266044-F3D0-FF5B-D219-161F04A01445}"/>
              </a:ext>
            </a:extLst>
          </xdr:cNvPr>
          <xdr:cNvSpPr/>
        </xdr:nvSpPr>
        <xdr:spPr>
          <a:xfrm>
            <a:off x="243840" y="4693920"/>
            <a:ext cx="237744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Arial Black" panose="020B0A04020102020204" pitchFamily="34" charset="0"/>
              </a:rPr>
              <a:t>SALES BY STATES</a:t>
            </a:r>
          </a:p>
        </xdr:txBody>
      </xdr:sp>
      <xdr:sp macro="" textlink="">
        <xdr:nvSpPr>
          <xdr:cNvPr id="133" name="Rectangle: Rounded Corners 132">
            <a:extLst>
              <a:ext uri="{FF2B5EF4-FFF2-40B4-BE49-F238E27FC236}">
                <a16:creationId xmlns:a16="http://schemas.microsoft.com/office/drawing/2014/main" id="{091F4F7C-8EA7-DDDC-BA2C-CD2CA9907B7B}"/>
              </a:ext>
            </a:extLst>
          </xdr:cNvPr>
          <xdr:cNvSpPr/>
        </xdr:nvSpPr>
        <xdr:spPr>
          <a:xfrm>
            <a:off x="4305300" y="4663440"/>
            <a:ext cx="237744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Arial Black" panose="020B0A04020102020204" pitchFamily="34" charset="0"/>
              </a:rPr>
              <a:t>TOP</a:t>
            </a:r>
            <a:r>
              <a:rPr lang="en-US" sz="1100" b="1" baseline="0">
                <a:latin typeface="Arial Black" panose="020B0A04020102020204" pitchFamily="34" charset="0"/>
              </a:rPr>
              <a:t> 5 PRODUCT</a:t>
            </a:r>
            <a:endParaRPr lang="en-US" sz="1100" b="1">
              <a:latin typeface="Arial Black" panose="020B0A04020102020204" pitchFamily="34" charset="0"/>
            </a:endParaRPr>
          </a:p>
        </xdr:txBody>
      </xdr:sp>
      <xdr:sp macro="" textlink="">
        <xdr:nvSpPr>
          <xdr:cNvPr id="134" name="Rectangle: Rounded Corners 133">
            <a:extLst>
              <a:ext uri="{FF2B5EF4-FFF2-40B4-BE49-F238E27FC236}">
                <a16:creationId xmlns:a16="http://schemas.microsoft.com/office/drawing/2014/main" id="{19DA047E-2AA8-B37F-61D5-B15ED39D3DA9}"/>
              </a:ext>
            </a:extLst>
          </xdr:cNvPr>
          <xdr:cNvSpPr/>
        </xdr:nvSpPr>
        <xdr:spPr>
          <a:xfrm>
            <a:off x="7993380" y="4480560"/>
            <a:ext cx="2095500" cy="3276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Black" panose="020B0A04020102020204" pitchFamily="34" charset="0"/>
              </a:rPr>
              <a:t>FILTERS</a:t>
            </a:r>
          </a:p>
        </xdr:txBody>
      </xdr:sp>
    </xdr:grpSp>
    <xdr:clientData/>
  </xdr:twoCellAnchor>
  <xdr:twoCellAnchor>
    <xdr:from>
      <xdr:col>0</xdr:col>
      <xdr:colOff>281940</xdr:colOff>
      <xdr:row>15</xdr:row>
      <xdr:rowOff>106680</xdr:rowOff>
    </xdr:from>
    <xdr:to>
      <xdr:col>6</xdr:col>
      <xdr:colOff>152400</xdr:colOff>
      <xdr:row>24</xdr:row>
      <xdr:rowOff>45720</xdr:rowOff>
    </xdr:to>
    <xdr:graphicFrame macro="">
      <xdr:nvGraphicFramePr>
        <xdr:cNvPr id="136" name="Chart 135">
          <a:extLst>
            <a:ext uri="{FF2B5EF4-FFF2-40B4-BE49-F238E27FC236}">
              <a16:creationId xmlns:a16="http://schemas.microsoft.com/office/drawing/2014/main" id="{FCA32529-3928-4B35-8F82-0253ACA9B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38100</xdr:colOff>
      <xdr:row>16</xdr:row>
      <xdr:rowOff>30480</xdr:rowOff>
    </xdr:from>
    <xdr:to>
      <xdr:col>13</xdr:col>
      <xdr:colOff>160020</xdr:colOff>
      <xdr:row>23</xdr:row>
      <xdr:rowOff>137160</xdr:rowOff>
    </xdr:to>
    <mc:AlternateContent xmlns:mc="http://schemas.openxmlformats.org/markup-compatibility/2006">
      <mc:Choice xmlns:cx1="http://schemas.microsoft.com/office/drawing/2015/9/8/chartex" Requires="cx1">
        <xdr:graphicFrame macro="">
          <xdr:nvGraphicFramePr>
            <xdr:cNvPr id="137" name="Chart 136">
              <a:extLst>
                <a:ext uri="{FF2B5EF4-FFF2-40B4-BE49-F238E27FC236}">
                  <a16:creationId xmlns:a16="http://schemas.microsoft.com/office/drawing/2014/main" id="{CCB92911-741B-47CC-89F3-278C1DB5A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305300" y="2956560"/>
              <a:ext cx="3779520" cy="13868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365760</xdr:colOff>
      <xdr:row>15</xdr:row>
      <xdr:rowOff>144780</xdr:rowOff>
    </xdr:from>
    <xdr:to>
      <xdr:col>17</xdr:col>
      <xdr:colOff>594360</xdr:colOff>
      <xdr:row>22</xdr:row>
      <xdr:rowOff>167640</xdr:rowOff>
    </xdr:to>
    <xdr:graphicFrame macro="">
      <xdr:nvGraphicFramePr>
        <xdr:cNvPr id="138" name="Chart 137">
          <a:extLst>
            <a:ext uri="{FF2B5EF4-FFF2-40B4-BE49-F238E27FC236}">
              <a16:creationId xmlns:a16="http://schemas.microsoft.com/office/drawing/2014/main" id="{55003298-B2ED-449F-B4E1-9F55B56DD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266700</xdr:colOff>
      <xdr:row>27</xdr:row>
      <xdr:rowOff>121920</xdr:rowOff>
    </xdr:from>
    <xdr:to>
      <xdr:col>6</xdr:col>
      <xdr:colOff>335280</xdr:colOff>
      <xdr:row>36</xdr:row>
      <xdr:rowOff>68580</xdr:rowOff>
    </xdr:to>
    <mc:AlternateContent xmlns:mc="http://schemas.openxmlformats.org/markup-compatibility/2006">
      <mc:Choice xmlns:cx4="http://schemas.microsoft.com/office/drawing/2016/5/10/chartex" Requires="cx4">
        <xdr:graphicFrame macro="">
          <xdr:nvGraphicFramePr>
            <xdr:cNvPr id="139" name="Chart 138">
              <a:extLst>
                <a:ext uri="{FF2B5EF4-FFF2-40B4-BE49-F238E27FC236}">
                  <a16:creationId xmlns:a16="http://schemas.microsoft.com/office/drawing/2014/main" id="{78473B9C-93B0-40C1-A54D-BF3963BE21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6700" y="5059680"/>
              <a:ext cx="3726180" cy="1592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xdr:colOff>
      <xdr:row>27</xdr:row>
      <xdr:rowOff>144780</xdr:rowOff>
    </xdr:from>
    <xdr:to>
      <xdr:col>12</xdr:col>
      <xdr:colOff>243840</xdr:colOff>
      <xdr:row>36</xdr:row>
      <xdr:rowOff>99060</xdr:rowOff>
    </xdr:to>
    <xdr:graphicFrame macro="">
      <xdr:nvGraphicFramePr>
        <xdr:cNvPr id="140" name="Chart 139">
          <a:extLst>
            <a:ext uri="{FF2B5EF4-FFF2-40B4-BE49-F238E27FC236}">
              <a16:creationId xmlns:a16="http://schemas.microsoft.com/office/drawing/2014/main" id="{AF74CDA7-A891-4034-86E7-835330FA4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53340</xdr:colOff>
      <xdr:row>27</xdr:row>
      <xdr:rowOff>0</xdr:rowOff>
    </xdr:from>
    <xdr:to>
      <xdr:col>14</xdr:col>
      <xdr:colOff>571500</xdr:colOff>
      <xdr:row>35</xdr:row>
      <xdr:rowOff>45720</xdr:rowOff>
    </xdr:to>
    <mc:AlternateContent xmlns:mc="http://schemas.openxmlformats.org/markup-compatibility/2006" xmlns:a14="http://schemas.microsoft.com/office/drawing/2010/main">
      <mc:Choice Requires="a14">
        <xdr:graphicFrame macro="">
          <xdr:nvGraphicFramePr>
            <xdr:cNvPr id="141" name="Region 1">
              <a:extLst>
                <a:ext uri="{FF2B5EF4-FFF2-40B4-BE49-F238E27FC236}">
                  <a16:creationId xmlns:a16="http://schemas.microsoft.com/office/drawing/2014/main" id="{A4F3595B-97AD-4CE9-B638-5298B33925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78140" y="4937760"/>
              <a:ext cx="112776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15240</xdr:colOff>
      <xdr:row>27</xdr:row>
      <xdr:rowOff>1</xdr:rowOff>
    </xdr:from>
    <xdr:to>
      <xdr:col>18</xdr:col>
      <xdr:colOff>541020</xdr:colOff>
      <xdr:row>35</xdr:row>
      <xdr:rowOff>30480</xdr:rowOff>
    </xdr:to>
    <xdr:grpSp>
      <xdr:nvGrpSpPr>
        <xdr:cNvPr id="144" name="Group 143">
          <a:extLst>
            <a:ext uri="{FF2B5EF4-FFF2-40B4-BE49-F238E27FC236}">
              <a16:creationId xmlns:a16="http://schemas.microsoft.com/office/drawing/2014/main" id="{EECCA788-4B24-442B-AD74-C4059C8EAB97}"/>
            </a:ext>
          </a:extLst>
        </xdr:cNvPr>
        <xdr:cNvGrpSpPr/>
      </xdr:nvGrpSpPr>
      <xdr:grpSpPr>
        <a:xfrm>
          <a:off x="9159240" y="4937761"/>
          <a:ext cx="2354580" cy="1493519"/>
          <a:chOff x="8322842" y="1021081"/>
          <a:chExt cx="2493829" cy="1493519"/>
        </a:xfrm>
      </xdr:grpSpPr>
      <mc:AlternateContent xmlns:mc="http://schemas.openxmlformats.org/markup-compatibility/2006" xmlns:a14="http://schemas.microsoft.com/office/drawing/2010/main">
        <mc:Choice Requires="a14">
          <xdr:graphicFrame macro="">
            <xdr:nvGraphicFramePr>
              <xdr:cNvPr id="145" name="Year 1">
                <a:extLst>
                  <a:ext uri="{FF2B5EF4-FFF2-40B4-BE49-F238E27FC236}">
                    <a16:creationId xmlns:a16="http://schemas.microsoft.com/office/drawing/2014/main" id="{E7B16265-2F86-9F5F-52FC-190222653A1D}"/>
                  </a:ext>
                </a:extLst>
              </xdr:cNvPr>
              <xdr:cNvGraphicFramePr/>
            </xdr:nvGraphicFramePr>
            <xdr:xfrm>
              <a:off x="9592270" y="1021081"/>
              <a:ext cx="1224401" cy="1409699"/>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57786" y="4937761"/>
                <a:ext cx="1156034"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6" name="Segment 1">
                <a:extLst>
                  <a:ext uri="{FF2B5EF4-FFF2-40B4-BE49-F238E27FC236}">
                    <a16:creationId xmlns:a16="http://schemas.microsoft.com/office/drawing/2014/main" id="{6D745108-631A-A24C-E1B8-4B2073CB7C5B}"/>
                  </a:ext>
                </a:extLst>
              </xdr:cNvPr>
              <xdr:cNvGraphicFramePr/>
            </xdr:nvGraphicFramePr>
            <xdr:xfrm>
              <a:off x="8322842" y="1021081"/>
              <a:ext cx="1218666" cy="1493519"/>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159240" y="4937761"/>
                <a:ext cx="1150619"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31.633082754626" createdVersion="8" refreshedVersion="8" minRefreshableVersion="3" recordCount="9994" xr:uid="{875396A6-BE98-4891-BAC4-CCC08483ABF6}">
  <cacheSource type="worksheet">
    <worksheetSource name="Data"/>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1375710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n v="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n v="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n v="5408"/>
    <x v="3"/>
    <s v="TEC-AC-10002926"/>
    <x v="2"/>
    <x v="11"/>
    <s v="Logitech Wireless Marathon Mouse M705"/>
    <n v="99.98"/>
    <n v="2"/>
    <n v="0"/>
    <n v="42.991400000000006"/>
  </r>
  <r>
    <n v="9148"/>
    <x v="4576"/>
    <x v="0"/>
    <x v="1156"/>
    <d v="2013-01-27T00:00:00"/>
    <s v="Standard Class"/>
    <s v="CB-12535"/>
    <s v="Claudia Bergmann"/>
    <x v="1"/>
    <s v="United States"/>
    <s v="Burlington"/>
    <x v="42"/>
    <n v="5408"/>
    <x v="3"/>
    <s v="OFF-AR-10003477"/>
    <x v="1"/>
    <x v="6"/>
    <s v="4009 Highlighters"/>
    <n v="8.0400000000000009"/>
    <n v="6"/>
    <n v="0"/>
    <n v="2.7336"/>
  </r>
  <r>
    <n v="9149"/>
    <x v="4576"/>
    <x v="0"/>
    <x v="1156"/>
    <d v="2013-01-27T00:00:00"/>
    <s v="Standard Class"/>
    <s v="CB-12535"/>
    <s v="Claudia Bergmann"/>
    <x v="1"/>
    <s v="United States"/>
    <s v="Burlington"/>
    <x v="42"/>
    <n v="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5999999999994"/>
  </r>
  <r>
    <n v="9389"/>
    <x v="4692"/>
    <x v="3"/>
    <x v="617"/>
    <d v="2014-01-24T00:00:00"/>
    <s v="Standard Class"/>
    <s v="RM-19375"/>
    <s v="Raymond Messe"/>
    <x v="0"/>
    <s v="United States"/>
    <s v="Burlington"/>
    <x v="42"/>
    <n v="5408"/>
    <x v="3"/>
    <s v="OFF-AP-10000828"/>
    <x v="1"/>
    <x v="9"/>
    <s v="Avanti 4.4 Cu. Ft. Refrigerator"/>
    <n v="542.93999999999994"/>
    <n v="3"/>
    <n v="0"/>
    <n v="152.02319999999997"/>
  </r>
  <r>
    <n v="9390"/>
    <x v="4692"/>
    <x v="3"/>
    <x v="617"/>
    <d v="2014-01-24T00:00:00"/>
    <s v="Standard Class"/>
    <s v="RM-19375"/>
    <s v="Raymond Messe"/>
    <x v="0"/>
    <s v="United States"/>
    <s v="Burlington"/>
    <x v="42"/>
    <n v="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44"/>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DB2E3-D354-4967-B369-878F8BAE42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7">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BF14C-B435-43F7-8017-616074F1FA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A20347-64F0-47BF-AC29-C241130195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6AE552-AB78-4249-BFF8-1C05A92601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382FB-AC41-4F05-91CB-5B9887C5D2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7A8DC7-ACF4-4B26-B949-966B3CC6C5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4">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AB3810-B9C9-4902-AF1A-B5E94DBB77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925788-F858-4A15-A771-D663D153BE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FB6F10-53CA-495F-9E02-1C0A215FAF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F64232-2CFF-483B-A61E-B38638202F7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n=" "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3">
    <chartFormat chart="12"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008C5B-4985-4B6D-87DC-C7913B32761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257D34-7703-415F-A83E-10B38F43DE9F}"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F191CA-FFAA-4069-8F1B-B0177B691DD6}" sourceName="Year">
  <pivotTables>
    <pivotTable tabId="7" name="PivotTable5"/>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4" name="PivotTable2"/>
  </pivotTables>
  <data>
    <tabular pivotCacheId="13757103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29FAD72-762C-4ED0-8157-44834754AC22}" sourceName="Segment">
  <pivotTables>
    <pivotTable tabId="7" name="PivotTable5"/>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4" name="PivotTable2"/>
  </pivotTables>
  <data>
    <tabular pivotCacheId="13757103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1AA363-65E8-48D7-A192-E66F72726B44}" sourceName="Region">
  <pivotTables>
    <pivotTable tabId="7" name="PivotTable5"/>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4" name="PivotTable2"/>
  </pivotTables>
  <data>
    <tabular pivotCacheId="13757103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D948C3-77DC-4C86-AFFF-CFA031C17193}" cache="Slicer_Year" caption="Year" rowHeight="234950"/>
  <slicer name="Segment" xr10:uid="{66399A71-82D1-4247-873C-229B6C2F413F}" cache="Slicer_Segment" caption="Segment" rowHeight="234950"/>
  <slicer name="Region" xr10:uid="{8D7A8DD5-09CE-4243-A617-E59F3C8846C8}"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9D2537C-7BF0-419B-8160-FB688D7AA7AA}" cache="Slicer_Year" caption="Year" style="AB" rowHeight="234950"/>
  <slicer name="Segment 1" xr10:uid="{51BAFA60-70EA-4080-A7DF-2FE97CB99AA5}" cache="Slicer_Segment" caption="Segment" style="AB" rowHeight="234950"/>
  <slicer name="Region 1" xr10:uid="{75095C0E-2CFF-40C7-931E-7206A36FDA9A}" cache="Slicer_Region" caption="Region" style="AB"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B1E617-3646-44A3-87D8-094E55C9E83E}" name="Table2" displayName="Table2" ref="A1:V710" totalsRowShown="0">
  <autoFilter ref="A1:V710" xr:uid="{33B1E617-3646-44A3-87D8-094E55C9E83E}"/>
  <tableColumns count="22">
    <tableColumn id="1" xr3:uid="{0AB87D94-9DF7-43AF-B2F6-C650A1C9F6F8}" name="Row ID"/>
    <tableColumn id="2" xr3:uid="{08B684CF-ACC7-4078-B978-FFC95BF1CD35}" name="Order ID"/>
    <tableColumn id="3" xr3:uid="{B6D2D67A-8349-47E8-A85E-822DFFD5890F}" name="Year"/>
    <tableColumn id="4" xr3:uid="{0B6BBA61-C910-4967-AA9C-8370D7AEF1F0}" name="Order Date" dataDxfId="16"/>
    <tableColumn id="5" xr3:uid="{37BC73EF-DEA0-4699-A921-7426A58C7D57}" name="Ship Date" dataDxfId="15"/>
    <tableColumn id="6" xr3:uid="{B7F666C2-D52A-492C-9F16-2AEBAF5C9A87}" name="Ship Mode"/>
    <tableColumn id="7" xr3:uid="{4DF6B5DB-5E68-45E0-8735-F70C902A83B1}" name="Customer ID"/>
    <tableColumn id="8" xr3:uid="{8CBE43EE-88F3-4687-BD8C-3F209F50F9CE}" name="Customer Name"/>
    <tableColumn id="9" xr3:uid="{550CE0E8-95CE-4127-9BF3-646BCB1DEEFB}" name="Segment"/>
    <tableColumn id="10" xr3:uid="{D778EABD-74B4-4EB2-8B27-83B918A203F3}" name="Country"/>
    <tableColumn id="11" xr3:uid="{ED63B50B-61EA-4B8F-9187-2C91DC735A62}" name="City"/>
    <tableColumn id="12" xr3:uid="{FE2B0F54-C68C-4BA9-AA08-D20CE0756B61}" name="State"/>
    <tableColumn id="13" xr3:uid="{F4E241CF-242A-4391-9084-46E039715B38}" name="Postal Code"/>
    <tableColumn id="14" xr3:uid="{48964F1A-0964-4A09-8542-7186E44C4431}" name="Region"/>
    <tableColumn id="15" xr3:uid="{B794DB64-5847-4475-BC02-6E564A01A7B8}" name="Product ID"/>
    <tableColumn id="16" xr3:uid="{703E175A-FC65-4099-8EC9-ADC30211F651}" name="Category"/>
    <tableColumn id="17" xr3:uid="{C589E32E-9469-4130-BCA8-82F41E920BAF}" name="Sub-Category"/>
    <tableColumn id="18" xr3:uid="{BD107C16-3213-4FD9-895D-7428324CDA10}" name="Product Name"/>
    <tableColumn id="19" xr3:uid="{16A3CD66-738F-41E8-80AC-D4418D2F6F29}" name="Sales"/>
    <tableColumn id="20" xr3:uid="{692D6DA4-0A8A-4EE7-9157-106417491806}" name="Quantity"/>
    <tableColumn id="21" xr3:uid="{27BF4C27-4BDD-43D3-AC17-533B4288F085}" name="Discount"/>
    <tableColumn id="22" xr3:uid="{7FA0B897-98F3-42CD-A945-12AF87BFAF3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09BD3-1F4B-4B57-999F-0464491EAA49}" name="Data" displayName="Data" ref="A1:V9995" tableType="queryTable" totalsRowShown="0">
  <autoFilter ref="A1:V9995" xr:uid="{7B909BD3-1F4B-4B57-999F-0464491EAA49}"/>
  <tableColumns count="22">
    <tableColumn id="1" xr3:uid="{0B21AC07-C126-46C7-897F-DEF57FDFB000}" uniqueName="1" name="Row ID" queryTableFieldId="1"/>
    <tableColumn id="2" xr3:uid="{240299B6-7EBD-4C12-9C53-38AEB624D667}" uniqueName="2" name="Order ID" queryTableFieldId="2" dataDxfId="14"/>
    <tableColumn id="3" xr3:uid="{9FA8D49E-42D8-4061-A238-19AA19E98C04}" uniqueName="3" name="Year" queryTableFieldId="3"/>
    <tableColumn id="4" xr3:uid="{C001116B-E946-4392-9E4F-F7AFBBAF2249}" uniqueName="4" name="Order Date" queryTableFieldId="4" dataDxfId="13"/>
    <tableColumn id="5" xr3:uid="{95002F00-CCB1-4ACF-A4F9-DC29E0C77EFE}" uniqueName="5" name="Ship Date" queryTableFieldId="5" dataDxfId="12"/>
    <tableColumn id="6" xr3:uid="{F15268D9-3142-4A34-87F9-77A7EF7750CE}" uniqueName="6" name="Ship Mode" queryTableFieldId="6" dataDxfId="11"/>
    <tableColumn id="7" xr3:uid="{E7D2D393-2361-4F7B-B5A3-F4DF00F83B24}" uniqueName="7" name="Customer ID" queryTableFieldId="7" dataDxfId="10"/>
    <tableColumn id="8" xr3:uid="{8E737726-A6B2-4FDD-B82A-DFF1E1930661}" uniqueName="8" name="Customer Name" queryTableFieldId="8" dataDxfId="9"/>
    <tableColumn id="9" xr3:uid="{1567AD62-2575-4AB1-AB98-998EA10BB071}" uniqueName="9" name="Segment" queryTableFieldId="9" dataDxfId="8"/>
    <tableColumn id="10" xr3:uid="{0920FFB6-95EB-4B3F-B21B-FE7C9CA42C3B}" uniqueName="10" name="Country" queryTableFieldId="10" dataDxfId="7"/>
    <tableColumn id="11" xr3:uid="{E07EF720-8CA2-4F34-9FAC-5C5E032E30CC}" uniqueName="11" name="City" queryTableFieldId="11" dataDxfId="6"/>
    <tableColumn id="12" xr3:uid="{69F6B82E-DA9B-4AE7-A8C8-82638B13AE06}" uniqueName="12" name="State" queryTableFieldId="12" dataDxfId="5"/>
    <tableColumn id="13" xr3:uid="{51F79227-21CB-46AB-A363-C3B7879B6D57}" uniqueName="13" name="Postal Code" queryTableFieldId="13"/>
    <tableColumn id="14" xr3:uid="{4C325629-3907-471F-B16B-3F893B7AAEDC}" uniqueName="14" name="Region" queryTableFieldId="14" dataDxfId="4"/>
    <tableColumn id="15" xr3:uid="{A531B694-E9C2-43EF-B592-A7FBBC708493}" uniqueName="15" name="Product ID" queryTableFieldId="15" dataDxfId="3"/>
    <tableColumn id="16" xr3:uid="{54C3773E-6DC5-4F62-81DB-199F999F6AF9}" uniqueName="16" name="Category" queryTableFieldId="16" dataDxfId="2"/>
    <tableColumn id="17" xr3:uid="{F27AA41D-765F-4F92-B873-5647B4B578F9}" uniqueName="17" name="Sub-Category" queryTableFieldId="17" dataDxfId="1"/>
    <tableColumn id="18" xr3:uid="{FC6F6A10-D0FF-4FC7-BA06-0C004EB01A01}" uniqueName="18" name="Product Name" queryTableFieldId="18" dataDxfId="0"/>
    <tableColumn id="19" xr3:uid="{E2A7029B-462B-4A97-9CDA-7D5546CA09E0}" uniqueName="19" name="Sales" queryTableFieldId="19"/>
    <tableColumn id="20" xr3:uid="{D56F2F2A-F7B0-4857-83A6-6E959F94B545}" uniqueName="20" name="Quantity" queryTableFieldId="20"/>
    <tableColumn id="21" xr3:uid="{1C7EA0FB-F50A-49EC-BC83-7E997D070B70}" uniqueName="21" name="Discount" queryTableFieldId="21"/>
    <tableColumn id="22" xr3:uid="{6348A0BF-0511-43DD-BE67-57696948A301}"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1463-49B2-4217-BDD8-C9B404EE0014}">
  <dimension ref="A3:C16"/>
  <sheetViews>
    <sheetView workbookViewId="0">
      <selection activeCell="B10" sqref="B10"/>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10931</v>
      </c>
      <c r="B3" t="s">
        <v>10949</v>
      </c>
      <c r="C3" t="s">
        <v>10950</v>
      </c>
    </row>
    <row r="4" spans="1:3" x14ac:dyDescent="0.3">
      <c r="A4" s="3" t="s">
        <v>10934</v>
      </c>
      <c r="B4" s="5">
        <v>95365.937600000019</v>
      </c>
      <c r="C4" s="5">
        <v>9199.2699999999986</v>
      </c>
    </row>
    <row r="5" spans="1:3" x14ac:dyDescent="0.3">
      <c r="A5" s="3" t="s">
        <v>10935</v>
      </c>
      <c r="B5" s="5">
        <v>60172.649400000024</v>
      </c>
      <c r="C5" s="5">
        <v>10288.898699999991</v>
      </c>
    </row>
    <row r="6" spans="1:3" x14ac:dyDescent="0.3">
      <c r="A6" s="3" t="s">
        <v>10936</v>
      </c>
      <c r="B6" s="5">
        <v>199252.98399999991</v>
      </c>
      <c r="C6" s="5">
        <v>26806.573700000015</v>
      </c>
    </row>
    <row r="7" spans="1:3" x14ac:dyDescent="0.3">
      <c r="A7" s="3" t="s">
        <v>10937</v>
      </c>
      <c r="B7" s="5">
        <v>141851.5674</v>
      </c>
      <c r="C7" s="5">
        <v>13437.806799999998</v>
      </c>
    </row>
    <row r="8" spans="1:3" x14ac:dyDescent="0.3">
      <c r="A8" s="3" t="s">
        <v>10938</v>
      </c>
      <c r="B8" s="5">
        <v>156122.28669999994</v>
      </c>
      <c r="C8" s="5">
        <v>22308.51279999999</v>
      </c>
    </row>
    <row r="9" spans="1:3" x14ac:dyDescent="0.3">
      <c r="A9" s="3" t="s">
        <v>10939</v>
      </c>
      <c r="B9" s="5">
        <v>147082.61130000011</v>
      </c>
      <c r="C9" s="5">
        <v>20899.334500000012</v>
      </c>
    </row>
    <row r="10" spans="1:3" x14ac:dyDescent="0.3">
      <c r="A10" s="3" t="s">
        <v>10940</v>
      </c>
      <c r="B10" s="5">
        <v>149580.83800000031</v>
      </c>
      <c r="C10" s="5">
        <v>13535.38299999998</v>
      </c>
    </row>
    <row r="11" spans="1:3" x14ac:dyDescent="0.3">
      <c r="A11" s="3" t="s">
        <v>10941</v>
      </c>
      <c r="B11" s="5">
        <v>159589.45099999988</v>
      </c>
      <c r="C11" s="5">
        <v>21896.715399999972</v>
      </c>
    </row>
    <row r="12" spans="1:3" x14ac:dyDescent="0.3">
      <c r="A12" s="3" t="s">
        <v>10942</v>
      </c>
      <c r="B12" s="5">
        <v>309770.09970000025</v>
      </c>
      <c r="C12" s="5">
        <v>37293.192500000034</v>
      </c>
    </row>
    <row r="13" spans="1:3" x14ac:dyDescent="0.3">
      <c r="A13" s="3" t="s">
        <v>10943</v>
      </c>
      <c r="B13" s="5">
        <v>197115.20170000009</v>
      </c>
      <c r="C13" s="5">
        <v>31469.663800000035</v>
      </c>
    </row>
    <row r="14" spans="1:3" x14ac:dyDescent="0.3">
      <c r="A14" s="3" t="s">
        <v>10944</v>
      </c>
      <c r="B14" s="5">
        <v>349120.07400000008</v>
      </c>
      <c r="C14" s="5">
        <v>35825.536599999927</v>
      </c>
    </row>
    <row r="15" spans="1:3" x14ac:dyDescent="0.3">
      <c r="A15" s="3" t="s">
        <v>10945</v>
      </c>
      <c r="B15" s="5">
        <v>332177.15950000001</v>
      </c>
      <c r="C15" s="5">
        <v>43436.13390000003</v>
      </c>
    </row>
    <row r="16" spans="1:3" x14ac:dyDescent="0.3">
      <c r="A16" s="3" t="s">
        <v>10932</v>
      </c>
      <c r="B16">
        <v>2297200.8603000008</v>
      </c>
      <c r="C16">
        <v>286397.02169999998</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E4A9-B6D1-4403-9E9C-81A7B4F342F6}">
  <dimension ref="A3:E7"/>
  <sheetViews>
    <sheetView workbookViewId="0">
      <selection activeCell="E4" sqref="E4:E7"/>
    </sheetView>
  </sheetViews>
  <sheetFormatPr defaultRowHeight="14.4" x14ac:dyDescent="0.3"/>
  <cols>
    <col min="1" max="1" width="13.109375" bestFit="1" customWidth="1"/>
    <col min="2" max="2" width="12.109375" bestFit="1" customWidth="1"/>
    <col min="4" max="4" width="13.109375" bestFit="1" customWidth="1"/>
    <col min="5" max="5" width="11.21875" customWidth="1"/>
  </cols>
  <sheetData>
    <row r="3" spans="1:5" x14ac:dyDescent="0.3">
      <c r="A3" s="2" t="s">
        <v>10931</v>
      </c>
      <c r="B3" t="s">
        <v>10950</v>
      </c>
      <c r="D3" t="s">
        <v>15</v>
      </c>
      <c r="E3" t="s">
        <v>21</v>
      </c>
    </row>
    <row r="4" spans="1:5" x14ac:dyDescent="0.3">
      <c r="A4" s="4" t="s">
        <v>32</v>
      </c>
      <c r="B4">
        <v>18451.272799999992</v>
      </c>
      <c r="D4" t="str">
        <f>A4</f>
        <v>Furniture</v>
      </c>
      <c r="E4" s="5">
        <f>GETPIVOTDATA("Profit",$A$3,"Category",A4)</f>
        <v>18451.272799999992</v>
      </c>
    </row>
    <row r="5" spans="1:5" x14ac:dyDescent="0.3">
      <c r="A5" s="4" t="s">
        <v>46</v>
      </c>
      <c r="B5">
        <v>122490.8008000001</v>
      </c>
      <c r="D5" t="str">
        <f t="shared" ref="D5:D7" si="0">A5</f>
        <v>Office Supplies</v>
      </c>
      <c r="E5" s="5">
        <f t="shared" ref="E5:E6" si="1">GETPIVOTDATA("Profit",$A$3,"Category",A5)</f>
        <v>122490.8008000001</v>
      </c>
    </row>
    <row r="6" spans="1:5" x14ac:dyDescent="0.3">
      <c r="A6" s="4" t="s">
        <v>71</v>
      </c>
      <c r="B6">
        <v>145454.9480999998</v>
      </c>
      <c r="D6" t="str">
        <f t="shared" si="0"/>
        <v>Technology</v>
      </c>
      <c r="E6" s="5">
        <f t="shared" si="1"/>
        <v>145454.9480999998</v>
      </c>
    </row>
    <row r="7" spans="1:5" x14ac:dyDescent="0.3">
      <c r="A7" s="4" t="s">
        <v>10932</v>
      </c>
      <c r="B7">
        <v>286397.02169999992</v>
      </c>
      <c r="D7" t="str">
        <f t="shared" si="0"/>
        <v>Grand Total</v>
      </c>
      <c r="E7" s="5">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639D-6A46-4973-994F-498FDD7B9DC6}">
  <dimension ref="A3:B7"/>
  <sheetViews>
    <sheetView workbookViewId="0">
      <selection activeCell="B5" sqref="B5"/>
    </sheetView>
  </sheetViews>
  <sheetFormatPr defaultRowHeight="14.4" x14ac:dyDescent="0.3"/>
  <cols>
    <col min="1" max="1" width="13.109375" bestFit="1" customWidth="1"/>
    <col min="2" max="2" width="11.6640625" bestFit="1" customWidth="1"/>
  </cols>
  <sheetData>
    <row r="3" spans="1:2" x14ac:dyDescent="0.3">
      <c r="A3" s="2" t="s">
        <v>10931</v>
      </c>
      <c r="B3" t="s">
        <v>10949</v>
      </c>
    </row>
    <row r="4" spans="1:2" x14ac:dyDescent="0.3">
      <c r="A4" s="4" t="s">
        <v>32</v>
      </c>
      <c r="B4" s="6">
        <v>0.32300170530281774</v>
      </c>
    </row>
    <row r="5" spans="1:2" x14ac:dyDescent="0.3">
      <c r="A5" s="4" t="s">
        <v>46</v>
      </c>
      <c r="B5" s="6">
        <v>0.31301008302169103</v>
      </c>
    </row>
    <row r="6" spans="1:2" x14ac:dyDescent="0.3">
      <c r="A6" s="4" t="s">
        <v>71</v>
      </c>
      <c r="B6" s="6">
        <v>0.36398821167549117</v>
      </c>
    </row>
    <row r="7" spans="1:2" x14ac:dyDescent="0.3">
      <c r="A7" s="4" t="s">
        <v>10932</v>
      </c>
      <c r="B7"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F0C8-3F28-43AA-A283-5DB905FBD51B}">
  <dimension ref="A3:E53"/>
  <sheetViews>
    <sheetView topLeftCell="A32" workbookViewId="0">
      <selection activeCell="B38" sqref="B38"/>
    </sheetView>
  </sheetViews>
  <sheetFormatPr defaultRowHeight="14.4" x14ac:dyDescent="0.3"/>
  <cols>
    <col min="1" max="1" width="17.33203125" bestFit="1" customWidth="1"/>
    <col min="2" max="2" width="12" bestFit="1" customWidth="1"/>
    <col min="4" max="4" width="17.33203125" bestFit="1" customWidth="1"/>
    <col min="5" max="5" width="9.44140625" bestFit="1" customWidth="1"/>
  </cols>
  <sheetData>
    <row r="3" spans="1:5" x14ac:dyDescent="0.3">
      <c r="A3" s="2" t="s">
        <v>10931</v>
      </c>
      <c r="B3" t="s">
        <v>10949</v>
      </c>
      <c r="D3" t="s">
        <v>11</v>
      </c>
      <c r="E3" t="s">
        <v>18</v>
      </c>
    </row>
    <row r="4" spans="1:5" x14ac:dyDescent="0.3">
      <c r="A4" s="4" t="s">
        <v>358</v>
      </c>
      <c r="B4">
        <v>19510.639999999992</v>
      </c>
      <c r="D4" t="str">
        <f>A4</f>
        <v>Alabama</v>
      </c>
      <c r="E4" s="5">
        <f>GETPIVOTDATA("Sales",$A$3,"State",A4)</f>
        <v>19510.639999999992</v>
      </c>
    </row>
    <row r="5" spans="1:5" x14ac:dyDescent="0.3">
      <c r="A5" s="4" t="s">
        <v>310</v>
      </c>
      <c r="B5">
        <v>35282.000999999997</v>
      </c>
      <c r="D5" t="str">
        <f t="shared" ref="D5:D52" si="0">A5</f>
        <v>Arizona</v>
      </c>
      <c r="E5" s="5">
        <f t="shared" ref="E5:E52" si="1">GETPIVOTDATA("Sales",$A$3,"State",A5)</f>
        <v>35282.000999999997</v>
      </c>
    </row>
    <row r="6" spans="1:5" x14ac:dyDescent="0.3">
      <c r="A6" s="4" t="s">
        <v>1707</v>
      </c>
      <c r="B6">
        <v>11678.129999999997</v>
      </c>
      <c r="D6" t="str">
        <f t="shared" si="0"/>
        <v>Arkansas</v>
      </c>
      <c r="E6" s="5">
        <f t="shared" si="1"/>
        <v>11678.129999999997</v>
      </c>
    </row>
    <row r="7" spans="1:5" x14ac:dyDescent="0.3">
      <c r="A7" s="4" t="s">
        <v>43</v>
      </c>
      <c r="B7">
        <v>457687.63150000101</v>
      </c>
      <c r="D7" t="str">
        <f t="shared" si="0"/>
        <v>California</v>
      </c>
      <c r="E7" s="5">
        <f t="shared" si="1"/>
        <v>457687.63150000101</v>
      </c>
    </row>
    <row r="8" spans="1:5" x14ac:dyDescent="0.3">
      <c r="A8" s="4" t="s">
        <v>457</v>
      </c>
      <c r="B8">
        <v>32108.117999999995</v>
      </c>
      <c r="D8" t="str">
        <f t="shared" si="0"/>
        <v>Colorado</v>
      </c>
      <c r="E8" s="5">
        <f t="shared" si="1"/>
        <v>32108.117999999995</v>
      </c>
    </row>
    <row r="9" spans="1:5" x14ac:dyDescent="0.3">
      <c r="A9" s="4" t="s">
        <v>747</v>
      </c>
      <c r="B9">
        <v>13384.356999999996</v>
      </c>
      <c r="D9" t="str">
        <f t="shared" si="0"/>
        <v>Connecticut</v>
      </c>
      <c r="E9" s="5">
        <f t="shared" si="1"/>
        <v>13384.356999999996</v>
      </c>
    </row>
    <row r="10" spans="1:5" x14ac:dyDescent="0.3">
      <c r="A10" s="4" t="s">
        <v>245</v>
      </c>
      <c r="B10">
        <v>27451.068999999992</v>
      </c>
      <c r="D10" t="str">
        <f t="shared" si="0"/>
        <v>Delaware</v>
      </c>
      <c r="E10" s="5">
        <f t="shared" si="1"/>
        <v>27451.068999999992</v>
      </c>
    </row>
    <row r="11" spans="1:5" x14ac:dyDescent="0.3">
      <c r="A11" s="4" t="s">
        <v>3034</v>
      </c>
      <c r="B11">
        <v>2865.0199999999995</v>
      </c>
      <c r="D11" t="str">
        <f t="shared" si="0"/>
        <v>District of Columbia</v>
      </c>
      <c r="E11" s="5">
        <f t="shared" si="1"/>
        <v>2865.0199999999995</v>
      </c>
    </row>
    <row r="12" spans="1:5" x14ac:dyDescent="0.3">
      <c r="A12" s="4" t="s">
        <v>54</v>
      </c>
      <c r="B12">
        <v>89473.707999999999</v>
      </c>
      <c r="D12" t="str">
        <f t="shared" si="0"/>
        <v>Florida</v>
      </c>
      <c r="E12" s="5">
        <f t="shared" si="1"/>
        <v>89473.707999999999</v>
      </c>
    </row>
    <row r="13" spans="1:5" x14ac:dyDescent="0.3">
      <c r="A13" s="4" t="s">
        <v>1272</v>
      </c>
      <c r="B13">
        <v>49095.840000000004</v>
      </c>
      <c r="D13" t="str">
        <f t="shared" si="0"/>
        <v>Georgia</v>
      </c>
      <c r="E13" s="5">
        <f t="shared" si="1"/>
        <v>49095.840000000004</v>
      </c>
    </row>
    <row r="14" spans="1:5" x14ac:dyDescent="0.3">
      <c r="A14" s="4" t="s">
        <v>6259</v>
      </c>
      <c r="B14">
        <v>4382.4860000000017</v>
      </c>
      <c r="D14" t="str">
        <f t="shared" si="0"/>
        <v>Idaho</v>
      </c>
      <c r="E14" s="5">
        <f t="shared" si="1"/>
        <v>4382.4860000000017</v>
      </c>
    </row>
    <row r="15" spans="1:5" x14ac:dyDescent="0.3">
      <c r="A15" s="4" t="s">
        <v>211</v>
      </c>
      <c r="B15">
        <v>80166.10099999985</v>
      </c>
      <c r="D15" t="str">
        <f t="shared" si="0"/>
        <v>Illinois</v>
      </c>
      <c r="E15" s="5">
        <f t="shared" si="1"/>
        <v>80166.10099999985</v>
      </c>
    </row>
    <row r="16" spans="1:5" x14ac:dyDescent="0.3">
      <c r="A16" s="4" t="s">
        <v>254</v>
      </c>
      <c r="B16">
        <v>53555.360000000001</v>
      </c>
      <c r="D16" t="str">
        <f t="shared" si="0"/>
        <v>Indiana</v>
      </c>
      <c r="E16" s="5">
        <f t="shared" si="1"/>
        <v>53555.360000000001</v>
      </c>
    </row>
    <row r="17" spans="1:5" x14ac:dyDescent="0.3">
      <c r="A17" s="4" t="s">
        <v>489</v>
      </c>
      <c r="B17">
        <v>4579.7599999999993</v>
      </c>
      <c r="D17" t="str">
        <f t="shared" si="0"/>
        <v>Iowa</v>
      </c>
      <c r="E17" s="5">
        <f t="shared" si="1"/>
        <v>4579.7599999999993</v>
      </c>
    </row>
    <row r="18" spans="1:5" x14ac:dyDescent="0.3">
      <c r="A18" s="4" t="s">
        <v>4530</v>
      </c>
      <c r="B18">
        <v>2914.31</v>
      </c>
      <c r="D18" t="str">
        <f t="shared" si="0"/>
        <v>Kansas</v>
      </c>
      <c r="E18" s="5">
        <f t="shared" si="1"/>
        <v>2914.31</v>
      </c>
    </row>
    <row r="19" spans="1:5" x14ac:dyDescent="0.3">
      <c r="A19" s="4" t="s">
        <v>29</v>
      </c>
      <c r="B19">
        <v>36591.749999999971</v>
      </c>
      <c r="D19" t="str">
        <f t="shared" si="0"/>
        <v>Kentucky</v>
      </c>
      <c r="E19" s="5">
        <f t="shared" si="1"/>
        <v>36591.749999999971</v>
      </c>
    </row>
    <row r="20" spans="1:5" x14ac:dyDescent="0.3">
      <c r="A20" s="4" t="s">
        <v>736</v>
      </c>
      <c r="B20">
        <v>9217.0299999999988</v>
      </c>
      <c r="D20" t="str">
        <f t="shared" si="0"/>
        <v>Louisiana</v>
      </c>
      <c r="E20" s="5">
        <f t="shared" si="1"/>
        <v>9217.0299999999988</v>
      </c>
    </row>
    <row r="21" spans="1:5" x14ac:dyDescent="0.3">
      <c r="A21" s="4" t="s">
        <v>5234</v>
      </c>
      <c r="B21">
        <v>1270.53</v>
      </c>
      <c r="D21" t="str">
        <f t="shared" si="0"/>
        <v>Maine</v>
      </c>
      <c r="E21" s="5">
        <f t="shared" si="1"/>
        <v>1270.53</v>
      </c>
    </row>
    <row r="22" spans="1:5" x14ac:dyDescent="0.3">
      <c r="A22" s="4" t="s">
        <v>2735</v>
      </c>
      <c r="B22">
        <v>23705.523000000005</v>
      </c>
      <c r="D22" t="str">
        <f t="shared" si="0"/>
        <v>Maryland</v>
      </c>
      <c r="E22" s="5">
        <f t="shared" si="1"/>
        <v>23705.523000000005</v>
      </c>
    </row>
    <row r="23" spans="1:5" x14ac:dyDescent="0.3">
      <c r="A23" s="4" t="s">
        <v>1245</v>
      </c>
      <c r="B23">
        <v>28634.43399999999</v>
      </c>
      <c r="D23" t="str">
        <f t="shared" si="0"/>
        <v>Massachusetts</v>
      </c>
      <c r="E23" s="5">
        <f t="shared" si="1"/>
        <v>28634.43399999999</v>
      </c>
    </row>
    <row r="24" spans="1:5" x14ac:dyDescent="0.3">
      <c r="A24" s="4" t="s">
        <v>238</v>
      </c>
      <c r="B24">
        <v>76269.614000000016</v>
      </c>
      <c r="D24" t="str">
        <f t="shared" si="0"/>
        <v>Michigan</v>
      </c>
      <c r="E24" s="5">
        <f t="shared" si="1"/>
        <v>76269.614000000016</v>
      </c>
    </row>
    <row r="25" spans="1:5" x14ac:dyDescent="0.3">
      <c r="A25" s="4" t="s">
        <v>229</v>
      </c>
      <c r="B25">
        <v>29863.149999999994</v>
      </c>
      <c r="D25" t="str">
        <f t="shared" si="0"/>
        <v>Minnesota</v>
      </c>
      <c r="E25" s="5">
        <f t="shared" si="1"/>
        <v>29863.149999999994</v>
      </c>
    </row>
    <row r="26" spans="1:5" x14ac:dyDescent="0.3">
      <c r="A26" s="4" t="s">
        <v>1487</v>
      </c>
      <c r="B26">
        <v>10771.34</v>
      </c>
      <c r="D26" t="str">
        <f t="shared" si="0"/>
        <v>Mississippi</v>
      </c>
      <c r="E26" s="5">
        <f t="shared" si="1"/>
        <v>10771.34</v>
      </c>
    </row>
    <row r="27" spans="1:5" x14ac:dyDescent="0.3">
      <c r="A27" s="4" t="s">
        <v>596</v>
      </c>
      <c r="B27">
        <v>22205.149999999998</v>
      </c>
      <c r="D27" t="str">
        <f t="shared" si="0"/>
        <v>Missouri</v>
      </c>
      <c r="E27" s="5">
        <f t="shared" si="1"/>
        <v>22205.149999999998</v>
      </c>
    </row>
    <row r="28" spans="1:5" x14ac:dyDescent="0.3">
      <c r="A28" s="4" t="s">
        <v>1762</v>
      </c>
      <c r="B28">
        <v>5589.3519999999971</v>
      </c>
      <c r="D28" t="str">
        <f t="shared" si="0"/>
        <v>Montana</v>
      </c>
      <c r="E28" s="5">
        <f t="shared" si="1"/>
        <v>5589.3519999999971</v>
      </c>
    </row>
    <row r="29" spans="1:5" x14ac:dyDescent="0.3">
      <c r="A29" s="4" t="s">
        <v>138</v>
      </c>
      <c r="B29">
        <v>7464.9299999999985</v>
      </c>
      <c r="D29" t="str">
        <f t="shared" si="0"/>
        <v>Nebraska</v>
      </c>
      <c r="E29" s="5">
        <f t="shared" si="1"/>
        <v>7464.9299999999985</v>
      </c>
    </row>
    <row r="30" spans="1:5" x14ac:dyDescent="0.3">
      <c r="A30" s="4" t="s">
        <v>1392</v>
      </c>
      <c r="B30">
        <v>16729.101999999999</v>
      </c>
      <c r="D30" t="str">
        <f t="shared" si="0"/>
        <v>Nevada</v>
      </c>
      <c r="E30" s="5">
        <f t="shared" si="1"/>
        <v>16729.101999999999</v>
      </c>
    </row>
    <row r="31" spans="1:5" x14ac:dyDescent="0.3">
      <c r="A31" s="4" t="s">
        <v>2694</v>
      </c>
      <c r="B31">
        <v>7292.5239999999994</v>
      </c>
      <c r="D31" t="str">
        <f t="shared" si="0"/>
        <v>New Hampshire</v>
      </c>
      <c r="E31" s="5">
        <f t="shared" si="1"/>
        <v>7292.5239999999994</v>
      </c>
    </row>
    <row r="32" spans="1:5" x14ac:dyDescent="0.3">
      <c r="A32" s="4" t="s">
        <v>788</v>
      </c>
      <c r="B32">
        <v>35764.312000000013</v>
      </c>
      <c r="D32" t="str">
        <f t="shared" si="0"/>
        <v>New Jersey</v>
      </c>
      <c r="E32" s="5">
        <f t="shared" si="1"/>
        <v>35764.312000000013</v>
      </c>
    </row>
    <row r="33" spans="1:5" x14ac:dyDescent="0.3">
      <c r="A33" s="4" t="s">
        <v>668</v>
      </c>
      <c r="B33">
        <v>4783.5220000000008</v>
      </c>
      <c r="D33" t="str">
        <f t="shared" si="0"/>
        <v>New Mexico</v>
      </c>
      <c r="E33" s="5">
        <f t="shared" si="1"/>
        <v>4783.5220000000008</v>
      </c>
    </row>
    <row r="34" spans="1:5" x14ac:dyDescent="0.3">
      <c r="A34" s="4" t="s">
        <v>267</v>
      </c>
      <c r="B34">
        <v>310876.27099999978</v>
      </c>
      <c r="D34" t="str">
        <f t="shared" si="0"/>
        <v>New York</v>
      </c>
      <c r="E34" s="5">
        <f t="shared" si="1"/>
        <v>310876.27099999978</v>
      </c>
    </row>
    <row r="35" spans="1:5" x14ac:dyDescent="0.3">
      <c r="A35" s="4" t="s">
        <v>88</v>
      </c>
      <c r="B35">
        <v>55603.163999999968</v>
      </c>
      <c r="D35" t="str">
        <f t="shared" si="0"/>
        <v>North Carolina</v>
      </c>
      <c r="E35" s="5">
        <f t="shared" si="1"/>
        <v>55603.163999999968</v>
      </c>
    </row>
    <row r="36" spans="1:5" x14ac:dyDescent="0.3">
      <c r="A36" s="4" t="s">
        <v>7448</v>
      </c>
      <c r="B36">
        <v>919.91</v>
      </c>
      <c r="D36" t="str">
        <f t="shared" si="0"/>
        <v>North Dakota</v>
      </c>
      <c r="E36" s="5">
        <f t="shared" si="1"/>
        <v>919.91</v>
      </c>
    </row>
    <row r="37" spans="1:5" x14ac:dyDescent="0.3">
      <c r="A37" s="4" t="s">
        <v>498</v>
      </c>
      <c r="B37">
        <v>78258.135999999926</v>
      </c>
      <c r="D37" t="str">
        <f t="shared" si="0"/>
        <v>Ohio</v>
      </c>
      <c r="E37" s="5">
        <f t="shared" si="1"/>
        <v>78258.135999999926</v>
      </c>
    </row>
    <row r="38" spans="1:5" x14ac:dyDescent="0.3">
      <c r="A38" s="4" t="s">
        <v>649</v>
      </c>
      <c r="B38">
        <v>19683.390000000003</v>
      </c>
      <c r="D38" t="str">
        <f t="shared" si="0"/>
        <v>Oklahoma</v>
      </c>
      <c r="E38" s="5">
        <f t="shared" si="1"/>
        <v>19683.390000000003</v>
      </c>
    </row>
    <row r="39" spans="1:5" x14ac:dyDescent="0.3">
      <c r="A39" s="4" t="s">
        <v>420</v>
      </c>
      <c r="B39">
        <v>17431.149999999991</v>
      </c>
      <c r="D39" t="str">
        <f t="shared" si="0"/>
        <v>Oregon</v>
      </c>
      <c r="E39" s="5">
        <f t="shared" si="1"/>
        <v>17431.149999999991</v>
      </c>
    </row>
    <row r="40" spans="1:5" x14ac:dyDescent="0.3">
      <c r="A40" s="4" t="s">
        <v>147</v>
      </c>
      <c r="B40">
        <v>116511.91400000003</v>
      </c>
      <c r="D40" t="str">
        <f t="shared" si="0"/>
        <v>Pennsylvania</v>
      </c>
      <c r="E40" s="5">
        <f t="shared" si="1"/>
        <v>116511.91400000003</v>
      </c>
    </row>
    <row r="41" spans="1:5" x14ac:dyDescent="0.3">
      <c r="A41" s="4" t="s">
        <v>1399</v>
      </c>
      <c r="B41">
        <v>22627.955999999995</v>
      </c>
      <c r="D41" t="str">
        <f t="shared" si="0"/>
        <v>Rhode Island</v>
      </c>
      <c r="E41" s="5">
        <f t="shared" si="1"/>
        <v>22627.955999999995</v>
      </c>
    </row>
    <row r="42" spans="1:5" x14ac:dyDescent="0.3">
      <c r="A42" s="4" t="s">
        <v>383</v>
      </c>
      <c r="B42">
        <v>8481.7099999999991</v>
      </c>
      <c r="D42" t="str">
        <f t="shared" si="0"/>
        <v>South Carolina</v>
      </c>
      <c r="E42" s="5">
        <f t="shared" si="1"/>
        <v>8481.7099999999991</v>
      </c>
    </row>
    <row r="43" spans="1:5" x14ac:dyDescent="0.3">
      <c r="A43" s="4" t="s">
        <v>5325</v>
      </c>
      <c r="B43">
        <v>1315.5600000000002</v>
      </c>
      <c r="D43" t="str">
        <f t="shared" si="0"/>
        <v>South Dakota</v>
      </c>
      <c r="E43" s="5">
        <f t="shared" si="1"/>
        <v>1315.5600000000002</v>
      </c>
    </row>
    <row r="44" spans="1:5" x14ac:dyDescent="0.3">
      <c r="A44" s="4" t="s">
        <v>335</v>
      </c>
      <c r="B44">
        <v>30661.872999999981</v>
      </c>
      <c r="D44" t="str">
        <f t="shared" si="0"/>
        <v>Tennessee</v>
      </c>
      <c r="E44" s="5">
        <f t="shared" si="1"/>
        <v>30661.872999999981</v>
      </c>
    </row>
    <row r="45" spans="1:5" x14ac:dyDescent="0.3">
      <c r="A45" s="4" t="s">
        <v>104</v>
      </c>
      <c r="B45">
        <v>170188.04580000002</v>
      </c>
      <c r="D45" t="str">
        <f t="shared" si="0"/>
        <v>Texas</v>
      </c>
      <c r="E45" s="5">
        <f t="shared" si="1"/>
        <v>170188.04580000002</v>
      </c>
    </row>
    <row r="46" spans="1:5" x14ac:dyDescent="0.3">
      <c r="A46" s="4" t="s">
        <v>121</v>
      </c>
      <c r="B46">
        <v>11220.055999999999</v>
      </c>
      <c r="D46" t="str">
        <f t="shared" si="0"/>
        <v>Utah</v>
      </c>
      <c r="E46" s="5">
        <f t="shared" si="1"/>
        <v>11220.055999999999</v>
      </c>
    </row>
    <row r="47" spans="1:5" x14ac:dyDescent="0.3">
      <c r="A47" s="4" t="s">
        <v>5203</v>
      </c>
      <c r="B47">
        <v>8929.369999999999</v>
      </c>
      <c r="D47" t="str">
        <f t="shared" si="0"/>
        <v>Vermont</v>
      </c>
      <c r="E47" s="5">
        <f t="shared" si="1"/>
        <v>8929.369999999999</v>
      </c>
    </row>
    <row r="48" spans="1:5" x14ac:dyDescent="0.3">
      <c r="A48" s="4" t="s">
        <v>319</v>
      </c>
      <c r="B48">
        <v>70636.719999999987</v>
      </c>
      <c r="D48" t="str">
        <f t="shared" si="0"/>
        <v>Virginia</v>
      </c>
      <c r="E48" s="5">
        <f t="shared" si="1"/>
        <v>70636.719999999987</v>
      </c>
    </row>
    <row r="49" spans="1:5" x14ac:dyDescent="0.3">
      <c r="A49" s="4" t="s">
        <v>96</v>
      </c>
      <c r="B49">
        <v>138641.26999999993</v>
      </c>
      <c r="D49" t="str">
        <f t="shared" si="0"/>
        <v>Washington</v>
      </c>
      <c r="E49" s="5">
        <f t="shared" si="1"/>
        <v>138641.26999999993</v>
      </c>
    </row>
    <row r="50" spans="1:5" x14ac:dyDescent="0.3">
      <c r="A50" s="4" t="s">
        <v>9725</v>
      </c>
      <c r="B50">
        <v>1209.8240000000001</v>
      </c>
      <c r="D50" t="str">
        <f t="shared" si="0"/>
        <v>West Virginia</v>
      </c>
      <c r="E50" s="5">
        <f t="shared" si="1"/>
        <v>1209.8240000000001</v>
      </c>
    </row>
    <row r="51" spans="1:5" x14ac:dyDescent="0.3">
      <c r="A51" s="4" t="s">
        <v>114</v>
      </c>
      <c r="B51">
        <v>32114.610000000019</v>
      </c>
      <c r="D51" t="str">
        <f t="shared" si="0"/>
        <v>Wisconsin</v>
      </c>
      <c r="E51" s="5">
        <f t="shared" si="1"/>
        <v>32114.610000000019</v>
      </c>
    </row>
    <row r="52" spans="1:5" x14ac:dyDescent="0.3">
      <c r="A52" s="4" t="s">
        <v>8541</v>
      </c>
      <c r="B52">
        <v>1603.1360000000002</v>
      </c>
      <c r="D52" t="str">
        <f t="shared" si="0"/>
        <v>Wyoming</v>
      </c>
      <c r="E52" s="5">
        <f t="shared" si="1"/>
        <v>1603.1360000000002</v>
      </c>
    </row>
    <row r="53" spans="1:5" x14ac:dyDescent="0.3">
      <c r="A53" s="4" t="s">
        <v>10932</v>
      </c>
      <c r="B53">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9EFF-E30D-4140-9E41-070CD827318D}">
  <dimension ref="A3:B9"/>
  <sheetViews>
    <sheetView workbookViewId="0">
      <selection activeCell="H4" sqref="H4"/>
    </sheetView>
  </sheetViews>
  <sheetFormatPr defaultRowHeight="14.4" x14ac:dyDescent="0.3"/>
  <cols>
    <col min="1" max="1" width="12.5546875" bestFit="1" customWidth="1"/>
    <col min="2" max="2" width="11.6640625" bestFit="1" customWidth="1"/>
  </cols>
  <sheetData>
    <row r="3" spans="1:2" x14ac:dyDescent="0.3">
      <c r="A3" s="2" t="s">
        <v>10931</v>
      </c>
      <c r="B3" t="s">
        <v>10949</v>
      </c>
    </row>
    <row r="4" spans="1:2" x14ac:dyDescent="0.3">
      <c r="A4" s="4" t="s">
        <v>75</v>
      </c>
      <c r="B4">
        <v>203412.73300000009</v>
      </c>
    </row>
    <row r="5" spans="1:2" x14ac:dyDescent="0.3">
      <c r="A5" s="4" t="s">
        <v>56</v>
      </c>
      <c r="B5">
        <v>206965.53200000009</v>
      </c>
    </row>
    <row r="6" spans="1:2" x14ac:dyDescent="0.3">
      <c r="A6" s="4" t="s">
        <v>59</v>
      </c>
      <c r="B6">
        <v>223843.60800000012</v>
      </c>
    </row>
    <row r="7" spans="1:2" x14ac:dyDescent="0.3">
      <c r="A7" s="4" t="s">
        <v>36</v>
      </c>
      <c r="B7">
        <v>328449.1030000007</v>
      </c>
    </row>
    <row r="8" spans="1:2" x14ac:dyDescent="0.3">
      <c r="A8" s="4" t="s">
        <v>72</v>
      </c>
      <c r="B8">
        <v>330007.05400000012</v>
      </c>
    </row>
    <row r="9" spans="1:2" x14ac:dyDescent="0.3">
      <c r="A9" s="4" t="s">
        <v>10932</v>
      </c>
      <c r="B9">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214B-3F3C-423A-B706-EC5DD2284503}">
  <dimension ref="A1:V710"/>
  <sheetViews>
    <sheetView workbookViewId="0">
      <selection sqref="A1:V710"/>
    </sheetView>
  </sheetViews>
  <sheetFormatPr defaultRowHeight="14.4" x14ac:dyDescent="0.3"/>
  <cols>
    <col min="2" max="2" width="9.88671875" customWidth="1"/>
    <col min="4" max="4" width="12" customWidth="1"/>
    <col min="5" max="5" width="10.88671875" customWidth="1"/>
    <col min="6" max="6" width="12" customWidth="1"/>
    <col min="7" max="7" width="13.21875" customWidth="1"/>
    <col min="8" max="8" width="16.44140625" customWidth="1"/>
    <col min="9" max="9" width="10.33203125" customWidth="1"/>
    <col min="10" max="10" width="9.6640625" customWidth="1"/>
    <col min="13" max="13" width="12.77734375" customWidth="1"/>
    <col min="15" max="15" width="11.77734375" customWidth="1"/>
    <col min="16" max="16" width="10.44140625" customWidth="1"/>
    <col min="17" max="17" width="14.33203125" customWidth="1"/>
    <col min="18" max="18" width="15" customWidth="1"/>
    <col min="20" max="21" width="10.21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9972</v>
      </c>
      <c r="B2" t="s">
        <v>10919</v>
      </c>
      <c r="C2">
        <v>2012</v>
      </c>
      <c r="D2" s="1">
        <v>41088</v>
      </c>
      <c r="E2" s="1">
        <v>41092</v>
      </c>
      <c r="F2" t="s">
        <v>50</v>
      </c>
      <c r="G2" t="s">
        <v>762</v>
      </c>
      <c r="H2" t="s">
        <v>763</v>
      </c>
      <c r="I2" t="s">
        <v>102</v>
      </c>
      <c r="J2" t="s">
        <v>27</v>
      </c>
      <c r="K2" t="s">
        <v>3792</v>
      </c>
      <c r="L2" t="s">
        <v>1272</v>
      </c>
      <c r="M2">
        <v>30080</v>
      </c>
      <c r="N2" t="s">
        <v>30</v>
      </c>
      <c r="O2" t="s">
        <v>5148</v>
      </c>
      <c r="P2" t="s">
        <v>46</v>
      </c>
      <c r="Q2" t="s">
        <v>68</v>
      </c>
      <c r="R2" t="s">
        <v>5149</v>
      </c>
      <c r="S2">
        <v>140.75</v>
      </c>
      <c r="T2">
        <v>5</v>
      </c>
      <c r="U2">
        <v>0</v>
      </c>
      <c r="V2">
        <v>42.22499999999998</v>
      </c>
    </row>
    <row r="3" spans="1:22" x14ac:dyDescent="0.3">
      <c r="A3">
        <v>9971</v>
      </c>
      <c r="B3" t="s">
        <v>10919</v>
      </c>
      <c r="C3">
        <v>2012</v>
      </c>
      <c r="D3" s="1">
        <v>41088</v>
      </c>
      <c r="E3" s="1">
        <v>41092</v>
      </c>
      <c r="F3" t="s">
        <v>50</v>
      </c>
      <c r="G3" t="s">
        <v>762</v>
      </c>
      <c r="H3" t="s">
        <v>763</v>
      </c>
      <c r="I3" t="s">
        <v>102</v>
      </c>
      <c r="J3" t="s">
        <v>27</v>
      </c>
      <c r="K3" t="s">
        <v>3792</v>
      </c>
      <c r="L3" t="s">
        <v>1272</v>
      </c>
      <c r="M3">
        <v>30080</v>
      </c>
      <c r="N3" t="s">
        <v>30</v>
      </c>
      <c r="O3" t="s">
        <v>3834</v>
      </c>
      <c r="P3" t="s">
        <v>46</v>
      </c>
      <c r="Q3" t="s">
        <v>75</v>
      </c>
      <c r="R3" t="s">
        <v>3835</v>
      </c>
      <c r="S3">
        <v>119.56</v>
      </c>
      <c r="T3">
        <v>2</v>
      </c>
      <c r="U3">
        <v>0</v>
      </c>
      <c r="V3">
        <v>54.997599999999991</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9952</v>
      </c>
      <c r="B5" t="s">
        <v>10910</v>
      </c>
      <c r="C5">
        <v>2014</v>
      </c>
      <c r="D5" s="1">
        <v>41792</v>
      </c>
      <c r="E5" s="1">
        <v>41794</v>
      </c>
      <c r="F5" t="s">
        <v>23</v>
      </c>
      <c r="G5" t="s">
        <v>2507</v>
      </c>
      <c r="H5" t="s">
        <v>2508</v>
      </c>
      <c r="I5" t="s">
        <v>41</v>
      </c>
      <c r="J5" t="s">
        <v>27</v>
      </c>
      <c r="K5" t="s">
        <v>4374</v>
      </c>
      <c r="L5" t="s">
        <v>254</v>
      </c>
      <c r="M5">
        <v>46203</v>
      </c>
      <c r="N5" t="s">
        <v>105</v>
      </c>
      <c r="O5" t="s">
        <v>3294</v>
      </c>
      <c r="P5" t="s">
        <v>46</v>
      </c>
      <c r="Q5" t="s">
        <v>75</v>
      </c>
      <c r="R5" t="s">
        <v>3295</v>
      </c>
      <c r="S5">
        <v>17.38</v>
      </c>
      <c r="T5">
        <v>2</v>
      </c>
      <c r="U5">
        <v>0</v>
      </c>
      <c r="V5">
        <v>8.69</v>
      </c>
    </row>
    <row r="6" spans="1:22" x14ac:dyDescent="0.3">
      <c r="A6">
        <v>9951</v>
      </c>
      <c r="B6" t="s">
        <v>10910</v>
      </c>
      <c r="C6">
        <v>2014</v>
      </c>
      <c r="D6" s="1">
        <v>41792</v>
      </c>
      <c r="E6" s="1">
        <v>41794</v>
      </c>
      <c r="F6" t="s">
        <v>23</v>
      </c>
      <c r="G6" t="s">
        <v>2507</v>
      </c>
      <c r="H6" t="s">
        <v>2508</v>
      </c>
      <c r="I6" t="s">
        <v>41</v>
      </c>
      <c r="J6" t="s">
        <v>27</v>
      </c>
      <c r="K6" t="s">
        <v>4374</v>
      </c>
      <c r="L6" t="s">
        <v>254</v>
      </c>
      <c r="M6">
        <v>46203</v>
      </c>
      <c r="N6" t="s">
        <v>105</v>
      </c>
      <c r="O6" t="s">
        <v>2665</v>
      </c>
      <c r="P6" t="s">
        <v>71</v>
      </c>
      <c r="Q6" t="s">
        <v>161</v>
      </c>
      <c r="R6" t="s">
        <v>2666</v>
      </c>
      <c r="S6">
        <v>39.89</v>
      </c>
      <c r="T6">
        <v>1</v>
      </c>
      <c r="U6">
        <v>0</v>
      </c>
      <c r="V6">
        <v>14.7593</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9950</v>
      </c>
      <c r="B14" t="s">
        <v>10910</v>
      </c>
      <c r="C14">
        <v>2014</v>
      </c>
      <c r="D14" s="1">
        <v>41792</v>
      </c>
      <c r="E14" s="1">
        <v>41794</v>
      </c>
      <c r="F14" t="s">
        <v>23</v>
      </c>
      <c r="G14" t="s">
        <v>2507</v>
      </c>
      <c r="H14" t="s">
        <v>2508</v>
      </c>
      <c r="I14" t="s">
        <v>41</v>
      </c>
      <c r="J14" t="s">
        <v>27</v>
      </c>
      <c r="K14" t="s">
        <v>4374</v>
      </c>
      <c r="L14" t="s">
        <v>254</v>
      </c>
      <c r="M14">
        <v>46203</v>
      </c>
      <c r="N14" t="s">
        <v>105</v>
      </c>
      <c r="O14" t="s">
        <v>4515</v>
      </c>
      <c r="P14" t="s">
        <v>71</v>
      </c>
      <c r="Q14" t="s">
        <v>161</v>
      </c>
      <c r="R14" t="s">
        <v>4516</v>
      </c>
      <c r="S14">
        <v>83.97</v>
      </c>
      <c r="T14">
        <v>3</v>
      </c>
      <c r="U14">
        <v>0</v>
      </c>
      <c r="V14">
        <v>15.954299999999993</v>
      </c>
    </row>
    <row r="15" spans="1:22" x14ac:dyDescent="0.3">
      <c r="A15">
        <v>9949</v>
      </c>
      <c r="B15" t="s">
        <v>10910</v>
      </c>
      <c r="C15">
        <v>2014</v>
      </c>
      <c r="D15" s="1">
        <v>41792</v>
      </c>
      <c r="E15" s="1">
        <v>41794</v>
      </c>
      <c r="F15" t="s">
        <v>23</v>
      </c>
      <c r="G15" t="s">
        <v>2507</v>
      </c>
      <c r="H15" t="s">
        <v>2508</v>
      </c>
      <c r="I15" t="s">
        <v>41</v>
      </c>
      <c r="J15" t="s">
        <v>27</v>
      </c>
      <c r="K15" t="s">
        <v>4374</v>
      </c>
      <c r="L15" t="s">
        <v>254</v>
      </c>
      <c r="M15">
        <v>46203</v>
      </c>
      <c r="N15" t="s">
        <v>105</v>
      </c>
      <c r="O15" t="s">
        <v>937</v>
      </c>
      <c r="P15" t="s">
        <v>46</v>
      </c>
      <c r="Q15" t="s">
        <v>78</v>
      </c>
      <c r="R15" t="s">
        <v>938</v>
      </c>
      <c r="S15">
        <v>2405.1999999999998</v>
      </c>
      <c r="T15">
        <v>8</v>
      </c>
      <c r="U15">
        <v>0</v>
      </c>
      <c r="V15">
        <v>793.71599999999989</v>
      </c>
    </row>
    <row r="16" spans="1:22" x14ac:dyDescent="0.3">
      <c r="A16">
        <v>9948</v>
      </c>
      <c r="B16" t="s">
        <v>10910</v>
      </c>
      <c r="C16">
        <v>2014</v>
      </c>
      <c r="D16" s="1">
        <v>41792</v>
      </c>
      <c r="E16" s="1">
        <v>41794</v>
      </c>
      <c r="F16" t="s">
        <v>23</v>
      </c>
      <c r="G16" t="s">
        <v>2507</v>
      </c>
      <c r="H16" t="s">
        <v>2508</v>
      </c>
      <c r="I16" t="s">
        <v>41</v>
      </c>
      <c r="J16" t="s">
        <v>27</v>
      </c>
      <c r="K16" t="s">
        <v>4374</v>
      </c>
      <c r="L16" t="s">
        <v>254</v>
      </c>
      <c r="M16">
        <v>46203</v>
      </c>
      <c r="N16" t="s">
        <v>105</v>
      </c>
      <c r="O16" t="s">
        <v>2436</v>
      </c>
      <c r="P16" t="s">
        <v>32</v>
      </c>
      <c r="Q16" t="s">
        <v>36</v>
      </c>
      <c r="R16" t="s">
        <v>2437</v>
      </c>
      <c r="S16">
        <v>1925.88</v>
      </c>
      <c r="T16">
        <v>6</v>
      </c>
      <c r="U16">
        <v>0</v>
      </c>
      <c r="V16">
        <v>539.24639999999999</v>
      </c>
    </row>
    <row r="17" spans="1:22" x14ac:dyDescent="0.3">
      <c r="A17">
        <v>9938</v>
      </c>
      <c r="B17" t="s">
        <v>10904</v>
      </c>
      <c r="C17">
        <v>2013</v>
      </c>
      <c r="D17" s="1">
        <v>41429</v>
      </c>
      <c r="E17" s="1">
        <v>41432</v>
      </c>
      <c r="F17" t="s">
        <v>23</v>
      </c>
      <c r="G17" t="s">
        <v>2407</v>
      </c>
      <c r="H17" t="s">
        <v>2408</v>
      </c>
      <c r="I17" t="s">
        <v>41</v>
      </c>
      <c r="J17" t="s">
        <v>27</v>
      </c>
      <c r="K17" t="s">
        <v>42</v>
      </c>
      <c r="L17" t="s">
        <v>43</v>
      </c>
      <c r="M17">
        <v>90049</v>
      </c>
      <c r="N17" t="s">
        <v>44</v>
      </c>
      <c r="O17" t="s">
        <v>3806</v>
      </c>
      <c r="P17" t="s">
        <v>32</v>
      </c>
      <c r="Q17" t="s">
        <v>56</v>
      </c>
      <c r="R17" t="s">
        <v>3807</v>
      </c>
      <c r="S17">
        <v>71.088000000000008</v>
      </c>
      <c r="T17">
        <v>2</v>
      </c>
      <c r="U17">
        <v>0.2</v>
      </c>
      <c r="V17">
        <v>-1.7772000000000041</v>
      </c>
    </row>
    <row r="18" spans="1:22" x14ac:dyDescent="0.3">
      <c r="A18">
        <v>9937</v>
      </c>
      <c r="B18" t="s">
        <v>10903</v>
      </c>
      <c r="C18">
        <v>2014</v>
      </c>
      <c r="D18" s="1">
        <v>41815</v>
      </c>
      <c r="E18" s="1">
        <v>41819</v>
      </c>
      <c r="F18" t="s">
        <v>50</v>
      </c>
      <c r="G18" t="s">
        <v>5574</v>
      </c>
      <c r="H18" t="s">
        <v>5575</v>
      </c>
      <c r="I18" t="s">
        <v>26</v>
      </c>
      <c r="J18" t="s">
        <v>27</v>
      </c>
      <c r="K18" t="s">
        <v>7305</v>
      </c>
      <c r="L18" t="s">
        <v>1399</v>
      </c>
      <c r="M18">
        <v>2920</v>
      </c>
      <c r="N18" t="s">
        <v>148</v>
      </c>
      <c r="O18" t="s">
        <v>617</v>
      </c>
      <c r="P18" t="s">
        <v>46</v>
      </c>
      <c r="Q18" t="s">
        <v>75</v>
      </c>
      <c r="R18" t="s">
        <v>618</v>
      </c>
      <c r="S18">
        <v>102.93</v>
      </c>
      <c r="T18">
        <v>3</v>
      </c>
      <c r="U18">
        <v>0</v>
      </c>
      <c r="V18">
        <v>48.377100000000006</v>
      </c>
    </row>
    <row r="19" spans="1:22" x14ac:dyDescent="0.3">
      <c r="A19">
        <v>9899</v>
      </c>
      <c r="B19" t="s">
        <v>10884</v>
      </c>
      <c r="C19">
        <v>2013</v>
      </c>
      <c r="D19" s="1">
        <v>41432</v>
      </c>
      <c r="E19" s="1">
        <v>41436</v>
      </c>
      <c r="F19" t="s">
        <v>50</v>
      </c>
      <c r="G19" t="s">
        <v>3647</v>
      </c>
      <c r="H19" t="s">
        <v>3648</v>
      </c>
      <c r="I19" t="s">
        <v>26</v>
      </c>
      <c r="J19" t="s">
        <v>27</v>
      </c>
      <c r="K19" t="s">
        <v>746</v>
      </c>
      <c r="L19" t="s">
        <v>498</v>
      </c>
      <c r="M19">
        <v>45014</v>
      </c>
      <c r="N19" t="s">
        <v>148</v>
      </c>
      <c r="O19" t="s">
        <v>7822</v>
      </c>
      <c r="P19" t="s">
        <v>32</v>
      </c>
      <c r="Q19" t="s">
        <v>65</v>
      </c>
      <c r="R19" t="s">
        <v>7823</v>
      </c>
      <c r="S19">
        <v>82.64</v>
      </c>
      <c r="T19">
        <v>2</v>
      </c>
      <c r="U19">
        <v>0.2</v>
      </c>
      <c r="V19">
        <v>0</v>
      </c>
    </row>
    <row r="20" spans="1:22" x14ac:dyDescent="0.3">
      <c r="A20">
        <v>9898</v>
      </c>
      <c r="B20" t="s">
        <v>10884</v>
      </c>
      <c r="C20">
        <v>2013</v>
      </c>
      <c r="D20" s="1">
        <v>41432</v>
      </c>
      <c r="E20" s="1">
        <v>41436</v>
      </c>
      <c r="F20" t="s">
        <v>50</v>
      </c>
      <c r="G20" t="s">
        <v>3647</v>
      </c>
      <c r="H20" t="s">
        <v>3648</v>
      </c>
      <c r="I20" t="s">
        <v>26</v>
      </c>
      <c r="J20" t="s">
        <v>27</v>
      </c>
      <c r="K20" t="s">
        <v>746</v>
      </c>
      <c r="L20" t="s">
        <v>498</v>
      </c>
      <c r="M20">
        <v>45014</v>
      </c>
      <c r="N20" t="s">
        <v>148</v>
      </c>
      <c r="O20" t="s">
        <v>2433</v>
      </c>
      <c r="P20" t="s">
        <v>32</v>
      </c>
      <c r="Q20" t="s">
        <v>65</v>
      </c>
      <c r="R20" t="s">
        <v>2434</v>
      </c>
      <c r="S20">
        <v>466.32000000000005</v>
      </c>
      <c r="T20">
        <v>3</v>
      </c>
      <c r="U20">
        <v>0.2</v>
      </c>
      <c r="V20">
        <v>34.97399999999999</v>
      </c>
    </row>
    <row r="21" spans="1:22" x14ac:dyDescent="0.3">
      <c r="A21">
        <v>9897</v>
      </c>
      <c r="B21" t="s">
        <v>10883</v>
      </c>
      <c r="C21">
        <v>2011</v>
      </c>
      <c r="D21" s="1">
        <v>40711</v>
      </c>
      <c r="E21" s="1">
        <v>40714</v>
      </c>
      <c r="F21" t="s">
        <v>23</v>
      </c>
      <c r="G21" t="s">
        <v>1934</v>
      </c>
      <c r="H21" t="s">
        <v>1935</v>
      </c>
      <c r="I21" t="s">
        <v>26</v>
      </c>
      <c r="J21" t="s">
        <v>27</v>
      </c>
      <c r="K21" t="s">
        <v>303</v>
      </c>
      <c r="L21" t="s">
        <v>211</v>
      </c>
      <c r="M21">
        <v>60653</v>
      </c>
      <c r="N21" t="s">
        <v>105</v>
      </c>
      <c r="O21" t="s">
        <v>7533</v>
      </c>
      <c r="P21" t="s">
        <v>46</v>
      </c>
      <c r="Q21" t="s">
        <v>90</v>
      </c>
      <c r="R21" t="s">
        <v>7534</v>
      </c>
      <c r="S21">
        <v>62.015999999999998</v>
      </c>
      <c r="T21">
        <v>2</v>
      </c>
      <c r="U21">
        <v>0.2</v>
      </c>
      <c r="V21">
        <v>22.480800000000002</v>
      </c>
    </row>
    <row r="22" spans="1:22" x14ac:dyDescent="0.3">
      <c r="A22">
        <v>9856</v>
      </c>
      <c r="B22" t="s">
        <v>10861</v>
      </c>
      <c r="C22">
        <v>2014</v>
      </c>
      <c r="D22" s="1">
        <v>41810</v>
      </c>
      <c r="E22" s="1">
        <v>41814</v>
      </c>
      <c r="F22" t="s">
        <v>50</v>
      </c>
      <c r="G22" t="s">
        <v>5920</v>
      </c>
      <c r="H22" t="s">
        <v>5921</v>
      </c>
      <c r="I22" t="s">
        <v>26</v>
      </c>
      <c r="J22" t="s">
        <v>27</v>
      </c>
      <c r="K22" t="s">
        <v>127</v>
      </c>
      <c r="L22" t="s">
        <v>43</v>
      </c>
      <c r="M22">
        <v>94109</v>
      </c>
      <c r="N22" t="s">
        <v>44</v>
      </c>
      <c r="O22" t="s">
        <v>6338</v>
      </c>
      <c r="P22" t="s">
        <v>46</v>
      </c>
      <c r="Q22" t="s">
        <v>90</v>
      </c>
      <c r="R22" t="s">
        <v>6339</v>
      </c>
      <c r="S22">
        <v>24.56</v>
      </c>
      <c r="T22">
        <v>2</v>
      </c>
      <c r="U22">
        <v>0</v>
      </c>
      <c r="V22">
        <v>11.543199999999999</v>
      </c>
    </row>
    <row r="23" spans="1:22" x14ac:dyDescent="0.3">
      <c r="A23">
        <v>9855</v>
      </c>
      <c r="B23" t="s">
        <v>10861</v>
      </c>
      <c r="C23">
        <v>2014</v>
      </c>
      <c r="D23" s="1">
        <v>41810</v>
      </c>
      <c r="E23" s="1">
        <v>41814</v>
      </c>
      <c r="F23" t="s">
        <v>50</v>
      </c>
      <c r="G23" t="s">
        <v>5920</v>
      </c>
      <c r="H23" t="s">
        <v>5921</v>
      </c>
      <c r="I23" t="s">
        <v>26</v>
      </c>
      <c r="J23" t="s">
        <v>27</v>
      </c>
      <c r="K23" t="s">
        <v>127</v>
      </c>
      <c r="L23" t="s">
        <v>43</v>
      </c>
      <c r="M23">
        <v>94109</v>
      </c>
      <c r="N23" t="s">
        <v>44</v>
      </c>
      <c r="O23" t="s">
        <v>7025</v>
      </c>
      <c r="P23" t="s">
        <v>32</v>
      </c>
      <c r="Q23" t="s">
        <v>65</v>
      </c>
      <c r="R23" t="s">
        <v>7026</v>
      </c>
      <c r="S23">
        <v>50.32</v>
      </c>
      <c r="T23">
        <v>4</v>
      </c>
      <c r="U23">
        <v>0</v>
      </c>
      <c r="V23">
        <v>21.134400000000003</v>
      </c>
    </row>
    <row r="24" spans="1:22" x14ac:dyDescent="0.3">
      <c r="A24">
        <v>9846</v>
      </c>
      <c r="B24" t="s">
        <v>10857</v>
      </c>
      <c r="C24">
        <v>2011</v>
      </c>
      <c r="D24" s="1">
        <v>40697</v>
      </c>
      <c r="E24" s="1">
        <v>40700</v>
      </c>
      <c r="F24" t="s">
        <v>188</v>
      </c>
      <c r="G24" t="s">
        <v>6271</v>
      </c>
      <c r="H24" t="s">
        <v>6272</v>
      </c>
      <c r="I24" t="s">
        <v>26</v>
      </c>
      <c r="J24" t="s">
        <v>27</v>
      </c>
      <c r="K24" t="s">
        <v>357</v>
      </c>
      <c r="L24" t="s">
        <v>211</v>
      </c>
      <c r="M24">
        <v>62521</v>
      </c>
      <c r="N24" t="s">
        <v>105</v>
      </c>
      <c r="O24" t="s">
        <v>4495</v>
      </c>
      <c r="P24" t="s">
        <v>46</v>
      </c>
      <c r="Q24" t="s">
        <v>59</v>
      </c>
      <c r="R24" t="s">
        <v>4496</v>
      </c>
      <c r="S24">
        <v>132.696</v>
      </c>
      <c r="T24">
        <v>3</v>
      </c>
      <c r="U24">
        <v>0.2</v>
      </c>
      <c r="V24">
        <v>9.9521999999999977</v>
      </c>
    </row>
    <row r="25" spans="1:22" x14ac:dyDescent="0.3">
      <c r="A25">
        <v>9845</v>
      </c>
      <c r="B25" t="s">
        <v>10857</v>
      </c>
      <c r="C25">
        <v>2011</v>
      </c>
      <c r="D25" s="1">
        <v>40697</v>
      </c>
      <c r="E25" s="1">
        <v>40700</v>
      </c>
      <c r="F25" t="s">
        <v>188</v>
      </c>
      <c r="G25" t="s">
        <v>6271</v>
      </c>
      <c r="H25" t="s">
        <v>6272</v>
      </c>
      <c r="I25" t="s">
        <v>26</v>
      </c>
      <c r="J25" t="s">
        <v>27</v>
      </c>
      <c r="K25" t="s">
        <v>357</v>
      </c>
      <c r="L25" t="s">
        <v>211</v>
      </c>
      <c r="M25">
        <v>62521</v>
      </c>
      <c r="N25" t="s">
        <v>105</v>
      </c>
      <c r="O25" t="s">
        <v>1954</v>
      </c>
      <c r="P25" t="s">
        <v>32</v>
      </c>
      <c r="Q25" t="s">
        <v>65</v>
      </c>
      <c r="R25" t="s">
        <v>1955</v>
      </c>
      <c r="S25">
        <v>61.543999999999997</v>
      </c>
      <c r="T25">
        <v>7</v>
      </c>
      <c r="U25">
        <v>0.6</v>
      </c>
      <c r="V25">
        <v>-40.003599999999999</v>
      </c>
    </row>
    <row r="26" spans="1:22" x14ac:dyDescent="0.3">
      <c r="A26">
        <v>9844</v>
      </c>
      <c r="B26" t="s">
        <v>10857</v>
      </c>
      <c r="C26">
        <v>2011</v>
      </c>
      <c r="D26" s="1">
        <v>40697</v>
      </c>
      <c r="E26" s="1">
        <v>40700</v>
      </c>
      <c r="F26" t="s">
        <v>188</v>
      </c>
      <c r="G26" t="s">
        <v>6271</v>
      </c>
      <c r="H26" t="s">
        <v>6272</v>
      </c>
      <c r="I26" t="s">
        <v>26</v>
      </c>
      <c r="J26" t="s">
        <v>27</v>
      </c>
      <c r="K26" t="s">
        <v>357</v>
      </c>
      <c r="L26" t="s">
        <v>211</v>
      </c>
      <c r="M26">
        <v>62521</v>
      </c>
      <c r="N26" t="s">
        <v>105</v>
      </c>
      <c r="O26" t="s">
        <v>4565</v>
      </c>
      <c r="P26" t="s">
        <v>46</v>
      </c>
      <c r="Q26" t="s">
        <v>47</v>
      </c>
      <c r="R26" t="s">
        <v>4566</v>
      </c>
      <c r="S26">
        <v>15.936000000000002</v>
      </c>
      <c r="T26">
        <v>4</v>
      </c>
      <c r="U26">
        <v>0.2</v>
      </c>
      <c r="V26">
        <v>5.1791999999999998</v>
      </c>
    </row>
    <row r="27" spans="1:22" x14ac:dyDescent="0.3">
      <c r="A27">
        <v>9829</v>
      </c>
      <c r="B27" t="s">
        <v>10850</v>
      </c>
      <c r="C27">
        <v>2014</v>
      </c>
      <c r="D27" s="1">
        <v>41810</v>
      </c>
      <c r="E27" s="1">
        <v>41817</v>
      </c>
      <c r="F27" t="s">
        <v>50</v>
      </c>
      <c r="G27" t="s">
        <v>400</v>
      </c>
      <c r="H27" t="s">
        <v>401</v>
      </c>
      <c r="I27" t="s">
        <v>41</v>
      </c>
      <c r="J27" t="s">
        <v>27</v>
      </c>
      <c r="K27" t="s">
        <v>266</v>
      </c>
      <c r="L27" t="s">
        <v>267</v>
      </c>
      <c r="M27">
        <v>10035</v>
      </c>
      <c r="N27" t="s">
        <v>148</v>
      </c>
      <c r="O27" t="s">
        <v>2106</v>
      </c>
      <c r="P27" t="s">
        <v>46</v>
      </c>
      <c r="Q27" t="s">
        <v>75</v>
      </c>
      <c r="R27" t="s">
        <v>2107</v>
      </c>
      <c r="S27">
        <v>11.568000000000001</v>
      </c>
      <c r="T27">
        <v>3</v>
      </c>
      <c r="U27">
        <v>0.2</v>
      </c>
      <c r="V27">
        <v>3.7595999999999998</v>
      </c>
    </row>
    <row r="28" spans="1:22" x14ac:dyDescent="0.3">
      <c r="A28">
        <v>9828</v>
      </c>
      <c r="B28" t="s">
        <v>10850</v>
      </c>
      <c r="C28">
        <v>2014</v>
      </c>
      <c r="D28" s="1">
        <v>41810</v>
      </c>
      <c r="E28" s="1">
        <v>41817</v>
      </c>
      <c r="F28" t="s">
        <v>50</v>
      </c>
      <c r="G28" t="s">
        <v>400</v>
      </c>
      <c r="H28" t="s">
        <v>401</v>
      </c>
      <c r="I28" t="s">
        <v>41</v>
      </c>
      <c r="J28" t="s">
        <v>27</v>
      </c>
      <c r="K28" t="s">
        <v>266</v>
      </c>
      <c r="L28" t="s">
        <v>267</v>
      </c>
      <c r="M28">
        <v>10035</v>
      </c>
      <c r="N28" t="s">
        <v>148</v>
      </c>
      <c r="O28" t="s">
        <v>2164</v>
      </c>
      <c r="P28" t="s">
        <v>46</v>
      </c>
      <c r="Q28" t="s">
        <v>59</v>
      </c>
      <c r="R28" t="s">
        <v>2165</v>
      </c>
      <c r="S28">
        <v>129.30000000000001</v>
      </c>
      <c r="T28">
        <v>2</v>
      </c>
      <c r="U28">
        <v>0</v>
      </c>
      <c r="V28">
        <v>6.4649999999999892</v>
      </c>
    </row>
    <row r="29" spans="1:22" x14ac:dyDescent="0.3">
      <c r="A29">
        <v>9822</v>
      </c>
      <c r="B29" t="s">
        <v>10848</v>
      </c>
      <c r="C29">
        <v>2012</v>
      </c>
      <c r="D29" s="1">
        <v>41068</v>
      </c>
      <c r="E29" s="1">
        <v>41072</v>
      </c>
      <c r="F29" t="s">
        <v>50</v>
      </c>
      <c r="G29" t="s">
        <v>1033</v>
      </c>
      <c r="H29" t="s">
        <v>1034</v>
      </c>
      <c r="I29" t="s">
        <v>41</v>
      </c>
      <c r="J29" t="s">
        <v>27</v>
      </c>
      <c r="K29" t="s">
        <v>1151</v>
      </c>
      <c r="L29" t="s">
        <v>54</v>
      </c>
      <c r="M29">
        <v>33710</v>
      </c>
      <c r="N29" t="s">
        <v>30</v>
      </c>
      <c r="O29" t="s">
        <v>1829</v>
      </c>
      <c r="P29" t="s">
        <v>46</v>
      </c>
      <c r="Q29" t="s">
        <v>75</v>
      </c>
      <c r="R29" t="s">
        <v>1830</v>
      </c>
      <c r="S29">
        <v>18.264000000000003</v>
      </c>
      <c r="T29">
        <v>2</v>
      </c>
      <c r="U29">
        <v>0.7</v>
      </c>
      <c r="V29">
        <v>-13.393599999999999</v>
      </c>
    </row>
    <row r="30" spans="1:22" x14ac:dyDescent="0.3">
      <c r="A30">
        <v>9821</v>
      </c>
      <c r="B30" t="s">
        <v>10848</v>
      </c>
      <c r="C30">
        <v>2012</v>
      </c>
      <c r="D30" s="1">
        <v>41068</v>
      </c>
      <c r="E30" s="1">
        <v>41072</v>
      </c>
      <c r="F30" t="s">
        <v>50</v>
      </c>
      <c r="G30" t="s">
        <v>1033</v>
      </c>
      <c r="H30" t="s">
        <v>1034</v>
      </c>
      <c r="I30" t="s">
        <v>41</v>
      </c>
      <c r="J30" t="s">
        <v>27</v>
      </c>
      <c r="K30" t="s">
        <v>1151</v>
      </c>
      <c r="L30" t="s">
        <v>54</v>
      </c>
      <c r="M30">
        <v>33710</v>
      </c>
      <c r="N30" t="s">
        <v>30</v>
      </c>
      <c r="O30" t="s">
        <v>8220</v>
      </c>
      <c r="P30" t="s">
        <v>46</v>
      </c>
      <c r="Q30" t="s">
        <v>90</v>
      </c>
      <c r="R30" t="s">
        <v>8221</v>
      </c>
      <c r="S30">
        <v>42.24</v>
      </c>
      <c r="T30">
        <v>10</v>
      </c>
      <c r="U30">
        <v>0.2</v>
      </c>
      <c r="V30">
        <v>13.199999999999998</v>
      </c>
    </row>
    <row r="31" spans="1:22" x14ac:dyDescent="0.3">
      <c r="A31">
        <v>9820</v>
      </c>
      <c r="B31" t="s">
        <v>10848</v>
      </c>
      <c r="C31">
        <v>2012</v>
      </c>
      <c r="D31" s="1">
        <v>41068</v>
      </c>
      <c r="E31" s="1">
        <v>41072</v>
      </c>
      <c r="F31" t="s">
        <v>50</v>
      </c>
      <c r="G31" t="s">
        <v>1033</v>
      </c>
      <c r="H31" t="s">
        <v>1034</v>
      </c>
      <c r="I31" t="s">
        <v>41</v>
      </c>
      <c r="J31" t="s">
        <v>27</v>
      </c>
      <c r="K31" t="s">
        <v>1151</v>
      </c>
      <c r="L31" t="s">
        <v>54</v>
      </c>
      <c r="M31">
        <v>33710</v>
      </c>
      <c r="N31" t="s">
        <v>30</v>
      </c>
      <c r="O31" t="s">
        <v>6730</v>
      </c>
      <c r="P31" t="s">
        <v>46</v>
      </c>
      <c r="Q31" t="s">
        <v>47</v>
      </c>
      <c r="R31" t="s">
        <v>6731</v>
      </c>
      <c r="S31">
        <v>9</v>
      </c>
      <c r="T31">
        <v>3</v>
      </c>
      <c r="U31">
        <v>0.2</v>
      </c>
      <c r="V31">
        <v>3.1499999999999995</v>
      </c>
    </row>
    <row r="32" spans="1:22" x14ac:dyDescent="0.3">
      <c r="A32">
        <v>9819</v>
      </c>
      <c r="B32" t="s">
        <v>10848</v>
      </c>
      <c r="C32">
        <v>2012</v>
      </c>
      <c r="D32" s="1">
        <v>41068</v>
      </c>
      <c r="E32" s="1">
        <v>41072</v>
      </c>
      <c r="F32" t="s">
        <v>50</v>
      </c>
      <c r="G32" t="s">
        <v>1033</v>
      </c>
      <c r="H32" t="s">
        <v>1034</v>
      </c>
      <c r="I32" t="s">
        <v>41</v>
      </c>
      <c r="J32" t="s">
        <v>27</v>
      </c>
      <c r="K32" t="s">
        <v>1151</v>
      </c>
      <c r="L32" t="s">
        <v>54</v>
      </c>
      <c r="M32">
        <v>33710</v>
      </c>
      <c r="N32" t="s">
        <v>30</v>
      </c>
      <c r="O32" t="s">
        <v>1739</v>
      </c>
      <c r="P32" t="s">
        <v>46</v>
      </c>
      <c r="Q32" t="s">
        <v>68</v>
      </c>
      <c r="R32" t="s">
        <v>1740</v>
      </c>
      <c r="S32">
        <v>4.4479999999999995</v>
      </c>
      <c r="T32">
        <v>2</v>
      </c>
      <c r="U32">
        <v>0.2</v>
      </c>
      <c r="V32">
        <v>0.3335999999999999</v>
      </c>
    </row>
    <row r="33" spans="1:22" x14ac:dyDescent="0.3">
      <c r="A33">
        <v>9818</v>
      </c>
      <c r="B33" t="s">
        <v>10848</v>
      </c>
      <c r="C33">
        <v>2012</v>
      </c>
      <c r="D33" s="1">
        <v>41068</v>
      </c>
      <c r="E33" s="1">
        <v>41072</v>
      </c>
      <c r="F33" t="s">
        <v>50</v>
      </c>
      <c r="G33" t="s">
        <v>1033</v>
      </c>
      <c r="H33" t="s">
        <v>1034</v>
      </c>
      <c r="I33" t="s">
        <v>41</v>
      </c>
      <c r="J33" t="s">
        <v>27</v>
      </c>
      <c r="K33" t="s">
        <v>1151</v>
      </c>
      <c r="L33" t="s">
        <v>54</v>
      </c>
      <c r="M33">
        <v>33710</v>
      </c>
      <c r="N33" t="s">
        <v>30</v>
      </c>
      <c r="O33" t="s">
        <v>5989</v>
      </c>
      <c r="P33" t="s">
        <v>32</v>
      </c>
      <c r="Q33" t="s">
        <v>65</v>
      </c>
      <c r="R33" t="s">
        <v>5990</v>
      </c>
      <c r="S33">
        <v>173.208</v>
      </c>
      <c r="T33">
        <v>7</v>
      </c>
      <c r="U33">
        <v>0.2</v>
      </c>
      <c r="V33">
        <v>45.467100000000009</v>
      </c>
    </row>
    <row r="34" spans="1:22" x14ac:dyDescent="0.3">
      <c r="A34">
        <v>9817</v>
      </c>
      <c r="B34" t="s">
        <v>10848</v>
      </c>
      <c r="C34">
        <v>2012</v>
      </c>
      <c r="D34" s="1">
        <v>41068</v>
      </c>
      <c r="E34" s="1">
        <v>41072</v>
      </c>
      <c r="F34" t="s">
        <v>50</v>
      </c>
      <c r="G34" t="s">
        <v>1033</v>
      </c>
      <c r="H34" t="s">
        <v>1034</v>
      </c>
      <c r="I34" t="s">
        <v>41</v>
      </c>
      <c r="J34" t="s">
        <v>27</v>
      </c>
      <c r="K34" t="s">
        <v>1151</v>
      </c>
      <c r="L34" t="s">
        <v>54</v>
      </c>
      <c r="M34">
        <v>33710</v>
      </c>
      <c r="N34" t="s">
        <v>30</v>
      </c>
      <c r="O34" t="s">
        <v>2999</v>
      </c>
      <c r="P34" t="s">
        <v>46</v>
      </c>
      <c r="Q34" t="s">
        <v>59</v>
      </c>
      <c r="R34" t="s">
        <v>3000</v>
      </c>
      <c r="S34">
        <v>516.96</v>
      </c>
      <c r="T34">
        <v>4</v>
      </c>
      <c r="U34">
        <v>0.2</v>
      </c>
      <c r="V34">
        <v>-6.4619999999999891</v>
      </c>
    </row>
    <row r="35" spans="1:22" x14ac:dyDescent="0.3">
      <c r="A35">
        <v>9816</v>
      </c>
      <c r="B35" t="s">
        <v>10848</v>
      </c>
      <c r="C35">
        <v>2012</v>
      </c>
      <c r="D35" s="1">
        <v>41068</v>
      </c>
      <c r="E35" s="1">
        <v>41072</v>
      </c>
      <c r="F35" t="s">
        <v>50</v>
      </c>
      <c r="G35" t="s">
        <v>1033</v>
      </c>
      <c r="H35" t="s">
        <v>1034</v>
      </c>
      <c r="I35" t="s">
        <v>41</v>
      </c>
      <c r="J35" t="s">
        <v>27</v>
      </c>
      <c r="K35" t="s">
        <v>1151</v>
      </c>
      <c r="L35" t="s">
        <v>54</v>
      </c>
      <c r="M35">
        <v>33710</v>
      </c>
      <c r="N35" t="s">
        <v>30</v>
      </c>
      <c r="O35" t="s">
        <v>5414</v>
      </c>
      <c r="P35" t="s">
        <v>46</v>
      </c>
      <c r="Q35" t="s">
        <v>90</v>
      </c>
      <c r="R35" t="s">
        <v>5415</v>
      </c>
      <c r="S35">
        <v>173.48800000000003</v>
      </c>
      <c r="T35">
        <v>7</v>
      </c>
      <c r="U35">
        <v>0.2</v>
      </c>
      <c r="V35">
        <v>54.214999999999982</v>
      </c>
    </row>
    <row r="36" spans="1:22" x14ac:dyDescent="0.3">
      <c r="A36">
        <v>9774</v>
      </c>
      <c r="B36" t="s">
        <v>10830</v>
      </c>
      <c r="C36">
        <v>2013</v>
      </c>
      <c r="D36" s="1">
        <v>41452</v>
      </c>
      <c r="E36" s="1">
        <v>41459</v>
      </c>
      <c r="F36" t="s">
        <v>50</v>
      </c>
      <c r="G36" t="s">
        <v>3528</v>
      </c>
      <c r="H36" t="s">
        <v>3529</v>
      </c>
      <c r="I36" t="s">
        <v>26</v>
      </c>
      <c r="J36" t="s">
        <v>27</v>
      </c>
      <c r="K36" t="s">
        <v>1736</v>
      </c>
      <c r="L36" t="s">
        <v>1272</v>
      </c>
      <c r="M36">
        <v>30318</v>
      </c>
      <c r="N36" t="s">
        <v>30</v>
      </c>
      <c r="O36" t="s">
        <v>7186</v>
      </c>
      <c r="P36" t="s">
        <v>71</v>
      </c>
      <c r="Q36" t="s">
        <v>72</v>
      </c>
      <c r="R36" t="s">
        <v>7187</v>
      </c>
      <c r="S36">
        <v>135.94999999999999</v>
      </c>
      <c r="T36">
        <v>1</v>
      </c>
      <c r="U36">
        <v>0</v>
      </c>
      <c r="V36">
        <v>39.425499999999985</v>
      </c>
    </row>
    <row r="37" spans="1:22" x14ac:dyDescent="0.3">
      <c r="A37">
        <v>9765</v>
      </c>
      <c r="B37" t="s">
        <v>10824</v>
      </c>
      <c r="C37">
        <v>2011</v>
      </c>
      <c r="D37" s="1">
        <v>40712</v>
      </c>
      <c r="E37" s="1">
        <v>40717</v>
      </c>
      <c r="F37" t="s">
        <v>50</v>
      </c>
      <c r="G37" t="s">
        <v>4170</v>
      </c>
      <c r="H37" t="s">
        <v>4171</v>
      </c>
      <c r="I37" t="s">
        <v>26</v>
      </c>
      <c r="J37" t="s">
        <v>27</v>
      </c>
      <c r="K37" t="s">
        <v>42</v>
      </c>
      <c r="L37" t="s">
        <v>43</v>
      </c>
      <c r="M37">
        <v>90036</v>
      </c>
      <c r="N37" t="s">
        <v>44</v>
      </c>
      <c r="O37" t="s">
        <v>613</v>
      </c>
      <c r="P37" t="s">
        <v>71</v>
      </c>
      <c r="Q37" t="s">
        <v>72</v>
      </c>
      <c r="R37" t="s">
        <v>614</v>
      </c>
      <c r="S37">
        <v>139.80000000000001</v>
      </c>
      <c r="T37">
        <v>5</v>
      </c>
      <c r="U37">
        <v>0.2</v>
      </c>
      <c r="V37">
        <v>12.232500000000009</v>
      </c>
    </row>
    <row r="38" spans="1:22" x14ac:dyDescent="0.3">
      <c r="A38">
        <v>9744</v>
      </c>
      <c r="B38" t="s">
        <v>10812</v>
      </c>
      <c r="C38">
        <v>2013</v>
      </c>
      <c r="D38" s="1">
        <v>41442</v>
      </c>
      <c r="E38" s="1">
        <v>41448</v>
      </c>
      <c r="F38" t="s">
        <v>50</v>
      </c>
      <c r="G38" t="s">
        <v>3072</v>
      </c>
      <c r="H38" t="s">
        <v>3073</v>
      </c>
      <c r="I38" t="s">
        <v>26</v>
      </c>
      <c r="J38" t="s">
        <v>27</v>
      </c>
      <c r="K38" t="s">
        <v>606</v>
      </c>
      <c r="L38" t="s">
        <v>245</v>
      </c>
      <c r="M38">
        <v>19711</v>
      </c>
      <c r="N38" t="s">
        <v>148</v>
      </c>
      <c r="O38" t="s">
        <v>4139</v>
      </c>
      <c r="P38" t="s">
        <v>46</v>
      </c>
      <c r="Q38" t="s">
        <v>47</v>
      </c>
      <c r="R38" t="s">
        <v>4140</v>
      </c>
      <c r="S38">
        <v>9.4499999999999993</v>
      </c>
      <c r="T38">
        <v>3</v>
      </c>
      <c r="U38">
        <v>0</v>
      </c>
      <c r="V38">
        <v>4.5359999999999996</v>
      </c>
    </row>
    <row r="39" spans="1:22" x14ac:dyDescent="0.3">
      <c r="A39">
        <v>9737</v>
      </c>
      <c r="B39" t="s">
        <v>10808</v>
      </c>
      <c r="C39">
        <v>2012</v>
      </c>
      <c r="D39" s="1">
        <v>41089</v>
      </c>
      <c r="E39" s="1">
        <v>41093</v>
      </c>
      <c r="F39" t="s">
        <v>50</v>
      </c>
      <c r="G39" t="s">
        <v>7337</v>
      </c>
      <c r="H39" t="s">
        <v>7338</v>
      </c>
      <c r="I39" t="s">
        <v>102</v>
      </c>
      <c r="J39" t="s">
        <v>27</v>
      </c>
      <c r="K39" t="s">
        <v>2530</v>
      </c>
      <c r="L39" t="s">
        <v>138</v>
      </c>
      <c r="M39">
        <v>68104</v>
      </c>
      <c r="N39" t="s">
        <v>105</v>
      </c>
      <c r="O39" t="s">
        <v>2032</v>
      </c>
      <c r="P39" t="s">
        <v>71</v>
      </c>
      <c r="Q39" t="s">
        <v>72</v>
      </c>
      <c r="R39" t="s">
        <v>2033</v>
      </c>
      <c r="S39">
        <v>269.98</v>
      </c>
      <c r="T39">
        <v>2</v>
      </c>
      <c r="U39">
        <v>0</v>
      </c>
      <c r="V39">
        <v>72.894599999999997</v>
      </c>
    </row>
    <row r="40" spans="1:22" x14ac:dyDescent="0.3">
      <c r="A40">
        <v>9697</v>
      </c>
      <c r="B40" t="s">
        <v>10785</v>
      </c>
      <c r="C40">
        <v>2011</v>
      </c>
      <c r="D40" s="1">
        <v>40704</v>
      </c>
      <c r="E40" s="1">
        <v>40709</v>
      </c>
      <c r="F40" t="s">
        <v>23</v>
      </c>
      <c r="G40" t="s">
        <v>819</v>
      </c>
      <c r="H40" t="s">
        <v>820</v>
      </c>
      <c r="I40" t="s">
        <v>41</v>
      </c>
      <c r="J40" t="s">
        <v>27</v>
      </c>
      <c r="K40" t="s">
        <v>880</v>
      </c>
      <c r="L40" t="s">
        <v>238</v>
      </c>
      <c r="M40">
        <v>48234</v>
      </c>
      <c r="N40" t="s">
        <v>105</v>
      </c>
      <c r="O40" t="s">
        <v>1971</v>
      </c>
      <c r="P40" t="s">
        <v>46</v>
      </c>
      <c r="Q40" t="s">
        <v>47</v>
      </c>
      <c r="R40" t="s">
        <v>1972</v>
      </c>
      <c r="S40">
        <v>491.55</v>
      </c>
      <c r="T40">
        <v>5</v>
      </c>
      <c r="U40">
        <v>0</v>
      </c>
      <c r="V40">
        <v>240.8595</v>
      </c>
    </row>
    <row r="41" spans="1:22" x14ac:dyDescent="0.3">
      <c r="A41">
        <v>9690</v>
      </c>
      <c r="B41" t="s">
        <v>10779</v>
      </c>
      <c r="C41">
        <v>2014</v>
      </c>
      <c r="D41" s="1">
        <v>41811</v>
      </c>
      <c r="E41" s="1">
        <v>41818</v>
      </c>
      <c r="F41" t="s">
        <v>50</v>
      </c>
      <c r="G41" t="s">
        <v>387</v>
      </c>
      <c r="H41" t="s">
        <v>388</v>
      </c>
      <c r="I41" t="s">
        <v>26</v>
      </c>
      <c r="J41" t="s">
        <v>27</v>
      </c>
      <c r="K41" t="s">
        <v>1464</v>
      </c>
      <c r="L41" t="s">
        <v>319</v>
      </c>
      <c r="M41">
        <v>23223</v>
      </c>
      <c r="N41" t="s">
        <v>30</v>
      </c>
      <c r="O41" t="s">
        <v>5889</v>
      </c>
      <c r="P41" t="s">
        <v>71</v>
      </c>
      <c r="Q41" t="s">
        <v>72</v>
      </c>
      <c r="R41" t="s">
        <v>5890</v>
      </c>
      <c r="S41">
        <v>503.96</v>
      </c>
      <c r="T41">
        <v>4</v>
      </c>
      <c r="U41">
        <v>0</v>
      </c>
      <c r="V41">
        <v>125.99000000000001</v>
      </c>
    </row>
    <row r="42" spans="1:22" x14ac:dyDescent="0.3">
      <c r="A42">
        <v>9689</v>
      </c>
      <c r="B42" t="s">
        <v>10779</v>
      </c>
      <c r="C42">
        <v>2014</v>
      </c>
      <c r="D42" s="1">
        <v>41811</v>
      </c>
      <c r="E42" s="1">
        <v>41818</v>
      </c>
      <c r="F42" t="s">
        <v>50</v>
      </c>
      <c r="G42" t="s">
        <v>387</v>
      </c>
      <c r="H42" t="s">
        <v>388</v>
      </c>
      <c r="I42" t="s">
        <v>26</v>
      </c>
      <c r="J42" t="s">
        <v>27</v>
      </c>
      <c r="K42" t="s">
        <v>1464</v>
      </c>
      <c r="L42" t="s">
        <v>319</v>
      </c>
      <c r="M42">
        <v>23223</v>
      </c>
      <c r="N42" t="s">
        <v>30</v>
      </c>
      <c r="O42" t="s">
        <v>6283</v>
      </c>
      <c r="P42" t="s">
        <v>46</v>
      </c>
      <c r="Q42" t="s">
        <v>90</v>
      </c>
      <c r="R42" t="s">
        <v>6284</v>
      </c>
      <c r="S42">
        <v>32.400000000000006</v>
      </c>
      <c r="T42">
        <v>5</v>
      </c>
      <c r="U42">
        <v>0</v>
      </c>
      <c r="V42">
        <v>15.552000000000001</v>
      </c>
    </row>
    <row r="43" spans="1:22" x14ac:dyDescent="0.3">
      <c r="A43">
        <v>9663</v>
      </c>
      <c r="B43" t="s">
        <v>10758</v>
      </c>
      <c r="C43">
        <v>2013</v>
      </c>
      <c r="D43" s="1">
        <v>41432</v>
      </c>
      <c r="E43" s="1">
        <v>41437</v>
      </c>
      <c r="F43" t="s">
        <v>50</v>
      </c>
      <c r="G43" t="s">
        <v>3915</v>
      </c>
      <c r="H43" t="s">
        <v>3916</v>
      </c>
      <c r="I43" t="s">
        <v>102</v>
      </c>
      <c r="J43" t="s">
        <v>27</v>
      </c>
      <c r="K43" t="s">
        <v>8302</v>
      </c>
      <c r="L43" t="s">
        <v>43</v>
      </c>
      <c r="M43">
        <v>93101</v>
      </c>
      <c r="N43" t="s">
        <v>44</v>
      </c>
      <c r="O43" t="s">
        <v>1046</v>
      </c>
      <c r="P43" t="s">
        <v>71</v>
      </c>
      <c r="Q43" t="s">
        <v>72</v>
      </c>
      <c r="R43" t="s">
        <v>1047</v>
      </c>
      <c r="S43">
        <v>477.6</v>
      </c>
      <c r="T43">
        <v>3</v>
      </c>
      <c r="U43">
        <v>0.2</v>
      </c>
      <c r="V43">
        <v>161.19000000000003</v>
      </c>
    </row>
    <row r="44" spans="1:22" x14ac:dyDescent="0.3">
      <c r="A44">
        <v>9662</v>
      </c>
      <c r="B44" t="s">
        <v>10758</v>
      </c>
      <c r="C44">
        <v>2013</v>
      </c>
      <c r="D44" s="1">
        <v>41432</v>
      </c>
      <c r="E44" s="1">
        <v>41437</v>
      </c>
      <c r="F44" t="s">
        <v>50</v>
      </c>
      <c r="G44" t="s">
        <v>3915</v>
      </c>
      <c r="H44" t="s">
        <v>3916</v>
      </c>
      <c r="I44" t="s">
        <v>102</v>
      </c>
      <c r="J44" t="s">
        <v>27</v>
      </c>
      <c r="K44" t="s">
        <v>8302</v>
      </c>
      <c r="L44" t="s">
        <v>43</v>
      </c>
      <c r="M44">
        <v>93101</v>
      </c>
      <c r="N44" t="s">
        <v>44</v>
      </c>
      <c r="O44" t="s">
        <v>6772</v>
      </c>
      <c r="P44" t="s">
        <v>71</v>
      </c>
      <c r="Q44" t="s">
        <v>161</v>
      </c>
      <c r="R44" t="s">
        <v>6773</v>
      </c>
      <c r="S44">
        <v>26.96</v>
      </c>
      <c r="T44">
        <v>2</v>
      </c>
      <c r="U44">
        <v>0</v>
      </c>
      <c r="V44">
        <v>3.7744</v>
      </c>
    </row>
    <row r="45" spans="1:22" x14ac:dyDescent="0.3">
      <c r="A45">
        <v>9661</v>
      </c>
      <c r="B45" t="s">
        <v>10758</v>
      </c>
      <c r="C45">
        <v>2013</v>
      </c>
      <c r="D45" s="1">
        <v>41432</v>
      </c>
      <c r="E45" s="1">
        <v>41437</v>
      </c>
      <c r="F45" t="s">
        <v>50</v>
      </c>
      <c r="G45" t="s">
        <v>3915</v>
      </c>
      <c r="H45" t="s">
        <v>3916</v>
      </c>
      <c r="I45" t="s">
        <v>102</v>
      </c>
      <c r="J45" t="s">
        <v>27</v>
      </c>
      <c r="K45" t="s">
        <v>8302</v>
      </c>
      <c r="L45" t="s">
        <v>43</v>
      </c>
      <c r="M45">
        <v>93101</v>
      </c>
      <c r="N45" t="s">
        <v>44</v>
      </c>
      <c r="O45" t="s">
        <v>6145</v>
      </c>
      <c r="P45" t="s">
        <v>71</v>
      </c>
      <c r="Q45" t="s">
        <v>72</v>
      </c>
      <c r="R45" t="s">
        <v>6146</v>
      </c>
      <c r="S45">
        <v>3023.9280000000003</v>
      </c>
      <c r="T45">
        <v>9</v>
      </c>
      <c r="U45">
        <v>0.2</v>
      </c>
      <c r="V45">
        <v>226.79460000000006</v>
      </c>
    </row>
    <row r="46" spans="1:22" x14ac:dyDescent="0.3">
      <c r="A46">
        <v>9647</v>
      </c>
      <c r="B46" t="s">
        <v>10751</v>
      </c>
      <c r="C46">
        <v>2014</v>
      </c>
      <c r="D46" s="1">
        <v>41799</v>
      </c>
      <c r="E46" s="1">
        <v>41804</v>
      </c>
      <c r="F46" t="s">
        <v>50</v>
      </c>
      <c r="G46" t="s">
        <v>3161</v>
      </c>
      <c r="H46" t="s">
        <v>3162</v>
      </c>
      <c r="I46" t="s">
        <v>26</v>
      </c>
      <c r="J46" t="s">
        <v>27</v>
      </c>
      <c r="K46" t="s">
        <v>3942</v>
      </c>
      <c r="L46" t="s">
        <v>310</v>
      </c>
      <c r="M46">
        <v>85301</v>
      </c>
      <c r="N46" t="s">
        <v>44</v>
      </c>
      <c r="O46" t="s">
        <v>1063</v>
      </c>
      <c r="P46" t="s">
        <v>46</v>
      </c>
      <c r="Q46" t="s">
        <v>75</v>
      </c>
      <c r="R46" t="s">
        <v>1064</v>
      </c>
      <c r="S46">
        <v>72.588000000000008</v>
      </c>
      <c r="T46">
        <v>2</v>
      </c>
      <c r="U46">
        <v>0.7</v>
      </c>
      <c r="V46">
        <v>-48.391999999999982</v>
      </c>
    </row>
    <row r="47" spans="1:22" x14ac:dyDescent="0.3">
      <c r="A47">
        <v>9646</v>
      </c>
      <c r="B47" t="s">
        <v>10751</v>
      </c>
      <c r="C47">
        <v>2014</v>
      </c>
      <c r="D47" s="1">
        <v>41799</v>
      </c>
      <c r="E47" s="1">
        <v>41804</v>
      </c>
      <c r="F47" t="s">
        <v>50</v>
      </c>
      <c r="G47" t="s">
        <v>3161</v>
      </c>
      <c r="H47" t="s">
        <v>3162</v>
      </c>
      <c r="I47" t="s">
        <v>26</v>
      </c>
      <c r="J47" t="s">
        <v>27</v>
      </c>
      <c r="K47" t="s">
        <v>3942</v>
      </c>
      <c r="L47" t="s">
        <v>310</v>
      </c>
      <c r="M47">
        <v>85301</v>
      </c>
      <c r="N47" t="s">
        <v>44</v>
      </c>
      <c r="O47" t="s">
        <v>885</v>
      </c>
      <c r="P47" t="s">
        <v>46</v>
      </c>
      <c r="Q47" t="s">
        <v>59</v>
      </c>
      <c r="R47" t="s">
        <v>886</v>
      </c>
      <c r="S47">
        <v>35.167999999999999</v>
      </c>
      <c r="T47">
        <v>2</v>
      </c>
      <c r="U47">
        <v>0.2</v>
      </c>
      <c r="V47">
        <v>-8.3524000000000012</v>
      </c>
    </row>
    <row r="48" spans="1:22" x14ac:dyDescent="0.3">
      <c r="A48">
        <v>9645</v>
      </c>
      <c r="B48" t="s">
        <v>10751</v>
      </c>
      <c r="C48">
        <v>2014</v>
      </c>
      <c r="D48" s="1">
        <v>41799</v>
      </c>
      <c r="E48" s="1">
        <v>41804</v>
      </c>
      <c r="F48" t="s">
        <v>50</v>
      </c>
      <c r="G48" t="s">
        <v>3161</v>
      </c>
      <c r="H48" t="s">
        <v>3162</v>
      </c>
      <c r="I48" t="s">
        <v>26</v>
      </c>
      <c r="J48" t="s">
        <v>27</v>
      </c>
      <c r="K48" t="s">
        <v>3942</v>
      </c>
      <c r="L48" t="s">
        <v>310</v>
      </c>
      <c r="M48">
        <v>85301</v>
      </c>
      <c r="N48" t="s">
        <v>44</v>
      </c>
      <c r="O48" t="s">
        <v>4383</v>
      </c>
      <c r="P48" t="s">
        <v>71</v>
      </c>
      <c r="Q48" t="s">
        <v>161</v>
      </c>
      <c r="R48" t="s">
        <v>4384</v>
      </c>
      <c r="S48">
        <v>89.544000000000011</v>
      </c>
      <c r="T48">
        <v>7</v>
      </c>
      <c r="U48">
        <v>0.2</v>
      </c>
      <c r="V48">
        <v>12.312299999999993</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9632</v>
      </c>
      <c r="B51" t="s">
        <v>10744</v>
      </c>
      <c r="C51">
        <v>2013</v>
      </c>
      <c r="D51" s="1">
        <v>41426</v>
      </c>
      <c r="E51" s="1">
        <v>41432</v>
      </c>
      <c r="F51" t="s">
        <v>50</v>
      </c>
      <c r="G51" t="s">
        <v>3237</v>
      </c>
      <c r="H51" t="s">
        <v>3238</v>
      </c>
      <c r="I51" t="s">
        <v>26</v>
      </c>
      <c r="J51" t="s">
        <v>27</v>
      </c>
      <c r="K51" t="s">
        <v>266</v>
      </c>
      <c r="L51" t="s">
        <v>267</v>
      </c>
      <c r="M51">
        <v>10011</v>
      </c>
      <c r="N51" t="s">
        <v>148</v>
      </c>
      <c r="O51" t="s">
        <v>7160</v>
      </c>
      <c r="P51" t="s">
        <v>71</v>
      </c>
      <c r="Q51" t="s">
        <v>72</v>
      </c>
      <c r="R51" t="s">
        <v>7161</v>
      </c>
      <c r="S51">
        <v>179.7</v>
      </c>
      <c r="T51">
        <v>6</v>
      </c>
      <c r="U51">
        <v>0</v>
      </c>
      <c r="V51">
        <v>88.052999999999997</v>
      </c>
    </row>
    <row r="52" spans="1:22" x14ac:dyDescent="0.3">
      <c r="A52">
        <v>9631</v>
      </c>
      <c r="B52" t="s">
        <v>10744</v>
      </c>
      <c r="C52">
        <v>2013</v>
      </c>
      <c r="D52" s="1">
        <v>41426</v>
      </c>
      <c r="E52" s="1">
        <v>41432</v>
      </c>
      <c r="F52" t="s">
        <v>50</v>
      </c>
      <c r="G52" t="s">
        <v>3237</v>
      </c>
      <c r="H52" t="s">
        <v>3238</v>
      </c>
      <c r="I52" t="s">
        <v>26</v>
      </c>
      <c r="J52" t="s">
        <v>27</v>
      </c>
      <c r="K52" t="s">
        <v>266</v>
      </c>
      <c r="L52" t="s">
        <v>267</v>
      </c>
      <c r="M52">
        <v>10011</v>
      </c>
      <c r="N52" t="s">
        <v>148</v>
      </c>
      <c r="O52" t="s">
        <v>446</v>
      </c>
      <c r="P52" t="s">
        <v>46</v>
      </c>
      <c r="Q52" t="s">
        <v>75</v>
      </c>
      <c r="R52" t="s">
        <v>447</v>
      </c>
      <c r="S52">
        <v>7.1519999999999992</v>
      </c>
      <c r="T52">
        <v>3</v>
      </c>
      <c r="U52">
        <v>0.2</v>
      </c>
      <c r="V52">
        <v>2.3243999999999994</v>
      </c>
    </row>
    <row r="53" spans="1:22" x14ac:dyDescent="0.3">
      <c r="A53">
        <v>9626</v>
      </c>
      <c r="B53" t="s">
        <v>10740</v>
      </c>
      <c r="C53">
        <v>2014</v>
      </c>
      <c r="D53" s="1">
        <v>41820</v>
      </c>
      <c r="E53" s="1">
        <v>41821</v>
      </c>
      <c r="F53" t="s">
        <v>188</v>
      </c>
      <c r="G53" t="s">
        <v>2098</v>
      </c>
      <c r="H53" t="s">
        <v>2099</v>
      </c>
      <c r="I53" t="s">
        <v>26</v>
      </c>
      <c r="J53" t="s">
        <v>27</v>
      </c>
      <c r="K53" t="s">
        <v>815</v>
      </c>
      <c r="L53" t="s">
        <v>104</v>
      </c>
      <c r="M53">
        <v>75220</v>
      </c>
      <c r="N53" t="s">
        <v>105</v>
      </c>
      <c r="O53" t="s">
        <v>5447</v>
      </c>
      <c r="P53" t="s">
        <v>32</v>
      </c>
      <c r="Q53" t="s">
        <v>33</v>
      </c>
      <c r="R53" t="s">
        <v>5448</v>
      </c>
      <c r="S53">
        <v>409.99919999999997</v>
      </c>
      <c r="T53">
        <v>3</v>
      </c>
      <c r="U53">
        <v>0.32</v>
      </c>
      <c r="V53">
        <v>-96.470399999999955</v>
      </c>
    </row>
    <row r="54" spans="1:22" x14ac:dyDescent="0.3">
      <c r="A54">
        <v>9625</v>
      </c>
      <c r="B54" t="s">
        <v>10740</v>
      </c>
      <c r="C54">
        <v>2014</v>
      </c>
      <c r="D54" s="1">
        <v>41820</v>
      </c>
      <c r="E54" s="1">
        <v>41821</v>
      </c>
      <c r="F54" t="s">
        <v>188</v>
      </c>
      <c r="G54" t="s">
        <v>2098</v>
      </c>
      <c r="H54" t="s">
        <v>2099</v>
      </c>
      <c r="I54" t="s">
        <v>26</v>
      </c>
      <c r="J54" t="s">
        <v>27</v>
      </c>
      <c r="K54" t="s">
        <v>815</v>
      </c>
      <c r="L54" t="s">
        <v>104</v>
      </c>
      <c r="M54">
        <v>75220</v>
      </c>
      <c r="N54" t="s">
        <v>105</v>
      </c>
      <c r="O54" t="s">
        <v>4857</v>
      </c>
      <c r="P54" t="s">
        <v>32</v>
      </c>
      <c r="Q54" t="s">
        <v>56</v>
      </c>
      <c r="R54" t="s">
        <v>4858</v>
      </c>
      <c r="S54">
        <v>307.31400000000002</v>
      </c>
      <c r="T54">
        <v>3</v>
      </c>
      <c r="U54">
        <v>0.3</v>
      </c>
      <c r="V54">
        <v>-39.511800000000044</v>
      </c>
    </row>
    <row r="55" spans="1:22" x14ac:dyDescent="0.3">
      <c r="A55">
        <v>9624</v>
      </c>
      <c r="B55" t="s">
        <v>10740</v>
      </c>
      <c r="C55">
        <v>2014</v>
      </c>
      <c r="D55" s="1">
        <v>41820</v>
      </c>
      <c r="E55" s="1">
        <v>41821</v>
      </c>
      <c r="F55" t="s">
        <v>188</v>
      </c>
      <c r="G55" t="s">
        <v>2098</v>
      </c>
      <c r="H55" t="s">
        <v>2099</v>
      </c>
      <c r="I55" t="s">
        <v>26</v>
      </c>
      <c r="J55" t="s">
        <v>27</v>
      </c>
      <c r="K55" t="s">
        <v>815</v>
      </c>
      <c r="L55" t="s">
        <v>104</v>
      </c>
      <c r="M55">
        <v>75220</v>
      </c>
      <c r="N55" t="s">
        <v>105</v>
      </c>
      <c r="O55" t="s">
        <v>2537</v>
      </c>
      <c r="P55" t="s">
        <v>46</v>
      </c>
      <c r="Q55" t="s">
        <v>78</v>
      </c>
      <c r="R55" t="s">
        <v>2538</v>
      </c>
      <c r="S55">
        <v>21.391999999999992</v>
      </c>
      <c r="T55">
        <v>2</v>
      </c>
      <c r="U55">
        <v>0.8</v>
      </c>
      <c r="V55">
        <v>-54.549600000000012</v>
      </c>
    </row>
    <row r="56" spans="1:22" x14ac:dyDescent="0.3">
      <c r="A56">
        <v>9604</v>
      </c>
      <c r="B56" t="s">
        <v>10727</v>
      </c>
      <c r="C56">
        <v>2013</v>
      </c>
      <c r="D56" s="1">
        <v>41443</v>
      </c>
      <c r="E56" s="1">
        <v>41449</v>
      </c>
      <c r="F56" t="s">
        <v>50</v>
      </c>
      <c r="G56" t="s">
        <v>6028</v>
      </c>
      <c r="H56" t="s">
        <v>6029</v>
      </c>
      <c r="I56" t="s">
        <v>41</v>
      </c>
      <c r="J56" t="s">
        <v>27</v>
      </c>
      <c r="K56" t="s">
        <v>389</v>
      </c>
      <c r="L56" t="s">
        <v>267</v>
      </c>
      <c r="M56">
        <v>14609</v>
      </c>
      <c r="N56" t="s">
        <v>148</v>
      </c>
      <c r="O56" t="s">
        <v>4026</v>
      </c>
      <c r="P56" t="s">
        <v>32</v>
      </c>
      <c r="Q56" t="s">
        <v>56</v>
      </c>
      <c r="R56" t="s">
        <v>4027</v>
      </c>
      <c r="S56">
        <v>376.86599999999999</v>
      </c>
      <c r="T56">
        <v>3</v>
      </c>
      <c r="U56">
        <v>0.4</v>
      </c>
      <c r="V56">
        <v>-213.55740000000006</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9584</v>
      </c>
      <c r="B64" t="s">
        <v>10712</v>
      </c>
      <c r="C64">
        <v>2014</v>
      </c>
      <c r="D64" s="1">
        <v>41816</v>
      </c>
      <c r="E64" s="1">
        <v>41818</v>
      </c>
      <c r="F64" t="s">
        <v>23</v>
      </c>
      <c r="G64" t="s">
        <v>8353</v>
      </c>
      <c r="H64" t="s">
        <v>8354</v>
      </c>
      <c r="I64" t="s">
        <v>26</v>
      </c>
      <c r="J64" t="s">
        <v>27</v>
      </c>
      <c r="K64" t="s">
        <v>266</v>
      </c>
      <c r="L64" t="s">
        <v>267</v>
      </c>
      <c r="M64">
        <v>10024</v>
      </c>
      <c r="N64" t="s">
        <v>148</v>
      </c>
      <c r="O64" t="s">
        <v>5019</v>
      </c>
      <c r="P64" t="s">
        <v>32</v>
      </c>
      <c r="Q64" t="s">
        <v>33</v>
      </c>
      <c r="R64" t="s">
        <v>5020</v>
      </c>
      <c r="S64">
        <v>400.78400000000005</v>
      </c>
      <c r="T64">
        <v>1</v>
      </c>
      <c r="U64">
        <v>0.2</v>
      </c>
      <c r="V64">
        <v>-5.0098000000000269</v>
      </c>
    </row>
    <row r="65" spans="1:22" x14ac:dyDescent="0.3">
      <c r="A65">
        <v>9583</v>
      </c>
      <c r="B65" t="s">
        <v>10711</v>
      </c>
      <c r="C65">
        <v>2013</v>
      </c>
      <c r="D65" s="1">
        <v>41433</v>
      </c>
      <c r="E65" s="1">
        <v>41437</v>
      </c>
      <c r="F65" t="s">
        <v>50</v>
      </c>
      <c r="G65" t="s">
        <v>10484</v>
      </c>
      <c r="H65" t="s">
        <v>10485</v>
      </c>
      <c r="I65" t="s">
        <v>102</v>
      </c>
      <c r="J65" t="s">
        <v>27</v>
      </c>
      <c r="K65" t="s">
        <v>146</v>
      </c>
      <c r="L65" t="s">
        <v>147</v>
      </c>
      <c r="M65">
        <v>19120</v>
      </c>
      <c r="N65" t="s">
        <v>148</v>
      </c>
      <c r="O65" t="s">
        <v>573</v>
      </c>
      <c r="P65" t="s">
        <v>46</v>
      </c>
      <c r="Q65" t="s">
        <v>269</v>
      </c>
      <c r="R65" t="s">
        <v>574</v>
      </c>
      <c r="S65">
        <v>9.6479999999999997</v>
      </c>
      <c r="T65">
        <v>6</v>
      </c>
      <c r="U65">
        <v>0.2</v>
      </c>
      <c r="V65">
        <v>3.4973999999999998</v>
      </c>
    </row>
    <row r="66" spans="1:22" x14ac:dyDescent="0.3">
      <c r="A66">
        <v>9565</v>
      </c>
      <c r="B66" t="s">
        <v>10704</v>
      </c>
      <c r="C66">
        <v>2012</v>
      </c>
      <c r="D66" s="1">
        <v>41061</v>
      </c>
      <c r="E66" s="1">
        <v>41068</v>
      </c>
      <c r="F66" t="s">
        <v>50</v>
      </c>
      <c r="G66" t="s">
        <v>2844</v>
      </c>
      <c r="H66" t="s">
        <v>2845</v>
      </c>
      <c r="I66" t="s">
        <v>102</v>
      </c>
      <c r="J66" t="s">
        <v>27</v>
      </c>
      <c r="K66" t="s">
        <v>42</v>
      </c>
      <c r="L66" t="s">
        <v>43</v>
      </c>
      <c r="M66">
        <v>90045</v>
      </c>
      <c r="N66" t="s">
        <v>44</v>
      </c>
      <c r="O66" t="s">
        <v>4004</v>
      </c>
      <c r="P66" t="s">
        <v>46</v>
      </c>
      <c r="Q66" t="s">
        <v>90</v>
      </c>
      <c r="R66" t="s">
        <v>4005</v>
      </c>
      <c r="S66">
        <v>11.76</v>
      </c>
      <c r="T66">
        <v>2</v>
      </c>
      <c r="U66">
        <v>0</v>
      </c>
      <c r="V66">
        <v>5.7623999999999995</v>
      </c>
    </row>
    <row r="67" spans="1:22" x14ac:dyDescent="0.3">
      <c r="A67">
        <v>9550</v>
      </c>
      <c r="B67" t="s">
        <v>10691</v>
      </c>
      <c r="C67">
        <v>2013</v>
      </c>
      <c r="D67" s="1">
        <v>41444</v>
      </c>
      <c r="E67" s="1">
        <v>41446</v>
      </c>
      <c r="F67" t="s">
        <v>23</v>
      </c>
      <c r="G67" t="s">
        <v>355</v>
      </c>
      <c r="H67" t="s">
        <v>356</v>
      </c>
      <c r="I67" t="s">
        <v>41</v>
      </c>
      <c r="J67" t="s">
        <v>27</v>
      </c>
      <c r="K67" t="s">
        <v>146</v>
      </c>
      <c r="L67" t="s">
        <v>147</v>
      </c>
      <c r="M67">
        <v>19134</v>
      </c>
      <c r="N67" t="s">
        <v>148</v>
      </c>
      <c r="O67" t="s">
        <v>4570</v>
      </c>
      <c r="P67" t="s">
        <v>46</v>
      </c>
      <c r="Q67" t="s">
        <v>78</v>
      </c>
      <c r="R67" t="s">
        <v>4571</v>
      </c>
      <c r="S67">
        <v>453.6</v>
      </c>
      <c r="T67">
        <v>3</v>
      </c>
      <c r="U67">
        <v>0.2</v>
      </c>
      <c r="V67">
        <v>90.71999999999997</v>
      </c>
    </row>
    <row r="68" spans="1:22" x14ac:dyDescent="0.3">
      <c r="A68">
        <v>9549</v>
      </c>
      <c r="B68" t="s">
        <v>10691</v>
      </c>
      <c r="C68">
        <v>2013</v>
      </c>
      <c r="D68" s="1">
        <v>41444</v>
      </c>
      <c r="E68" s="1">
        <v>41446</v>
      </c>
      <c r="F68" t="s">
        <v>23</v>
      </c>
      <c r="G68" t="s">
        <v>355</v>
      </c>
      <c r="H68" t="s">
        <v>356</v>
      </c>
      <c r="I68" t="s">
        <v>41</v>
      </c>
      <c r="J68" t="s">
        <v>27</v>
      </c>
      <c r="K68" t="s">
        <v>146</v>
      </c>
      <c r="L68" t="s">
        <v>147</v>
      </c>
      <c r="M68">
        <v>19134</v>
      </c>
      <c r="N68" t="s">
        <v>148</v>
      </c>
      <c r="O68" t="s">
        <v>74</v>
      </c>
      <c r="P68" t="s">
        <v>46</v>
      </c>
      <c r="Q68" t="s">
        <v>75</v>
      </c>
      <c r="R68" t="s">
        <v>76</v>
      </c>
      <c r="S68">
        <v>4.6260000000000003</v>
      </c>
      <c r="T68">
        <v>2</v>
      </c>
      <c r="U68">
        <v>0.7</v>
      </c>
      <c r="V68">
        <v>-3.8549999999999986</v>
      </c>
    </row>
    <row r="69" spans="1:22" x14ac:dyDescent="0.3">
      <c r="A69">
        <v>9548</v>
      </c>
      <c r="B69" t="s">
        <v>10691</v>
      </c>
      <c r="C69">
        <v>2013</v>
      </c>
      <c r="D69" s="1">
        <v>41444</v>
      </c>
      <c r="E69" s="1">
        <v>41446</v>
      </c>
      <c r="F69" t="s">
        <v>23</v>
      </c>
      <c r="G69" t="s">
        <v>355</v>
      </c>
      <c r="H69" t="s">
        <v>356</v>
      </c>
      <c r="I69" t="s">
        <v>41</v>
      </c>
      <c r="J69" t="s">
        <v>27</v>
      </c>
      <c r="K69" t="s">
        <v>146</v>
      </c>
      <c r="L69" t="s">
        <v>147</v>
      </c>
      <c r="M69">
        <v>19134</v>
      </c>
      <c r="N69" t="s">
        <v>148</v>
      </c>
      <c r="O69" t="s">
        <v>6587</v>
      </c>
      <c r="P69" t="s">
        <v>46</v>
      </c>
      <c r="Q69" t="s">
        <v>90</v>
      </c>
      <c r="R69" t="s">
        <v>6588</v>
      </c>
      <c r="S69">
        <v>6.8480000000000008</v>
      </c>
      <c r="T69">
        <v>2</v>
      </c>
      <c r="U69">
        <v>0.2</v>
      </c>
      <c r="V69">
        <v>2.1399999999999992</v>
      </c>
    </row>
    <row r="70" spans="1:22" x14ac:dyDescent="0.3">
      <c r="A70">
        <v>9537</v>
      </c>
      <c r="B70" t="s">
        <v>10685</v>
      </c>
      <c r="C70">
        <v>2014</v>
      </c>
      <c r="D70" s="1">
        <v>41803</v>
      </c>
      <c r="E70" s="1">
        <v>41805</v>
      </c>
      <c r="F70" t="s">
        <v>23</v>
      </c>
      <c r="G70" t="s">
        <v>542</v>
      </c>
      <c r="H70" t="s">
        <v>543</v>
      </c>
      <c r="I70" t="s">
        <v>26</v>
      </c>
      <c r="J70" t="s">
        <v>27</v>
      </c>
      <c r="K70" t="s">
        <v>303</v>
      </c>
      <c r="L70" t="s">
        <v>211</v>
      </c>
      <c r="M70">
        <v>60610</v>
      </c>
      <c r="N70" t="s">
        <v>105</v>
      </c>
      <c r="O70" t="s">
        <v>5061</v>
      </c>
      <c r="P70" t="s">
        <v>32</v>
      </c>
      <c r="Q70" t="s">
        <v>65</v>
      </c>
      <c r="R70" t="s">
        <v>5062</v>
      </c>
      <c r="S70">
        <v>8.8559999999999999</v>
      </c>
      <c r="T70">
        <v>3</v>
      </c>
      <c r="U70">
        <v>0.6</v>
      </c>
      <c r="V70">
        <v>-6.8634000000000013</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9483</v>
      </c>
      <c r="B72" t="s">
        <v>10651</v>
      </c>
      <c r="C72">
        <v>2012</v>
      </c>
      <c r="D72" s="1">
        <v>41080</v>
      </c>
      <c r="E72" s="1">
        <v>41084</v>
      </c>
      <c r="F72" t="s">
        <v>23</v>
      </c>
      <c r="G72" t="s">
        <v>5319</v>
      </c>
      <c r="H72" t="s">
        <v>5320</v>
      </c>
      <c r="I72" t="s">
        <v>102</v>
      </c>
      <c r="J72" t="s">
        <v>27</v>
      </c>
      <c r="K72" t="s">
        <v>146</v>
      </c>
      <c r="L72" t="s">
        <v>147</v>
      </c>
      <c r="M72">
        <v>19134</v>
      </c>
      <c r="N72" t="s">
        <v>148</v>
      </c>
      <c r="O72" t="s">
        <v>2543</v>
      </c>
      <c r="P72" t="s">
        <v>71</v>
      </c>
      <c r="Q72" t="s">
        <v>161</v>
      </c>
      <c r="R72" t="s">
        <v>2544</v>
      </c>
      <c r="S72">
        <v>319.98400000000004</v>
      </c>
      <c r="T72">
        <v>2</v>
      </c>
      <c r="U72">
        <v>0.2</v>
      </c>
      <c r="V72">
        <v>91.995400000000018</v>
      </c>
    </row>
    <row r="73" spans="1:22" x14ac:dyDescent="0.3">
      <c r="A73">
        <v>9456</v>
      </c>
      <c r="B73" t="s">
        <v>10633</v>
      </c>
      <c r="C73">
        <v>2013</v>
      </c>
      <c r="D73" s="1">
        <v>41442</v>
      </c>
      <c r="E73" s="1">
        <v>41445</v>
      </c>
      <c r="F73" t="s">
        <v>23</v>
      </c>
      <c r="G73" t="s">
        <v>2599</v>
      </c>
      <c r="H73" t="s">
        <v>2600</v>
      </c>
      <c r="I73" t="s">
        <v>102</v>
      </c>
      <c r="J73" t="s">
        <v>27</v>
      </c>
      <c r="K73" t="s">
        <v>6243</v>
      </c>
      <c r="L73" t="s">
        <v>335</v>
      </c>
      <c r="M73">
        <v>37421</v>
      </c>
      <c r="N73" t="s">
        <v>30</v>
      </c>
      <c r="O73" t="s">
        <v>10634</v>
      </c>
      <c r="P73" t="s">
        <v>71</v>
      </c>
      <c r="Q73" t="s">
        <v>682</v>
      </c>
      <c r="R73" t="s">
        <v>10635</v>
      </c>
      <c r="S73">
        <v>91.474999999999994</v>
      </c>
      <c r="T73">
        <v>1</v>
      </c>
      <c r="U73">
        <v>0.5</v>
      </c>
      <c r="V73">
        <v>-1.8294999999999959</v>
      </c>
    </row>
    <row r="74" spans="1:22" x14ac:dyDescent="0.3">
      <c r="A74">
        <v>9451</v>
      </c>
      <c r="B74" t="s">
        <v>10631</v>
      </c>
      <c r="C74">
        <v>2014</v>
      </c>
      <c r="D74" s="1">
        <v>41794</v>
      </c>
      <c r="E74" s="1">
        <v>41798</v>
      </c>
      <c r="F74" t="s">
        <v>50</v>
      </c>
      <c r="G74" t="s">
        <v>2067</v>
      </c>
      <c r="H74" t="s">
        <v>2068</v>
      </c>
      <c r="I74" t="s">
        <v>102</v>
      </c>
      <c r="J74" t="s">
        <v>27</v>
      </c>
      <c r="K74" t="s">
        <v>4676</v>
      </c>
      <c r="L74" t="s">
        <v>96</v>
      </c>
      <c r="M74">
        <v>99207</v>
      </c>
      <c r="N74" t="s">
        <v>44</v>
      </c>
      <c r="O74" t="s">
        <v>1798</v>
      </c>
      <c r="P74" t="s">
        <v>46</v>
      </c>
      <c r="Q74" t="s">
        <v>59</v>
      </c>
      <c r="R74" t="s">
        <v>1799</v>
      </c>
      <c r="S74">
        <v>136.26</v>
      </c>
      <c r="T74">
        <v>9</v>
      </c>
      <c r="U74">
        <v>0</v>
      </c>
      <c r="V74">
        <v>5.4503999999999913</v>
      </c>
    </row>
    <row r="75" spans="1:22" x14ac:dyDescent="0.3">
      <c r="A75">
        <v>9432</v>
      </c>
      <c r="B75" t="s">
        <v>10614</v>
      </c>
      <c r="C75">
        <v>2012</v>
      </c>
      <c r="D75" s="1">
        <v>41079</v>
      </c>
      <c r="E75" s="1">
        <v>41079</v>
      </c>
      <c r="F75" t="s">
        <v>1290</v>
      </c>
      <c r="G75" t="s">
        <v>3790</v>
      </c>
      <c r="H75" t="s">
        <v>3791</v>
      </c>
      <c r="I75" t="s">
        <v>102</v>
      </c>
      <c r="J75" t="s">
        <v>27</v>
      </c>
      <c r="K75" t="s">
        <v>146</v>
      </c>
      <c r="L75" t="s">
        <v>147</v>
      </c>
      <c r="M75">
        <v>19134</v>
      </c>
      <c r="N75" t="s">
        <v>148</v>
      </c>
      <c r="O75" t="s">
        <v>10489</v>
      </c>
      <c r="P75" t="s">
        <v>46</v>
      </c>
      <c r="Q75" t="s">
        <v>47</v>
      </c>
      <c r="R75" t="s">
        <v>10490</v>
      </c>
      <c r="S75">
        <v>5.9039999999999999</v>
      </c>
      <c r="T75">
        <v>2</v>
      </c>
      <c r="U75">
        <v>0.2</v>
      </c>
      <c r="V75">
        <v>1.9925999999999999</v>
      </c>
    </row>
    <row r="76" spans="1:22" x14ac:dyDescent="0.3">
      <c r="A76">
        <v>9402</v>
      </c>
      <c r="B76" t="s">
        <v>10596</v>
      </c>
      <c r="C76">
        <v>2011</v>
      </c>
      <c r="D76" s="1">
        <v>40718</v>
      </c>
      <c r="E76" s="1">
        <v>40722</v>
      </c>
      <c r="F76" t="s">
        <v>50</v>
      </c>
      <c r="G76" t="s">
        <v>1901</v>
      </c>
      <c r="H76" t="s">
        <v>1902</v>
      </c>
      <c r="I76" t="s">
        <v>26</v>
      </c>
      <c r="J76" t="s">
        <v>27</v>
      </c>
      <c r="K76" t="s">
        <v>1310</v>
      </c>
      <c r="L76" t="s">
        <v>310</v>
      </c>
      <c r="M76">
        <v>85705</v>
      </c>
      <c r="N76" t="s">
        <v>44</v>
      </c>
      <c r="O76" t="s">
        <v>6825</v>
      </c>
      <c r="P76" t="s">
        <v>32</v>
      </c>
      <c r="Q76" t="s">
        <v>65</v>
      </c>
      <c r="R76" t="s">
        <v>6826</v>
      </c>
      <c r="S76">
        <v>4.2720000000000002</v>
      </c>
      <c r="T76">
        <v>2</v>
      </c>
      <c r="U76">
        <v>0.2</v>
      </c>
      <c r="V76">
        <v>0.96119999999999983</v>
      </c>
    </row>
    <row r="77" spans="1:22" x14ac:dyDescent="0.3">
      <c r="A77">
        <v>9391</v>
      </c>
      <c r="B77" t="s">
        <v>10587</v>
      </c>
      <c r="C77">
        <v>2012</v>
      </c>
      <c r="D77" s="1">
        <v>41079</v>
      </c>
      <c r="E77" s="1">
        <v>41084</v>
      </c>
      <c r="F77" t="s">
        <v>50</v>
      </c>
      <c r="G77" t="s">
        <v>3814</v>
      </c>
      <c r="H77" t="s">
        <v>3815</v>
      </c>
      <c r="I77" t="s">
        <v>102</v>
      </c>
      <c r="J77" t="s">
        <v>27</v>
      </c>
      <c r="K77" t="s">
        <v>184</v>
      </c>
      <c r="L77" t="s">
        <v>104</v>
      </c>
      <c r="M77">
        <v>77070</v>
      </c>
      <c r="N77" t="s">
        <v>105</v>
      </c>
      <c r="O77" t="s">
        <v>5197</v>
      </c>
      <c r="P77" t="s">
        <v>46</v>
      </c>
      <c r="Q77" t="s">
        <v>59</v>
      </c>
      <c r="R77" t="s">
        <v>5198</v>
      </c>
      <c r="S77">
        <v>228.92</v>
      </c>
      <c r="T77">
        <v>5</v>
      </c>
      <c r="U77">
        <v>0.2</v>
      </c>
      <c r="V77">
        <v>14.307499999999997</v>
      </c>
    </row>
    <row r="78" spans="1:22" x14ac:dyDescent="0.3">
      <c r="A78">
        <v>9375</v>
      </c>
      <c r="B78" t="s">
        <v>10575</v>
      </c>
      <c r="C78">
        <v>2013</v>
      </c>
      <c r="D78" s="1">
        <v>41431</v>
      </c>
      <c r="E78" s="1">
        <v>41435</v>
      </c>
      <c r="F78" t="s">
        <v>50</v>
      </c>
      <c r="G78" t="s">
        <v>343</v>
      </c>
      <c r="H78" t="s">
        <v>344</v>
      </c>
      <c r="I78" t="s">
        <v>41</v>
      </c>
      <c r="J78" t="s">
        <v>27</v>
      </c>
      <c r="K78" t="s">
        <v>95</v>
      </c>
      <c r="L78" t="s">
        <v>96</v>
      </c>
      <c r="M78">
        <v>98105</v>
      </c>
      <c r="N78" t="s">
        <v>44</v>
      </c>
      <c r="O78" t="s">
        <v>2652</v>
      </c>
      <c r="P78" t="s">
        <v>46</v>
      </c>
      <c r="Q78" t="s">
        <v>578</v>
      </c>
      <c r="R78" t="s">
        <v>2653</v>
      </c>
      <c r="S78">
        <v>61.38</v>
      </c>
      <c r="T78">
        <v>6</v>
      </c>
      <c r="U78">
        <v>0</v>
      </c>
      <c r="V78">
        <v>15.958800000000004</v>
      </c>
    </row>
    <row r="79" spans="1:22" x14ac:dyDescent="0.3">
      <c r="A79">
        <v>9368</v>
      </c>
      <c r="B79" t="s">
        <v>10570</v>
      </c>
      <c r="C79">
        <v>2011</v>
      </c>
      <c r="D79" s="1">
        <v>40702</v>
      </c>
      <c r="E79" s="1">
        <v>40707</v>
      </c>
      <c r="F79" t="s">
        <v>50</v>
      </c>
      <c r="G79" t="s">
        <v>4199</v>
      </c>
      <c r="H79" t="s">
        <v>4200</v>
      </c>
      <c r="I79" t="s">
        <v>26</v>
      </c>
      <c r="J79" t="s">
        <v>27</v>
      </c>
      <c r="K79" t="s">
        <v>1173</v>
      </c>
      <c r="L79" t="s">
        <v>267</v>
      </c>
      <c r="M79">
        <v>11561</v>
      </c>
      <c r="N79" t="s">
        <v>148</v>
      </c>
      <c r="O79" t="s">
        <v>5598</v>
      </c>
      <c r="P79" t="s">
        <v>46</v>
      </c>
      <c r="Q79" t="s">
        <v>59</v>
      </c>
      <c r="R79" t="s">
        <v>5599</v>
      </c>
      <c r="S79">
        <v>1676.88</v>
      </c>
      <c r="T79">
        <v>6</v>
      </c>
      <c r="U79">
        <v>0</v>
      </c>
      <c r="V79">
        <v>83.843999999999937</v>
      </c>
    </row>
    <row r="80" spans="1:22" x14ac:dyDescent="0.3">
      <c r="A80">
        <v>9367</v>
      </c>
      <c r="B80" t="s">
        <v>10570</v>
      </c>
      <c r="C80">
        <v>2011</v>
      </c>
      <c r="D80" s="1">
        <v>40702</v>
      </c>
      <c r="E80" s="1">
        <v>40707</v>
      </c>
      <c r="F80" t="s">
        <v>50</v>
      </c>
      <c r="G80" t="s">
        <v>4199</v>
      </c>
      <c r="H80" t="s">
        <v>4200</v>
      </c>
      <c r="I80" t="s">
        <v>26</v>
      </c>
      <c r="J80" t="s">
        <v>27</v>
      </c>
      <c r="K80" t="s">
        <v>1173</v>
      </c>
      <c r="L80" t="s">
        <v>267</v>
      </c>
      <c r="M80">
        <v>11561</v>
      </c>
      <c r="N80" t="s">
        <v>148</v>
      </c>
      <c r="O80" t="s">
        <v>7313</v>
      </c>
      <c r="P80" t="s">
        <v>46</v>
      </c>
      <c r="Q80" t="s">
        <v>75</v>
      </c>
      <c r="R80" t="s">
        <v>7314</v>
      </c>
      <c r="S80">
        <v>68.48</v>
      </c>
      <c r="T80">
        <v>2</v>
      </c>
      <c r="U80">
        <v>0.2</v>
      </c>
      <c r="V80">
        <v>25.679999999999996</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9288</v>
      </c>
      <c r="B83" t="s">
        <v>10532</v>
      </c>
      <c r="C83">
        <v>2014</v>
      </c>
      <c r="D83" s="1">
        <v>41810</v>
      </c>
      <c r="E83" s="1">
        <v>41817</v>
      </c>
      <c r="F83" t="s">
        <v>50</v>
      </c>
      <c r="G83" t="s">
        <v>4100</v>
      </c>
      <c r="H83" t="s">
        <v>4101</v>
      </c>
      <c r="I83" t="s">
        <v>102</v>
      </c>
      <c r="J83" t="s">
        <v>27</v>
      </c>
      <c r="K83" t="s">
        <v>815</v>
      </c>
      <c r="L83" t="s">
        <v>104</v>
      </c>
      <c r="M83">
        <v>75081</v>
      </c>
      <c r="N83" t="s">
        <v>105</v>
      </c>
      <c r="O83" t="s">
        <v>2186</v>
      </c>
      <c r="P83" t="s">
        <v>32</v>
      </c>
      <c r="Q83" t="s">
        <v>56</v>
      </c>
      <c r="R83" t="s">
        <v>2187</v>
      </c>
      <c r="S83">
        <v>457.4849999999999</v>
      </c>
      <c r="T83">
        <v>3</v>
      </c>
      <c r="U83">
        <v>0.3</v>
      </c>
      <c r="V83">
        <v>-84.961500000000029</v>
      </c>
    </row>
    <row r="84" spans="1:22" x14ac:dyDescent="0.3">
      <c r="A84">
        <v>9287</v>
      </c>
      <c r="B84" t="s">
        <v>10532</v>
      </c>
      <c r="C84">
        <v>2014</v>
      </c>
      <c r="D84" s="1">
        <v>41810</v>
      </c>
      <c r="E84" s="1">
        <v>41817</v>
      </c>
      <c r="F84" t="s">
        <v>50</v>
      </c>
      <c r="G84" t="s">
        <v>4100</v>
      </c>
      <c r="H84" t="s">
        <v>4101</v>
      </c>
      <c r="I84" t="s">
        <v>102</v>
      </c>
      <c r="J84" t="s">
        <v>27</v>
      </c>
      <c r="K84" t="s">
        <v>815</v>
      </c>
      <c r="L84" t="s">
        <v>104</v>
      </c>
      <c r="M84">
        <v>75081</v>
      </c>
      <c r="N84" t="s">
        <v>105</v>
      </c>
      <c r="O84" t="s">
        <v>5933</v>
      </c>
      <c r="P84" t="s">
        <v>46</v>
      </c>
      <c r="Q84" t="s">
        <v>75</v>
      </c>
      <c r="R84" t="s">
        <v>5934</v>
      </c>
      <c r="S84">
        <v>6.8879999999999981</v>
      </c>
      <c r="T84">
        <v>3</v>
      </c>
      <c r="U84">
        <v>0.8</v>
      </c>
      <c r="V84">
        <v>-11.020800000000005</v>
      </c>
    </row>
    <row r="85" spans="1:22" x14ac:dyDescent="0.3">
      <c r="A85">
        <v>9176</v>
      </c>
      <c r="B85" t="s">
        <v>10467</v>
      </c>
      <c r="C85">
        <v>2014</v>
      </c>
      <c r="D85" s="1">
        <v>41803</v>
      </c>
      <c r="E85" s="1">
        <v>41805</v>
      </c>
      <c r="F85" t="s">
        <v>23</v>
      </c>
      <c r="G85" t="s">
        <v>8353</v>
      </c>
      <c r="H85" t="s">
        <v>8354</v>
      </c>
      <c r="I85" t="s">
        <v>26</v>
      </c>
      <c r="J85" t="s">
        <v>27</v>
      </c>
      <c r="K85" t="s">
        <v>4255</v>
      </c>
      <c r="L85" t="s">
        <v>96</v>
      </c>
      <c r="M85">
        <v>98031</v>
      </c>
      <c r="N85" t="s">
        <v>44</v>
      </c>
      <c r="O85" t="s">
        <v>3871</v>
      </c>
      <c r="P85" t="s">
        <v>46</v>
      </c>
      <c r="Q85" t="s">
        <v>90</v>
      </c>
      <c r="R85" t="s">
        <v>3872</v>
      </c>
      <c r="S85">
        <v>19.440000000000001</v>
      </c>
      <c r="T85">
        <v>3</v>
      </c>
      <c r="U85">
        <v>0</v>
      </c>
      <c r="V85">
        <v>9.3312000000000008</v>
      </c>
    </row>
    <row r="86" spans="1:22" x14ac:dyDescent="0.3">
      <c r="A86">
        <v>9175</v>
      </c>
      <c r="B86" t="s">
        <v>10467</v>
      </c>
      <c r="C86">
        <v>2014</v>
      </c>
      <c r="D86" s="1">
        <v>41803</v>
      </c>
      <c r="E86" s="1">
        <v>41805</v>
      </c>
      <c r="F86" t="s">
        <v>23</v>
      </c>
      <c r="G86" t="s">
        <v>8353</v>
      </c>
      <c r="H86" t="s">
        <v>8354</v>
      </c>
      <c r="I86" t="s">
        <v>26</v>
      </c>
      <c r="J86" t="s">
        <v>27</v>
      </c>
      <c r="K86" t="s">
        <v>4255</v>
      </c>
      <c r="L86" t="s">
        <v>96</v>
      </c>
      <c r="M86">
        <v>98031</v>
      </c>
      <c r="N86" t="s">
        <v>44</v>
      </c>
      <c r="O86" t="s">
        <v>3893</v>
      </c>
      <c r="P86" t="s">
        <v>71</v>
      </c>
      <c r="Q86" t="s">
        <v>72</v>
      </c>
      <c r="R86" t="s">
        <v>3894</v>
      </c>
      <c r="S86">
        <v>71.975999999999999</v>
      </c>
      <c r="T86">
        <v>3</v>
      </c>
      <c r="U86">
        <v>0.2</v>
      </c>
      <c r="V86">
        <v>8.9969999999999892</v>
      </c>
    </row>
    <row r="87" spans="1:22" x14ac:dyDescent="0.3">
      <c r="A87">
        <v>9168</v>
      </c>
      <c r="B87" t="s">
        <v>10464</v>
      </c>
      <c r="C87">
        <v>2013</v>
      </c>
      <c r="D87" s="1">
        <v>41450</v>
      </c>
      <c r="E87" s="1">
        <v>41452</v>
      </c>
      <c r="F87" t="s">
        <v>23</v>
      </c>
      <c r="G87" t="s">
        <v>671</v>
      </c>
      <c r="H87" t="s">
        <v>672</v>
      </c>
      <c r="I87" t="s">
        <v>26</v>
      </c>
      <c r="J87" t="s">
        <v>27</v>
      </c>
      <c r="K87" t="s">
        <v>947</v>
      </c>
      <c r="L87" t="s">
        <v>43</v>
      </c>
      <c r="M87">
        <v>92037</v>
      </c>
      <c r="N87" t="s">
        <v>44</v>
      </c>
      <c r="O87" t="s">
        <v>5943</v>
      </c>
      <c r="P87" t="s">
        <v>46</v>
      </c>
      <c r="Q87" t="s">
        <v>78</v>
      </c>
      <c r="R87" t="s">
        <v>5944</v>
      </c>
      <c r="S87">
        <v>241.44</v>
      </c>
      <c r="T87">
        <v>3</v>
      </c>
      <c r="U87">
        <v>0</v>
      </c>
      <c r="V87">
        <v>72.431999999999988</v>
      </c>
    </row>
    <row r="88" spans="1:22" x14ac:dyDescent="0.3">
      <c r="A88">
        <v>9167</v>
      </c>
      <c r="B88" t="s">
        <v>10464</v>
      </c>
      <c r="C88">
        <v>2013</v>
      </c>
      <c r="D88" s="1">
        <v>41450</v>
      </c>
      <c r="E88" s="1">
        <v>41452</v>
      </c>
      <c r="F88" t="s">
        <v>23</v>
      </c>
      <c r="G88" t="s">
        <v>671</v>
      </c>
      <c r="H88" t="s">
        <v>672</v>
      </c>
      <c r="I88" t="s">
        <v>26</v>
      </c>
      <c r="J88" t="s">
        <v>27</v>
      </c>
      <c r="K88" t="s">
        <v>947</v>
      </c>
      <c r="L88" t="s">
        <v>43</v>
      </c>
      <c r="M88">
        <v>92037</v>
      </c>
      <c r="N88" t="s">
        <v>44</v>
      </c>
      <c r="O88" t="s">
        <v>3819</v>
      </c>
      <c r="P88" t="s">
        <v>46</v>
      </c>
      <c r="Q88" t="s">
        <v>90</v>
      </c>
      <c r="R88" t="s">
        <v>3820</v>
      </c>
      <c r="S88">
        <v>104.85</v>
      </c>
      <c r="T88">
        <v>1</v>
      </c>
      <c r="U88">
        <v>0</v>
      </c>
      <c r="V88">
        <v>50.327999999999996</v>
      </c>
    </row>
    <row r="89" spans="1:22" x14ac:dyDescent="0.3">
      <c r="A89">
        <v>9166</v>
      </c>
      <c r="B89" t="s">
        <v>10464</v>
      </c>
      <c r="C89">
        <v>2013</v>
      </c>
      <c r="D89" s="1">
        <v>41450</v>
      </c>
      <c r="E89" s="1">
        <v>41452</v>
      </c>
      <c r="F89" t="s">
        <v>23</v>
      </c>
      <c r="G89" t="s">
        <v>671</v>
      </c>
      <c r="H89" t="s">
        <v>672</v>
      </c>
      <c r="I89" t="s">
        <v>26</v>
      </c>
      <c r="J89" t="s">
        <v>27</v>
      </c>
      <c r="K89" t="s">
        <v>947</v>
      </c>
      <c r="L89" t="s">
        <v>43</v>
      </c>
      <c r="M89">
        <v>92037</v>
      </c>
      <c r="N89" t="s">
        <v>44</v>
      </c>
      <c r="O89" t="s">
        <v>9828</v>
      </c>
      <c r="P89" t="s">
        <v>71</v>
      </c>
      <c r="Q89" t="s">
        <v>682</v>
      </c>
      <c r="R89" t="s">
        <v>9829</v>
      </c>
      <c r="S89">
        <v>4476.8</v>
      </c>
      <c r="T89">
        <v>4</v>
      </c>
      <c r="U89">
        <v>0.2</v>
      </c>
      <c r="V89">
        <v>503.63999999999965</v>
      </c>
    </row>
    <row r="90" spans="1:22" x14ac:dyDescent="0.3">
      <c r="A90">
        <v>9165</v>
      </c>
      <c r="B90" t="s">
        <v>10463</v>
      </c>
      <c r="C90">
        <v>2012</v>
      </c>
      <c r="D90" s="1">
        <v>41068</v>
      </c>
      <c r="E90" s="1">
        <v>41072</v>
      </c>
      <c r="F90" t="s">
        <v>50</v>
      </c>
      <c r="G90" t="s">
        <v>7078</v>
      </c>
      <c r="H90" t="s">
        <v>7079</v>
      </c>
      <c r="I90" t="s">
        <v>26</v>
      </c>
      <c r="J90" t="s">
        <v>27</v>
      </c>
      <c r="K90" t="s">
        <v>303</v>
      </c>
      <c r="L90" t="s">
        <v>211</v>
      </c>
      <c r="M90">
        <v>60610</v>
      </c>
      <c r="N90" t="s">
        <v>105</v>
      </c>
      <c r="O90" t="s">
        <v>3305</v>
      </c>
      <c r="P90" t="s">
        <v>46</v>
      </c>
      <c r="Q90" t="s">
        <v>78</v>
      </c>
      <c r="R90" t="s">
        <v>3306</v>
      </c>
      <c r="S90">
        <v>143.12799999999996</v>
      </c>
      <c r="T90">
        <v>2</v>
      </c>
      <c r="U90">
        <v>0.8</v>
      </c>
      <c r="V90">
        <v>-393.60200000000009</v>
      </c>
    </row>
    <row r="91" spans="1:22" x14ac:dyDescent="0.3">
      <c r="A91">
        <v>9164</v>
      </c>
      <c r="B91" t="s">
        <v>10463</v>
      </c>
      <c r="C91">
        <v>2012</v>
      </c>
      <c r="D91" s="1">
        <v>41068</v>
      </c>
      <c r="E91" s="1">
        <v>41072</v>
      </c>
      <c r="F91" t="s">
        <v>50</v>
      </c>
      <c r="G91" t="s">
        <v>7078</v>
      </c>
      <c r="H91" t="s">
        <v>7079</v>
      </c>
      <c r="I91" t="s">
        <v>26</v>
      </c>
      <c r="J91" t="s">
        <v>27</v>
      </c>
      <c r="K91" t="s">
        <v>303</v>
      </c>
      <c r="L91" t="s">
        <v>211</v>
      </c>
      <c r="M91">
        <v>60610</v>
      </c>
      <c r="N91" t="s">
        <v>105</v>
      </c>
      <c r="O91" t="s">
        <v>5956</v>
      </c>
      <c r="P91" t="s">
        <v>71</v>
      </c>
      <c r="Q91" t="s">
        <v>161</v>
      </c>
      <c r="R91" t="s">
        <v>5957</v>
      </c>
      <c r="S91">
        <v>2.3760000000000003</v>
      </c>
      <c r="T91">
        <v>3</v>
      </c>
      <c r="U91">
        <v>0.2</v>
      </c>
      <c r="V91">
        <v>0.74249999999999994</v>
      </c>
    </row>
    <row r="92" spans="1:22" x14ac:dyDescent="0.3">
      <c r="A92">
        <v>9151</v>
      </c>
      <c r="B92" t="s">
        <v>10456</v>
      </c>
      <c r="C92">
        <v>2011</v>
      </c>
      <c r="D92" s="1">
        <v>40695</v>
      </c>
      <c r="E92" s="1">
        <v>40700</v>
      </c>
      <c r="F92" t="s">
        <v>50</v>
      </c>
      <c r="G92" t="s">
        <v>3601</v>
      </c>
      <c r="H92" t="s">
        <v>3602</v>
      </c>
      <c r="I92" t="s">
        <v>41</v>
      </c>
      <c r="J92" t="s">
        <v>27</v>
      </c>
      <c r="K92" t="s">
        <v>880</v>
      </c>
      <c r="L92" t="s">
        <v>238</v>
      </c>
      <c r="M92">
        <v>48234</v>
      </c>
      <c r="N92" t="s">
        <v>105</v>
      </c>
      <c r="O92" t="s">
        <v>3650</v>
      </c>
      <c r="P92" t="s">
        <v>46</v>
      </c>
      <c r="Q92" t="s">
        <v>78</v>
      </c>
      <c r="R92" t="s">
        <v>3651</v>
      </c>
      <c r="S92">
        <v>65.52000000000001</v>
      </c>
      <c r="T92">
        <v>5</v>
      </c>
      <c r="U92">
        <v>0.1</v>
      </c>
      <c r="V92">
        <v>12.376000000000001</v>
      </c>
    </row>
    <row r="93" spans="1:22" x14ac:dyDescent="0.3">
      <c r="A93">
        <v>9150</v>
      </c>
      <c r="B93" t="s">
        <v>10456</v>
      </c>
      <c r="C93">
        <v>2011</v>
      </c>
      <c r="D93" s="1">
        <v>40695</v>
      </c>
      <c r="E93" s="1">
        <v>40700</v>
      </c>
      <c r="F93" t="s">
        <v>50</v>
      </c>
      <c r="G93" t="s">
        <v>3601</v>
      </c>
      <c r="H93" t="s">
        <v>3602</v>
      </c>
      <c r="I93" t="s">
        <v>41</v>
      </c>
      <c r="J93" t="s">
        <v>27</v>
      </c>
      <c r="K93" t="s">
        <v>880</v>
      </c>
      <c r="L93" t="s">
        <v>238</v>
      </c>
      <c r="M93">
        <v>48234</v>
      </c>
      <c r="N93" t="s">
        <v>105</v>
      </c>
      <c r="O93" t="s">
        <v>3931</v>
      </c>
      <c r="P93" t="s">
        <v>46</v>
      </c>
      <c r="Q93" t="s">
        <v>75</v>
      </c>
      <c r="R93" t="s">
        <v>3932</v>
      </c>
      <c r="S93">
        <v>138.56</v>
      </c>
      <c r="T93">
        <v>4</v>
      </c>
      <c r="U93">
        <v>0</v>
      </c>
      <c r="V93">
        <v>66.508799999999994</v>
      </c>
    </row>
    <row r="94" spans="1:22" x14ac:dyDescent="0.3">
      <c r="A94">
        <v>9121</v>
      </c>
      <c r="B94" t="s">
        <v>10432</v>
      </c>
      <c r="C94">
        <v>2013</v>
      </c>
      <c r="D94" s="1">
        <v>41432</v>
      </c>
      <c r="E94" s="1">
        <v>41438</v>
      </c>
      <c r="F94" t="s">
        <v>50</v>
      </c>
      <c r="G94" t="s">
        <v>1508</v>
      </c>
      <c r="H94" t="s">
        <v>1509</v>
      </c>
      <c r="I94" t="s">
        <v>102</v>
      </c>
      <c r="J94" t="s">
        <v>27</v>
      </c>
      <c r="K94" t="s">
        <v>42</v>
      </c>
      <c r="L94" t="s">
        <v>43</v>
      </c>
      <c r="M94">
        <v>90036</v>
      </c>
      <c r="N94" t="s">
        <v>44</v>
      </c>
      <c r="O94" t="s">
        <v>10433</v>
      </c>
      <c r="P94" t="s">
        <v>46</v>
      </c>
      <c r="Q94" t="s">
        <v>90</v>
      </c>
      <c r="R94" t="s">
        <v>10434</v>
      </c>
      <c r="S94">
        <v>99.9</v>
      </c>
      <c r="T94">
        <v>5</v>
      </c>
      <c r="U94">
        <v>0</v>
      </c>
      <c r="V94">
        <v>46.952999999999996</v>
      </c>
    </row>
    <row r="95" spans="1:22" x14ac:dyDescent="0.3">
      <c r="A95">
        <v>9120</v>
      </c>
      <c r="B95" t="s">
        <v>10432</v>
      </c>
      <c r="C95">
        <v>2013</v>
      </c>
      <c r="D95" s="1">
        <v>41432</v>
      </c>
      <c r="E95" s="1">
        <v>41438</v>
      </c>
      <c r="F95" t="s">
        <v>50</v>
      </c>
      <c r="G95" t="s">
        <v>1508</v>
      </c>
      <c r="H95" t="s">
        <v>1509</v>
      </c>
      <c r="I95" t="s">
        <v>102</v>
      </c>
      <c r="J95" t="s">
        <v>27</v>
      </c>
      <c r="K95" t="s">
        <v>42</v>
      </c>
      <c r="L95" t="s">
        <v>43</v>
      </c>
      <c r="M95">
        <v>90036</v>
      </c>
      <c r="N95" t="s">
        <v>44</v>
      </c>
      <c r="O95" t="s">
        <v>3200</v>
      </c>
      <c r="P95" t="s">
        <v>46</v>
      </c>
      <c r="Q95" t="s">
        <v>47</v>
      </c>
      <c r="R95" t="s">
        <v>3201</v>
      </c>
      <c r="S95">
        <v>22.05</v>
      </c>
      <c r="T95">
        <v>7</v>
      </c>
      <c r="U95">
        <v>0</v>
      </c>
      <c r="V95">
        <v>10.584</v>
      </c>
    </row>
    <row r="96" spans="1:22" x14ac:dyDescent="0.3">
      <c r="A96">
        <v>9097</v>
      </c>
      <c r="B96" t="s">
        <v>10424</v>
      </c>
      <c r="C96">
        <v>2012</v>
      </c>
      <c r="D96" s="1">
        <v>41061</v>
      </c>
      <c r="E96" s="1">
        <v>41065</v>
      </c>
      <c r="F96" t="s">
        <v>50</v>
      </c>
      <c r="G96" t="s">
        <v>1887</v>
      </c>
      <c r="H96" t="s">
        <v>1888</v>
      </c>
      <c r="I96" t="s">
        <v>26</v>
      </c>
      <c r="J96" t="s">
        <v>27</v>
      </c>
      <c r="K96" t="s">
        <v>880</v>
      </c>
      <c r="L96" t="s">
        <v>238</v>
      </c>
      <c r="M96">
        <v>48227</v>
      </c>
      <c r="N96" t="s">
        <v>105</v>
      </c>
      <c r="O96" t="s">
        <v>8007</v>
      </c>
      <c r="P96" t="s">
        <v>46</v>
      </c>
      <c r="Q96" t="s">
        <v>47</v>
      </c>
      <c r="R96" t="s">
        <v>8008</v>
      </c>
      <c r="S96">
        <v>28.91</v>
      </c>
      <c r="T96">
        <v>7</v>
      </c>
      <c r="U96">
        <v>0</v>
      </c>
      <c r="V96">
        <v>13.2986</v>
      </c>
    </row>
    <row r="97" spans="1:22" x14ac:dyDescent="0.3">
      <c r="A97">
        <v>9096</v>
      </c>
      <c r="B97" t="s">
        <v>10424</v>
      </c>
      <c r="C97">
        <v>2012</v>
      </c>
      <c r="D97" s="1">
        <v>41061</v>
      </c>
      <c r="E97" s="1">
        <v>41065</v>
      </c>
      <c r="F97" t="s">
        <v>50</v>
      </c>
      <c r="G97" t="s">
        <v>1887</v>
      </c>
      <c r="H97" t="s">
        <v>1888</v>
      </c>
      <c r="I97" t="s">
        <v>26</v>
      </c>
      <c r="J97" t="s">
        <v>27</v>
      </c>
      <c r="K97" t="s">
        <v>880</v>
      </c>
      <c r="L97" t="s">
        <v>238</v>
      </c>
      <c r="M97">
        <v>48227</v>
      </c>
      <c r="N97" t="s">
        <v>105</v>
      </c>
      <c r="O97" t="s">
        <v>4021</v>
      </c>
      <c r="P97" t="s">
        <v>71</v>
      </c>
      <c r="Q97" t="s">
        <v>72</v>
      </c>
      <c r="R97" t="s">
        <v>4022</v>
      </c>
      <c r="S97">
        <v>41.9</v>
      </c>
      <c r="T97">
        <v>2</v>
      </c>
      <c r="U97">
        <v>0</v>
      </c>
      <c r="V97">
        <v>11.731999999999999</v>
      </c>
    </row>
    <row r="98" spans="1:22" x14ac:dyDescent="0.3">
      <c r="A98">
        <v>9095</v>
      </c>
      <c r="B98" t="s">
        <v>10424</v>
      </c>
      <c r="C98">
        <v>2012</v>
      </c>
      <c r="D98" s="1">
        <v>41061</v>
      </c>
      <c r="E98" s="1">
        <v>41065</v>
      </c>
      <c r="F98" t="s">
        <v>50</v>
      </c>
      <c r="G98" t="s">
        <v>1887</v>
      </c>
      <c r="H98" t="s">
        <v>1888</v>
      </c>
      <c r="I98" t="s">
        <v>26</v>
      </c>
      <c r="J98" t="s">
        <v>27</v>
      </c>
      <c r="K98" t="s">
        <v>880</v>
      </c>
      <c r="L98" t="s">
        <v>238</v>
      </c>
      <c r="M98">
        <v>48227</v>
      </c>
      <c r="N98" t="s">
        <v>105</v>
      </c>
      <c r="O98" t="s">
        <v>4299</v>
      </c>
      <c r="P98" t="s">
        <v>46</v>
      </c>
      <c r="Q98" t="s">
        <v>75</v>
      </c>
      <c r="R98" t="s">
        <v>4300</v>
      </c>
      <c r="S98">
        <v>403.68</v>
      </c>
      <c r="T98">
        <v>6</v>
      </c>
      <c r="U98">
        <v>0</v>
      </c>
      <c r="V98">
        <v>181.65599999999998</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9094</v>
      </c>
      <c r="B100" t="s">
        <v>10424</v>
      </c>
      <c r="C100">
        <v>2012</v>
      </c>
      <c r="D100" s="1">
        <v>41061</v>
      </c>
      <c r="E100" s="1">
        <v>41065</v>
      </c>
      <c r="F100" t="s">
        <v>50</v>
      </c>
      <c r="G100" t="s">
        <v>1887</v>
      </c>
      <c r="H100" t="s">
        <v>1888</v>
      </c>
      <c r="I100" t="s">
        <v>26</v>
      </c>
      <c r="J100" t="s">
        <v>27</v>
      </c>
      <c r="K100" t="s">
        <v>880</v>
      </c>
      <c r="L100" t="s">
        <v>238</v>
      </c>
      <c r="M100">
        <v>48227</v>
      </c>
      <c r="N100" t="s">
        <v>105</v>
      </c>
      <c r="O100" t="s">
        <v>6381</v>
      </c>
      <c r="P100" t="s">
        <v>71</v>
      </c>
      <c r="Q100" t="s">
        <v>72</v>
      </c>
      <c r="R100" t="s">
        <v>6382</v>
      </c>
      <c r="S100">
        <v>299.98</v>
      </c>
      <c r="T100">
        <v>2</v>
      </c>
      <c r="U100">
        <v>0</v>
      </c>
      <c r="V100">
        <v>83.994400000000013</v>
      </c>
    </row>
    <row r="101" spans="1:22" x14ac:dyDescent="0.3">
      <c r="A101">
        <v>9093</v>
      </c>
      <c r="B101" t="s">
        <v>10423</v>
      </c>
      <c r="C101">
        <v>2012</v>
      </c>
      <c r="D101" s="1">
        <v>41088</v>
      </c>
      <c r="E101" s="1">
        <v>41093</v>
      </c>
      <c r="F101" t="s">
        <v>23</v>
      </c>
      <c r="G101" t="s">
        <v>556</v>
      </c>
      <c r="H101" t="s">
        <v>557</v>
      </c>
      <c r="I101" t="s">
        <v>41</v>
      </c>
      <c r="J101" t="s">
        <v>27</v>
      </c>
      <c r="K101" t="s">
        <v>276</v>
      </c>
      <c r="L101" t="s">
        <v>498</v>
      </c>
      <c r="M101">
        <v>45373</v>
      </c>
      <c r="N101" t="s">
        <v>148</v>
      </c>
      <c r="O101" t="s">
        <v>4648</v>
      </c>
      <c r="P101" t="s">
        <v>32</v>
      </c>
      <c r="Q101" t="s">
        <v>33</v>
      </c>
      <c r="R101" t="s">
        <v>4649</v>
      </c>
      <c r="S101">
        <v>482.93999999999994</v>
      </c>
      <c r="T101">
        <v>6</v>
      </c>
      <c r="U101">
        <v>0.5</v>
      </c>
      <c r="V101">
        <v>-376.69319999999999</v>
      </c>
    </row>
    <row r="102" spans="1:22" x14ac:dyDescent="0.3">
      <c r="A102">
        <v>9092</v>
      </c>
      <c r="B102" t="s">
        <v>10423</v>
      </c>
      <c r="C102">
        <v>2012</v>
      </c>
      <c r="D102" s="1">
        <v>41088</v>
      </c>
      <c r="E102" s="1">
        <v>41093</v>
      </c>
      <c r="F102" t="s">
        <v>23</v>
      </c>
      <c r="G102" t="s">
        <v>556</v>
      </c>
      <c r="H102" t="s">
        <v>557</v>
      </c>
      <c r="I102" t="s">
        <v>41</v>
      </c>
      <c r="J102" t="s">
        <v>27</v>
      </c>
      <c r="K102" t="s">
        <v>276</v>
      </c>
      <c r="L102" t="s">
        <v>498</v>
      </c>
      <c r="M102">
        <v>45373</v>
      </c>
      <c r="N102" t="s">
        <v>148</v>
      </c>
      <c r="O102" t="s">
        <v>410</v>
      </c>
      <c r="P102" t="s">
        <v>46</v>
      </c>
      <c r="Q102" t="s">
        <v>90</v>
      </c>
      <c r="R102" t="s">
        <v>411</v>
      </c>
      <c r="S102">
        <v>15.552000000000003</v>
      </c>
      <c r="T102">
        <v>3</v>
      </c>
      <c r="U102">
        <v>0.2</v>
      </c>
      <c r="V102">
        <v>5.4432</v>
      </c>
    </row>
    <row r="103" spans="1:22" x14ac:dyDescent="0.3">
      <c r="A103">
        <v>9072</v>
      </c>
      <c r="B103" t="s">
        <v>10409</v>
      </c>
      <c r="C103">
        <v>2012</v>
      </c>
      <c r="D103" s="1">
        <v>41072</v>
      </c>
      <c r="E103" s="1">
        <v>41076</v>
      </c>
      <c r="F103" t="s">
        <v>50</v>
      </c>
      <c r="G103" t="s">
        <v>3758</v>
      </c>
      <c r="H103" t="s">
        <v>3759</v>
      </c>
      <c r="I103" t="s">
        <v>102</v>
      </c>
      <c r="J103" t="s">
        <v>27</v>
      </c>
      <c r="K103" t="s">
        <v>497</v>
      </c>
      <c r="L103" t="s">
        <v>254</v>
      </c>
      <c r="M103">
        <v>47201</v>
      </c>
      <c r="N103" t="s">
        <v>105</v>
      </c>
      <c r="O103" t="s">
        <v>2240</v>
      </c>
      <c r="P103" t="s">
        <v>46</v>
      </c>
      <c r="Q103" t="s">
        <v>59</v>
      </c>
      <c r="R103" t="s">
        <v>2241</v>
      </c>
      <c r="S103">
        <v>24.56</v>
      </c>
      <c r="T103">
        <v>2</v>
      </c>
      <c r="U103">
        <v>0</v>
      </c>
      <c r="V103">
        <v>6.8767999999999994</v>
      </c>
    </row>
    <row r="104" spans="1:22" x14ac:dyDescent="0.3">
      <c r="A104">
        <v>9060</v>
      </c>
      <c r="B104" t="s">
        <v>10401</v>
      </c>
      <c r="C104">
        <v>2013</v>
      </c>
      <c r="D104" s="1">
        <v>41440</v>
      </c>
      <c r="E104" s="1">
        <v>41444</v>
      </c>
      <c r="F104" t="s">
        <v>50</v>
      </c>
      <c r="G104" t="s">
        <v>2140</v>
      </c>
      <c r="H104" t="s">
        <v>2141</v>
      </c>
      <c r="I104" t="s">
        <v>41</v>
      </c>
      <c r="J104" t="s">
        <v>27</v>
      </c>
      <c r="K104" t="s">
        <v>95</v>
      </c>
      <c r="L104" t="s">
        <v>96</v>
      </c>
      <c r="M104">
        <v>98103</v>
      </c>
      <c r="N104" t="s">
        <v>44</v>
      </c>
      <c r="O104" t="s">
        <v>3489</v>
      </c>
      <c r="P104" t="s">
        <v>32</v>
      </c>
      <c r="Q104" t="s">
        <v>56</v>
      </c>
      <c r="R104" t="s">
        <v>3490</v>
      </c>
      <c r="S104">
        <v>1115.17</v>
      </c>
      <c r="T104">
        <v>7</v>
      </c>
      <c r="U104">
        <v>0</v>
      </c>
      <c r="V104">
        <v>334.55099999999993</v>
      </c>
    </row>
    <row r="105" spans="1:22" x14ac:dyDescent="0.3">
      <c r="A105">
        <v>9033</v>
      </c>
      <c r="B105" t="s">
        <v>10383</v>
      </c>
      <c r="C105">
        <v>2014</v>
      </c>
      <c r="D105" s="1">
        <v>41813</v>
      </c>
      <c r="E105" s="1">
        <v>41817</v>
      </c>
      <c r="F105" t="s">
        <v>50</v>
      </c>
      <c r="G105" t="s">
        <v>440</v>
      </c>
      <c r="H105" t="s">
        <v>441</v>
      </c>
      <c r="I105" t="s">
        <v>102</v>
      </c>
      <c r="J105" t="s">
        <v>27</v>
      </c>
      <c r="K105" t="s">
        <v>880</v>
      </c>
      <c r="L105" t="s">
        <v>238</v>
      </c>
      <c r="M105">
        <v>48227</v>
      </c>
      <c r="N105" t="s">
        <v>105</v>
      </c>
      <c r="O105" t="s">
        <v>35</v>
      </c>
      <c r="P105" t="s">
        <v>32</v>
      </c>
      <c r="Q105" t="s">
        <v>36</v>
      </c>
      <c r="R105" t="s">
        <v>37</v>
      </c>
      <c r="S105">
        <v>487.96</v>
      </c>
      <c r="T105">
        <v>2</v>
      </c>
      <c r="U105">
        <v>0</v>
      </c>
      <c r="V105">
        <v>146.38799999999998</v>
      </c>
    </row>
    <row r="106" spans="1:22" x14ac:dyDescent="0.3">
      <c r="A106">
        <v>9027</v>
      </c>
      <c r="B106" t="s">
        <v>10378</v>
      </c>
      <c r="C106">
        <v>2013</v>
      </c>
      <c r="D106" s="1">
        <v>41452</v>
      </c>
      <c r="E106" s="1">
        <v>41458</v>
      </c>
      <c r="F106" t="s">
        <v>50</v>
      </c>
      <c r="G106" t="s">
        <v>8993</v>
      </c>
      <c r="H106" t="s">
        <v>8994</v>
      </c>
      <c r="I106" t="s">
        <v>41</v>
      </c>
      <c r="J106" t="s">
        <v>27</v>
      </c>
      <c r="K106" t="s">
        <v>266</v>
      </c>
      <c r="L106" t="s">
        <v>267</v>
      </c>
      <c r="M106">
        <v>10035</v>
      </c>
      <c r="N106" t="s">
        <v>148</v>
      </c>
      <c r="O106" t="s">
        <v>3839</v>
      </c>
      <c r="P106" t="s">
        <v>32</v>
      </c>
      <c r="Q106" t="s">
        <v>65</v>
      </c>
      <c r="R106" t="s">
        <v>3840</v>
      </c>
      <c r="S106">
        <v>37.74</v>
      </c>
      <c r="T106">
        <v>3</v>
      </c>
      <c r="U106">
        <v>0</v>
      </c>
      <c r="V106">
        <v>12.831599999999996</v>
      </c>
    </row>
    <row r="107" spans="1:22" x14ac:dyDescent="0.3">
      <c r="A107">
        <v>9026</v>
      </c>
      <c r="B107" t="s">
        <v>10378</v>
      </c>
      <c r="C107">
        <v>2013</v>
      </c>
      <c r="D107" s="1">
        <v>41452</v>
      </c>
      <c r="E107" s="1">
        <v>41458</v>
      </c>
      <c r="F107" t="s">
        <v>50</v>
      </c>
      <c r="G107" t="s">
        <v>8993</v>
      </c>
      <c r="H107" t="s">
        <v>8994</v>
      </c>
      <c r="I107" t="s">
        <v>41</v>
      </c>
      <c r="J107" t="s">
        <v>27</v>
      </c>
      <c r="K107" t="s">
        <v>266</v>
      </c>
      <c r="L107" t="s">
        <v>267</v>
      </c>
      <c r="M107">
        <v>10035</v>
      </c>
      <c r="N107" t="s">
        <v>148</v>
      </c>
      <c r="O107" t="s">
        <v>6276</v>
      </c>
      <c r="P107" t="s">
        <v>71</v>
      </c>
      <c r="Q107" t="s">
        <v>161</v>
      </c>
      <c r="R107" t="s">
        <v>6277</v>
      </c>
      <c r="S107">
        <v>139.96</v>
      </c>
      <c r="T107">
        <v>4</v>
      </c>
      <c r="U107">
        <v>0</v>
      </c>
      <c r="V107">
        <v>9.7972000000000037</v>
      </c>
    </row>
    <row r="108" spans="1:22" x14ac:dyDescent="0.3">
      <c r="A108">
        <v>9025</v>
      </c>
      <c r="B108" t="s">
        <v>10378</v>
      </c>
      <c r="C108">
        <v>2013</v>
      </c>
      <c r="D108" s="1">
        <v>41452</v>
      </c>
      <c r="E108" s="1">
        <v>41458</v>
      </c>
      <c r="F108" t="s">
        <v>50</v>
      </c>
      <c r="G108" t="s">
        <v>8993</v>
      </c>
      <c r="H108" t="s">
        <v>8994</v>
      </c>
      <c r="I108" t="s">
        <v>41</v>
      </c>
      <c r="J108" t="s">
        <v>27</v>
      </c>
      <c r="K108" t="s">
        <v>266</v>
      </c>
      <c r="L108" t="s">
        <v>267</v>
      </c>
      <c r="M108">
        <v>10035</v>
      </c>
      <c r="N108" t="s">
        <v>148</v>
      </c>
      <c r="O108" t="s">
        <v>7741</v>
      </c>
      <c r="P108" t="s">
        <v>71</v>
      </c>
      <c r="Q108" t="s">
        <v>161</v>
      </c>
      <c r="R108" t="s">
        <v>7742</v>
      </c>
      <c r="S108">
        <v>20.97</v>
      </c>
      <c r="T108">
        <v>3</v>
      </c>
      <c r="U108">
        <v>0</v>
      </c>
      <c r="V108">
        <v>9.017100000000001</v>
      </c>
    </row>
    <row r="109" spans="1:22" x14ac:dyDescent="0.3">
      <c r="A109">
        <v>9024</v>
      </c>
      <c r="B109" t="s">
        <v>10377</v>
      </c>
      <c r="C109">
        <v>2012</v>
      </c>
      <c r="D109" s="1">
        <v>41089</v>
      </c>
      <c r="E109" s="1">
        <v>41092</v>
      </c>
      <c r="F109" t="s">
        <v>188</v>
      </c>
      <c r="G109" t="s">
        <v>4143</v>
      </c>
      <c r="H109" t="s">
        <v>4144</v>
      </c>
      <c r="I109" t="s">
        <v>26</v>
      </c>
      <c r="J109" t="s">
        <v>27</v>
      </c>
      <c r="K109" t="s">
        <v>266</v>
      </c>
      <c r="L109" t="s">
        <v>267</v>
      </c>
      <c r="M109">
        <v>10024</v>
      </c>
      <c r="N109" t="s">
        <v>148</v>
      </c>
      <c r="O109" t="s">
        <v>2095</v>
      </c>
      <c r="P109" t="s">
        <v>32</v>
      </c>
      <c r="Q109" t="s">
        <v>36</v>
      </c>
      <c r="R109" t="s">
        <v>2096</v>
      </c>
      <c r="S109">
        <v>117.88199999999999</v>
      </c>
      <c r="T109">
        <v>1</v>
      </c>
      <c r="U109">
        <v>0.1</v>
      </c>
      <c r="V109">
        <v>1.3097999999999956</v>
      </c>
    </row>
    <row r="110" spans="1:22" x14ac:dyDescent="0.3">
      <c r="A110">
        <v>9001</v>
      </c>
      <c r="B110" t="s">
        <v>10363</v>
      </c>
      <c r="C110">
        <v>2011</v>
      </c>
      <c r="D110" s="1">
        <v>40716</v>
      </c>
      <c r="E110" s="1">
        <v>40716</v>
      </c>
      <c r="F110" t="s">
        <v>1290</v>
      </c>
      <c r="G110" t="s">
        <v>4282</v>
      </c>
      <c r="H110" t="s">
        <v>4283</v>
      </c>
      <c r="I110" t="s">
        <v>26</v>
      </c>
      <c r="J110" t="s">
        <v>27</v>
      </c>
      <c r="K110" t="s">
        <v>544</v>
      </c>
      <c r="L110" t="s">
        <v>310</v>
      </c>
      <c r="M110">
        <v>85023</v>
      </c>
      <c r="N110" t="s">
        <v>44</v>
      </c>
      <c r="O110" t="s">
        <v>5388</v>
      </c>
      <c r="P110" t="s">
        <v>46</v>
      </c>
      <c r="Q110" t="s">
        <v>75</v>
      </c>
      <c r="R110" t="s">
        <v>5389</v>
      </c>
      <c r="S110">
        <v>8.2260000000000009</v>
      </c>
      <c r="T110">
        <v>3</v>
      </c>
      <c r="U110">
        <v>0.7</v>
      </c>
      <c r="V110">
        <v>-6.0323999999999991</v>
      </c>
    </row>
    <row r="111" spans="1:22" x14ac:dyDescent="0.3">
      <c r="A111">
        <v>8924</v>
      </c>
      <c r="B111" t="s">
        <v>10315</v>
      </c>
      <c r="C111">
        <v>2014</v>
      </c>
      <c r="D111" s="1">
        <v>41802</v>
      </c>
      <c r="E111" s="1">
        <v>41808</v>
      </c>
      <c r="F111" t="s">
        <v>50</v>
      </c>
      <c r="G111" t="s">
        <v>1974</v>
      </c>
      <c r="H111" t="s">
        <v>1975</v>
      </c>
      <c r="I111" t="s">
        <v>26</v>
      </c>
      <c r="J111" t="s">
        <v>27</v>
      </c>
      <c r="K111" t="s">
        <v>6678</v>
      </c>
      <c r="L111" t="s">
        <v>88</v>
      </c>
      <c r="M111">
        <v>28601</v>
      </c>
      <c r="N111" t="s">
        <v>30</v>
      </c>
      <c r="O111" t="s">
        <v>177</v>
      </c>
      <c r="P111" t="s">
        <v>46</v>
      </c>
      <c r="Q111" t="s">
        <v>75</v>
      </c>
      <c r="R111" t="s">
        <v>178</v>
      </c>
      <c r="S111">
        <v>4.572000000000001</v>
      </c>
      <c r="T111">
        <v>4</v>
      </c>
      <c r="U111">
        <v>0.7</v>
      </c>
      <c r="V111">
        <v>-3.8100000000000005</v>
      </c>
    </row>
    <row r="112" spans="1:22" x14ac:dyDescent="0.3">
      <c r="A112">
        <v>8904</v>
      </c>
      <c r="B112" t="s">
        <v>10304</v>
      </c>
      <c r="C112">
        <v>2013</v>
      </c>
      <c r="D112" s="1">
        <v>41426</v>
      </c>
      <c r="E112" s="1">
        <v>41430</v>
      </c>
      <c r="F112" t="s">
        <v>50</v>
      </c>
      <c r="G112" t="s">
        <v>3723</v>
      </c>
      <c r="H112" t="s">
        <v>3724</v>
      </c>
      <c r="I112" t="s">
        <v>26</v>
      </c>
      <c r="J112" t="s">
        <v>27</v>
      </c>
      <c r="K112" t="s">
        <v>357</v>
      </c>
      <c r="L112" t="s">
        <v>211</v>
      </c>
      <c r="M112">
        <v>62521</v>
      </c>
      <c r="N112" t="s">
        <v>105</v>
      </c>
      <c r="O112" t="s">
        <v>2925</v>
      </c>
      <c r="P112" t="s">
        <v>46</v>
      </c>
      <c r="Q112" t="s">
        <v>90</v>
      </c>
      <c r="R112" t="s">
        <v>2926</v>
      </c>
      <c r="S112">
        <v>10.368000000000002</v>
      </c>
      <c r="T112">
        <v>2</v>
      </c>
      <c r="U112">
        <v>0.2</v>
      </c>
      <c r="V112">
        <v>3.6288</v>
      </c>
    </row>
    <row r="113" spans="1:22" x14ac:dyDescent="0.3">
      <c r="A113">
        <v>8903</v>
      </c>
      <c r="B113" t="s">
        <v>10304</v>
      </c>
      <c r="C113">
        <v>2013</v>
      </c>
      <c r="D113" s="1">
        <v>41426</v>
      </c>
      <c r="E113" s="1">
        <v>41430</v>
      </c>
      <c r="F113" t="s">
        <v>50</v>
      </c>
      <c r="G113" t="s">
        <v>3723</v>
      </c>
      <c r="H113" t="s">
        <v>3724</v>
      </c>
      <c r="I113" t="s">
        <v>26</v>
      </c>
      <c r="J113" t="s">
        <v>27</v>
      </c>
      <c r="K113" t="s">
        <v>357</v>
      </c>
      <c r="L113" t="s">
        <v>211</v>
      </c>
      <c r="M113">
        <v>62521</v>
      </c>
      <c r="N113" t="s">
        <v>105</v>
      </c>
      <c r="O113" t="s">
        <v>6127</v>
      </c>
      <c r="P113" t="s">
        <v>32</v>
      </c>
      <c r="Q113" t="s">
        <v>36</v>
      </c>
      <c r="R113" t="s">
        <v>6128</v>
      </c>
      <c r="S113">
        <v>191.07899999999998</v>
      </c>
      <c r="T113">
        <v>3</v>
      </c>
      <c r="U113">
        <v>0.3</v>
      </c>
      <c r="V113">
        <v>-38.215799999999973</v>
      </c>
    </row>
    <row r="114" spans="1:22" x14ac:dyDescent="0.3">
      <c r="A114">
        <v>8902</v>
      </c>
      <c r="B114" t="s">
        <v>10304</v>
      </c>
      <c r="C114">
        <v>2013</v>
      </c>
      <c r="D114" s="1">
        <v>41426</v>
      </c>
      <c r="E114" s="1">
        <v>41430</v>
      </c>
      <c r="F114" t="s">
        <v>50</v>
      </c>
      <c r="G114" t="s">
        <v>3723</v>
      </c>
      <c r="H114" t="s">
        <v>3724</v>
      </c>
      <c r="I114" t="s">
        <v>26</v>
      </c>
      <c r="J114" t="s">
        <v>27</v>
      </c>
      <c r="K114" t="s">
        <v>357</v>
      </c>
      <c r="L114" t="s">
        <v>211</v>
      </c>
      <c r="M114">
        <v>62521</v>
      </c>
      <c r="N114" t="s">
        <v>105</v>
      </c>
      <c r="O114" t="s">
        <v>9708</v>
      </c>
      <c r="P114" t="s">
        <v>46</v>
      </c>
      <c r="Q114" t="s">
        <v>90</v>
      </c>
      <c r="R114" t="s">
        <v>9709</v>
      </c>
      <c r="S114">
        <v>18.496000000000002</v>
      </c>
      <c r="T114">
        <v>4</v>
      </c>
      <c r="U114">
        <v>0.2</v>
      </c>
      <c r="V114">
        <v>6.7048000000000005</v>
      </c>
    </row>
    <row r="115" spans="1:22" x14ac:dyDescent="0.3">
      <c r="A115">
        <v>8901</v>
      </c>
      <c r="B115" t="s">
        <v>10304</v>
      </c>
      <c r="C115">
        <v>2013</v>
      </c>
      <c r="D115" s="1">
        <v>41426</v>
      </c>
      <c r="E115" s="1">
        <v>41430</v>
      </c>
      <c r="F115" t="s">
        <v>50</v>
      </c>
      <c r="G115" t="s">
        <v>3723</v>
      </c>
      <c r="H115" t="s">
        <v>3724</v>
      </c>
      <c r="I115" t="s">
        <v>26</v>
      </c>
      <c r="J115" t="s">
        <v>27</v>
      </c>
      <c r="K115" t="s">
        <v>357</v>
      </c>
      <c r="L115" t="s">
        <v>211</v>
      </c>
      <c r="M115">
        <v>62521</v>
      </c>
      <c r="N115" t="s">
        <v>105</v>
      </c>
      <c r="O115" t="s">
        <v>9796</v>
      </c>
      <c r="P115" t="s">
        <v>32</v>
      </c>
      <c r="Q115" t="s">
        <v>65</v>
      </c>
      <c r="R115" t="s">
        <v>9797</v>
      </c>
      <c r="S115">
        <v>32.064</v>
      </c>
      <c r="T115">
        <v>3</v>
      </c>
      <c r="U115">
        <v>0.6</v>
      </c>
      <c r="V115">
        <v>-12.825599999999994</v>
      </c>
    </row>
    <row r="116" spans="1:22" x14ac:dyDescent="0.3">
      <c r="A116">
        <v>8833</v>
      </c>
      <c r="B116" t="s">
        <v>10267</v>
      </c>
      <c r="C116">
        <v>2012</v>
      </c>
      <c r="D116" s="1">
        <v>41082</v>
      </c>
      <c r="E116" s="1">
        <v>41087</v>
      </c>
      <c r="F116" t="s">
        <v>50</v>
      </c>
      <c r="G116" t="s">
        <v>4348</v>
      </c>
      <c r="H116" t="s">
        <v>4349</v>
      </c>
      <c r="I116" t="s">
        <v>26</v>
      </c>
      <c r="J116" t="s">
        <v>27</v>
      </c>
      <c r="K116" t="s">
        <v>389</v>
      </c>
      <c r="L116" t="s">
        <v>267</v>
      </c>
      <c r="M116">
        <v>14609</v>
      </c>
      <c r="N116" t="s">
        <v>148</v>
      </c>
      <c r="O116" t="s">
        <v>2691</v>
      </c>
      <c r="P116" t="s">
        <v>46</v>
      </c>
      <c r="Q116" t="s">
        <v>75</v>
      </c>
      <c r="R116" t="s">
        <v>2692</v>
      </c>
      <c r="S116">
        <v>1217.568</v>
      </c>
      <c r="T116">
        <v>2</v>
      </c>
      <c r="U116">
        <v>0.2</v>
      </c>
      <c r="V116">
        <v>456.58800000000002</v>
      </c>
    </row>
    <row r="117" spans="1:22" x14ac:dyDescent="0.3">
      <c r="A117">
        <v>8829</v>
      </c>
      <c r="B117" t="s">
        <v>10263</v>
      </c>
      <c r="C117">
        <v>2012</v>
      </c>
      <c r="D117" s="1">
        <v>41065</v>
      </c>
      <c r="E117" s="1">
        <v>41069</v>
      </c>
      <c r="F117" t="s">
        <v>50</v>
      </c>
      <c r="G117" t="s">
        <v>1532</v>
      </c>
      <c r="H117" t="s">
        <v>1533</v>
      </c>
      <c r="I117" t="s">
        <v>41</v>
      </c>
      <c r="J117" t="s">
        <v>27</v>
      </c>
      <c r="K117" t="s">
        <v>9305</v>
      </c>
      <c r="L117" t="s">
        <v>596</v>
      </c>
      <c r="M117">
        <v>63301</v>
      </c>
      <c r="N117" t="s">
        <v>105</v>
      </c>
      <c r="O117" t="s">
        <v>4635</v>
      </c>
      <c r="P117" t="s">
        <v>46</v>
      </c>
      <c r="Q117" t="s">
        <v>90</v>
      </c>
      <c r="R117" t="s">
        <v>4636</v>
      </c>
      <c r="S117">
        <v>10.56</v>
      </c>
      <c r="T117">
        <v>2</v>
      </c>
      <c r="U117">
        <v>0</v>
      </c>
      <c r="V117">
        <v>4.7519999999999998</v>
      </c>
    </row>
    <row r="118" spans="1:22" x14ac:dyDescent="0.3">
      <c r="A118">
        <v>8790</v>
      </c>
      <c r="B118" t="s">
        <v>10239</v>
      </c>
      <c r="C118">
        <v>2014</v>
      </c>
      <c r="D118" s="1">
        <v>41806</v>
      </c>
      <c r="E118" s="1">
        <v>41810</v>
      </c>
      <c r="F118" t="s">
        <v>50</v>
      </c>
      <c r="G118" t="s">
        <v>4798</v>
      </c>
      <c r="H118" t="s">
        <v>4799</v>
      </c>
      <c r="I118" t="s">
        <v>26</v>
      </c>
      <c r="J118" t="s">
        <v>27</v>
      </c>
      <c r="K118" t="s">
        <v>735</v>
      </c>
      <c r="L118" t="s">
        <v>88</v>
      </c>
      <c r="M118">
        <v>28110</v>
      </c>
      <c r="N118" t="s">
        <v>30</v>
      </c>
      <c r="O118" t="s">
        <v>4791</v>
      </c>
      <c r="P118" t="s">
        <v>32</v>
      </c>
      <c r="Q118" t="s">
        <v>33</v>
      </c>
      <c r="R118" t="s">
        <v>4792</v>
      </c>
      <c r="S118">
        <v>77.728000000000009</v>
      </c>
      <c r="T118">
        <v>2</v>
      </c>
      <c r="U118">
        <v>0.2</v>
      </c>
      <c r="V118">
        <v>-3.8863999999999947</v>
      </c>
    </row>
    <row r="119" spans="1:22" x14ac:dyDescent="0.3">
      <c r="A119">
        <v>8789</v>
      </c>
      <c r="B119" t="s">
        <v>10239</v>
      </c>
      <c r="C119">
        <v>2014</v>
      </c>
      <c r="D119" s="1">
        <v>41806</v>
      </c>
      <c r="E119" s="1">
        <v>41810</v>
      </c>
      <c r="F119" t="s">
        <v>50</v>
      </c>
      <c r="G119" t="s">
        <v>4798</v>
      </c>
      <c r="H119" t="s">
        <v>4799</v>
      </c>
      <c r="I119" t="s">
        <v>26</v>
      </c>
      <c r="J119" t="s">
        <v>27</v>
      </c>
      <c r="K119" t="s">
        <v>735</v>
      </c>
      <c r="L119" t="s">
        <v>88</v>
      </c>
      <c r="M119">
        <v>28110</v>
      </c>
      <c r="N119" t="s">
        <v>30</v>
      </c>
      <c r="O119" t="s">
        <v>3945</v>
      </c>
      <c r="P119" t="s">
        <v>32</v>
      </c>
      <c r="Q119" t="s">
        <v>36</v>
      </c>
      <c r="R119" t="s">
        <v>3946</v>
      </c>
      <c r="S119">
        <v>698.35200000000009</v>
      </c>
      <c r="T119">
        <v>3</v>
      </c>
      <c r="U119">
        <v>0.2</v>
      </c>
      <c r="V119">
        <v>52.376399999999961</v>
      </c>
    </row>
    <row r="120" spans="1:22" x14ac:dyDescent="0.3">
      <c r="A120">
        <v>8751</v>
      </c>
      <c r="B120" t="s">
        <v>10217</v>
      </c>
      <c r="C120">
        <v>2012</v>
      </c>
      <c r="D120" s="1">
        <v>41076</v>
      </c>
      <c r="E120" s="1">
        <v>41079</v>
      </c>
      <c r="F120" t="s">
        <v>188</v>
      </c>
      <c r="G120" t="s">
        <v>564</v>
      </c>
      <c r="H120" t="s">
        <v>565</v>
      </c>
      <c r="I120" t="s">
        <v>26</v>
      </c>
      <c r="J120" t="s">
        <v>27</v>
      </c>
      <c r="K120" t="s">
        <v>266</v>
      </c>
      <c r="L120" t="s">
        <v>267</v>
      </c>
      <c r="M120">
        <v>10009</v>
      </c>
      <c r="N120" t="s">
        <v>148</v>
      </c>
      <c r="O120" t="s">
        <v>4321</v>
      </c>
      <c r="P120" t="s">
        <v>71</v>
      </c>
      <c r="Q120" t="s">
        <v>72</v>
      </c>
      <c r="R120" t="s">
        <v>4322</v>
      </c>
      <c r="S120">
        <v>133.97999999999999</v>
      </c>
      <c r="T120">
        <v>2</v>
      </c>
      <c r="U120">
        <v>0</v>
      </c>
      <c r="V120">
        <v>33.495000000000005</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8750</v>
      </c>
      <c r="B126" t="s">
        <v>10217</v>
      </c>
      <c r="C126">
        <v>2012</v>
      </c>
      <c r="D126" s="1">
        <v>41076</v>
      </c>
      <c r="E126" s="1">
        <v>41079</v>
      </c>
      <c r="F126" t="s">
        <v>188</v>
      </c>
      <c r="G126" t="s">
        <v>564</v>
      </c>
      <c r="H126" t="s">
        <v>565</v>
      </c>
      <c r="I126" t="s">
        <v>26</v>
      </c>
      <c r="J126" t="s">
        <v>27</v>
      </c>
      <c r="K126" t="s">
        <v>266</v>
      </c>
      <c r="L126" t="s">
        <v>267</v>
      </c>
      <c r="M126">
        <v>10009</v>
      </c>
      <c r="N126" t="s">
        <v>148</v>
      </c>
      <c r="O126" t="s">
        <v>1742</v>
      </c>
      <c r="P126" t="s">
        <v>46</v>
      </c>
      <c r="Q126" t="s">
        <v>75</v>
      </c>
      <c r="R126" t="s">
        <v>1743</v>
      </c>
      <c r="S126">
        <v>3050.3760000000002</v>
      </c>
      <c r="T126">
        <v>3</v>
      </c>
      <c r="U126">
        <v>0.2</v>
      </c>
      <c r="V126">
        <v>1143.8910000000001</v>
      </c>
    </row>
    <row r="127" spans="1:22" x14ac:dyDescent="0.3">
      <c r="A127">
        <v>8735</v>
      </c>
      <c r="B127" t="s">
        <v>10207</v>
      </c>
      <c r="C127">
        <v>2014</v>
      </c>
      <c r="D127" s="1">
        <v>41818</v>
      </c>
      <c r="E127" s="1">
        <v>41820</v>
      </c>
      <c r="F127" t="s">
        <v>23</v>
      </c>
      <c r="G127" t="s">
        <v>3884</v>
      </c>
      <c r="H127" t="s">
        <v>3885</v>
      </c>
      <c r="I127" t="s">
        <v>41</v>
      </c>
      <c r="J127" t="s">
        <v>27</v>
      </c>
      <c r="K127" t="s">
        <v>95</v>
      </c>
      <c r="L127" t="s">
        <v>96</v>
      </c>
      <c r="M127">
        <v>98105</v>
      </c>
      <c r="N127" t="s">
        <v>44</v>
      </c>
      <c r="O127" t="s">
        <v>907</v>
      </c>
      <c r="P127" t="s">
        <v>71</v>
      </c>
      <c r="Q127" t="s">
        <v>161</v>
      </c>
      <c r="R127" t="s">
        <v>908</v>
      </c>
      <c r="S127">
        <v>1287.45</v>
      </c>
      <c r="T127">
        <v>5</v>
      </c>
      <c r="U127">
        <v>0</v>
      </c>
      <c r="V127">
        <v>244.61549999999988</v>
      </c>
    </row>
    <row r="128" spans="1:22" x14ac:dyDescent="0.3">
      <c r="A128">
        <v>8734</v>
      </c>
      <c r="B128" t="s">
        <v>10207</v>
      </c>
      <c r="C128">
        <v>2014</v>
      </c>
      <c r="D128" s="1">
        <v>41818</v>
      </c>
      <c r="E128" s="1">
        <v>41820</v>
      </c>
      <c r="F128" t="s">
        <v>23</v>
      </c>
      <c r="G128" t="s">
        <v>3884</v>
      </c>
      <c r="H128" t="s">
        <v>3885</v>
      </c>
      <c r="I128" t="s">
        <v>41</v>
      </c>
      <c r="J128" t="s">
        <v>27</v>
      </c>
      <c r="K128" t="s">
        <v>95</v>
      </c>
      <c r="L128" t="s">
        <v>96</v>
      </c>
      <c r="M128">
        <v>98105</v>
      </c>
      <c r="N128" t="s">
        <v>44</v>
      </c>
      <c r="O128" t="s">
        <v>1748</v>
      </c>
      <c r="P128" t="s">
        <v>32</v>
      </c>
      <c r="Q128" t="s">
        <v>65</v>
      </c>
      <c r="R128" t="s">
        <v>1749</v>
      </c>
      <c r="S128">
        <v>126.30000000000001</v>
      </c>
      <c r="T128">
        <v>3</v>
      </c>
      <c r="U128">
        <v>0</v>
      </c>
      <c r="V128">
        <v>40.415999999999997</v>
      </c>
    </row>
    <row r="129" spans="1:22" x14ac:dyDescent="0.3">
      <c r="A129">
        <v>8733</v>
      </c>
      <c r="B129" t="s">
        <v>10207</v>
      </c>
      <c r="C129">
        <v>2014</v>
      </c>
      <c r="D129" s="1">
        <v>41818</v>
      </c>
      <c r="E129" s="1">
        <v>41820</v>
      </c>
      <c r="F129" t="s">
        <v>23</v>
      </c>
      <c r="G129" t="s">
        <v>3884</v>
      </c>
      <c r="H129" t="s">
        <v>3885</v>
      </c>
      <c r="I129" t="s">
        <v>41</v>
      </c>
      <c r="J129" t="s">
        <v>27</v>
      </c>
      <c r="K129" t="s">
        <v>95</v>
      </c>
      <c r="L129" t="s">
        <v>96</v>
      </c>
      <c r="M129">
        <v>98105</v>
      </c>
      <c r="N129" t="s">
        <v>44</v>
      </c>
      <c r="O129" t="s">
        <v>6174</v>
      </c>
      <c r="P129" t="s">
        <v>46</v>
      </c>
      <c r="Q129" t="s">
        <v>90</v>
      </c>
      <c r="R129" t="s">
        <v>6175</v>
      </c>
      <c r="S129">
        <v>19.440000000000001</v>
      </c>
      <c r="T129">
        <v>3</v>
      </c>
      <c r="U129">
        <v>0</v>
      </c>
      <c r="V129">
        <v>9.3312000000000008</v>
      </c>
    </row>
    <row r="130" spans="1:22" x14ac:dyDescent="0.3">
      <c r="A130">
        <v>8723</v>
      </c>
      <c r="B130" t="s">
        <v>10202</v>
      </c>
      <c r="C130">
        <v>2013</v>
      </c>
      <c r="D130" s="1">
        <v>41438</v>
      </c>
      <c r="E130" s="1">
        <v>41442</v>
      </c>
      <c r="F130" t="s">
        <v>23</v>
      </c>
      <c r="G130" t="s">
        <v>5151</v>
      </c>
      <c r="H130" t="s">
        <v>5152</v>
      </c>
      <c r="I130" t="s">
        <v>102</v>
      </c>
      <c r="J130" t="s">
        <v>27</v>
      </c>
      <c r="K130" t="s">
        <v>184</v>
      </c>
      <c r="L130" t="s">
        <v>104</v>
      </c>
      <c r="M130">
        <v>77070</v>
      </c>
      <c r="N130" t="s">
        <v>105</v>
      </c>
      <c r="O130" t="s">
        <v>177</v>
      </c>
      <c r="P130" t="s">
        <v>46</v>
      </c>
      <c r="Q130" t="s">
        <v>75</v>
      </c>
      <c r="R130" t="s">
        <v>178</v>
      </c>
      <c r="S130">
        <v>1.5239999999999996</v>
      </c>
      <c r="T130">
        <v>2</v>
      </c>
      <c r="U130">
        <v>0.8</v>
      </c>
      <c r="V130">
        <v>-2.6670000000000007</v>
      </c>
    </row>
    <row r="131" spans="1:22" x14ac:dyDescent="0.3">
      <c r="A131">
        <v>8722</v>
      </c>
      <c r="B131" t="s">
        <v>10202</v>
      </c>
      <c r="C131">
        <v>2013</v>
      </c>
      <c r="D131" s="1">
        <v>41438</v>
      </c>
      <c r="E131" s="1">
        <v>41442</v>
      </c>
      <c r="F131" t="s">
        <v>23</v>
      </c>
      <c r="G131" t="s">
        <v>5151</v>
      </c>
      <c r="H131" t="s">
        <v>5152</v>
      </c>
      <c r="I131" t="s">
        <v>102</v>
      </c>
      <c r="J131" t="s">
        <v>27</v>
      </c>
      <c r="K131" t="s">
        <v>184</v>
      </c>
      <c r="L131" t="s">
        <v>104</v>
      </c>
      <c r="M131">
        <v>77070</v>
      </c>
      <c r="N131" t="s">
        <v>105</v>
      </c>
      <c r="O131" t="s">
        <v>4772</v>
      </c>
      <c r="P131" t="s">
        <v>46</v>
      </c>
      <c r="Q131" t="s">
        <v>59</v>
      </c>
      <c r="R131" t="s">
        <v>186</v>
      </c>
      <c r="S131">
        <v>67.536000000000016</v>
      </c>
      <c r="T131">
        <v>9</v>
      </c>
      <c r="U131">
        <v>0.2</v>
      </c>
      <c r="V131">
        <v>6.7535999999999987</v>
      </c>
    </row>
    <row r="132" spans="1:22" x14ac:dyDescent="0.3">
      <c r="A132">
        <v>8721</v>
      </c>
      <c r="B132" t="s">
        <v>10202</v>
      </c>
      <c r="C132">
        <v>2013</v>
      </c>
      <c r="D132" s="1">
        <v>41438</v>
      </c>
      <c r="E132" s="1">
        <v>41442</v>
      </c>
      <c r="F132" t="s">
        <v>23</v>
      </c>
      <c r="G132" t="s">
        <v>5151</v>
      </c>
      <c r="H132" t="s">
        <v>5152</v>
      </c>
      <c r="I132" t="s">
        <v>102</v>
      </c>
      <c r="J132" t="s">
        <v>27</v>
      </c>
      <c r="K132" t="s">
        <v>184</v>
      </c>
      <c r="L132" t="s">
        <v>104</v>
      </c>
      <c r="M132">
        <v>77070</v>
      </c>
      <c r="N132" t="s">
        <v>105</v>
      </c>
      <c r="O132" t="s">
        <v>7266</v>
      </c>
      <c r="P132" t="s">
        <v>32</v>
      </c>
      <c r="Q132" t="s">
        <v>36</v>
      </c>
      <c r="R132" t="s">
        <v>7267</v>
      </c>
      <c r="S132">
        <v>379.37200000000001</v>
      </c>
      <c r="T132">
        <v>2</v>
      </c>
      <c r="U132">
        <v>0.3</v>
      </c>
      <c r="V132">
        <v>-119.23120000000003</v>
      </c>
    </row>
    <row r="133" spans="1:22" x14ac:dyDescent="0.3">
      <c r="A133">
        <v>8720</v>
      </c>
      <c r="B133" t="s">
        <v>10202</v>
      </c>
      <c r="C133">
        <v>2013</v>
      </c>
      <c r="D133" s="1">
        <v>41438</v>
      </c>
      <c r="E133" s="1">
        <v>41442</v>
      </c>
      <c r="F133" t="s">
        <v>23</v>
      </c>
      <c r="G133" t="s">
        <v>5151</v>
      </c>
      <c r="H133" t="s">
        <v>5152</v>
      </c>
      <c r="I133" t="s">
        <v>102</v>
      </c>
      <c r="J133" t="s">
        <v>27</v>
      </c>
      <c r="K133" t="s">
        <v>184</v>
      </c>
      <c r="L133" t="s">
        <v>104</v>
      </c>
      <c r="M133">
        <v>77070</v>
      </c>
      <c r="N133" t="s">
        <v>105</v>
      </c>
      <c r="O133" t="s">
        <v>7333</v>
      </c>
      <c r="P133" t="s">
        <v>46</v>
      </c>
      <c r="Q133" t="s">
        <v>90</v>
      </c>
      <c r="R133" t="s">
        <v>7334</v>
      </c>
      <c r="S133">
        <v>15.552000000000003</v>
      </c>
      <c r="T133">
        <v>3</v>
      </c>
      <c r="U133">
        <v>0.2</v>
      </c>
      <c r="V133">
        <v>5.6375999999999999</v>
      </c>
    </row>
    <row r="134" spans="1:22" x14ac:dyDescent="0.3">
      <c r="A134">
        <v>8719</v>
      </c>
      <c r="B134" t="s">
        <v>10202</v>
      </c>
      <c r="C134">
        <v>2013</v>
      </c>
      <c r="D134" s="1">
        <v>41438</v>
      </c>
      <c r="E134" s="1">
        <v>41442</v>
      </c>
      <c r="F134" t="s">
        <v>23</v>
      </c>
      <c r="G134" t="s">
        <v>5151</v>
      </c>
      <c r="H134" t="s">
        <v>5152</v>
      </c>
      <c r="I134" t="s">
        <v>102</v>
      </c>
      <c r="J134" t="s">
        <v>27</v>
      </c>
      <c r="K134" t="s">
        <v>184</v>
      </c>
      <c r="L134" t="s">
        <v>104</v>
      </c>
      <c r="M134">
        <v>77070</v>
      </c>
      <c r="N134" t="s">
        <v>105</v>
      </c>
      <c r="O134" t="s">
        <v>5170</v>
      </c>
      <c r="P134" t="s">
        <v>46</v>
      </c>
      <c r="Q134" t="s">
        <v>68</v>
      </c>
      <c r="R134" t="s">
        <v>5171</v>
      </c>
      <c r="S134">
        <v>11.264000000000001</v>
      </c>
      <c r="T134">
        <v>8</v>
      </c>
      <c r="U134">
        <v>0.2</v>
      </c>
      <c r="V134">
        <v>3.9423999999999997</v>
      </c>
    </row>
    <row r="135" spans="1:22" x14ac:dyDescent="0.3">
      <c r="A135">
        <v>8718</v>
      </c>
      <c r="B135" t="s">
        <v>10202</v>
      </c>
      <c r="C135">
        <v>2013</v>
      </c>
      <c r="D135" s="1">
        <v>41438</v>
      </c>
      <c r="E135" s="1">
        <v>41442</v>
      </c>
      <c r="F135" t="s">
        <v>23</v>
      </c>
      <c r="G135" t="s">
        <v>5151</v>
      </c>
      <c r="H135" t="s">
        <v>5152</v>
      </c>
      <c r="I135" t="s">
        <v>102</v>
      </c>
      <c r="J135" t="s">
        <v>27</v>
      </c>
      <c r="K135" t="s">
        <v>184</v>
      </c>
      <c r="L135" t="s">
        <v>104</v>
      </c>
      <c r="M135">
        <v>77070</v>
      </c>
      <c r="N135" t="s">
        <v>105</v>
      </c>
      <c r="O135" t="s">
        <v>2722</v>
      </c>
      <c r="P135" t="s">
        <v>32</v>
      </c>
      <c r="Q135" t="s">
        <v>65</v>
      </c>
      <c r="R135" t="s">
        <v>2723</v>
      </c>
      <c r="S135">
        <v>6.9840000000000009</v>
      </c>
      <c r="T135">
        <v>2</v>
      </c>
      <c r="U135">
        <v>0.6</v>
      </c>
      <c r="V135">
        <v>-4.5396000000000019</v>
      </c>
    </row>
    <row r="136" spans="1:22" x14ac:dyDescent="0.3">
      <c r="A136">
        <v>8717</v>
      </c>
      <c r="B136" t="s">
        <v>10202</v>
      </c>
      <c r="C136">
        <v>2013</v>
      </c>
      <c r="D136" s="1">
        <v>41438</v>
      </c>
      <c r="E136" s="1">
        <v>41442</v>
      </c>
      <c r="F136" t="s">
        <v>23</v>
      </c>
      <c r="G136" t="s">
        <v>5151</v>
      </c>
      <c r="H136" t="s">
        <v>5152</v>
      </c>
      <c r="I136" t="s">
        <v>102</v>
      </c>
      <c r="J136" t="s">
        <v>27</v>
      </c>
      <c r="K136" t="s">
        <v>184</v>
      </c>
      <c r="L136" t="s">
        <v>104</v>
      </c>
      <c r="M136">
        <v>77070</v>
      </c>
      <c r="N136" t="s">
        <v>105</v>
      </c>
      <c r="O136" t="s">
        <v>5943</v>
      </c>
      <c r="P136" t="s">
        <v>46</v>
      </c>
      <c r="Q136" t="s">
        <v>78</v>
      </c>
      <c r="R136" t="s">
        <v>5944</v>
      </c>
      <c r="S136">
        <v>64.383999999999986</v>
      </c>
      <c r="T136">
        <v>4</v>
      </c>
      <c r="U136">
        <v>0.8</v>
      </c>
      <c r="V136">
        <v>-160.96</v>
      </c>
    </row>
    <row r="137" spans="1:22" x14ac:dyDescent="0.3">
      <c r="A137">
        <v>8703</v>
      </c>
      <c r="B137" t="s">
        <v>10189</v>
      </c>
      <c r="C137">
        <v>2014</v>
      </c>
      <c r="D137" s="1">
        <v>41806</v>
      </c>
      <c r="E137" s="1">
        <v>41811</v>
      </c>
      <c r="F137" t="s">
        <v>50</v>
      </c>
      <c r="G137" t="s">
        <v>1143</v>
      </c>
      <c r="H137" t="s">
        <v>1144</v>
      </c>
      <c r="I137" t="s">
        <v>41</v>
      </c>
      <c r="J137" t="s">
        <v>27</v>
      </c>
      <c r="K137" t="s">
        <v>5660</v>
      </c>
      <c r="L137" t="s">
        <v>335</v>
      </c>
      <c r="M137">
        <v>37211</v>
      </c>
      <c r="N137" t="s">
        <v>30</v>
      </c>
      <c r="O137" t="s">
        <v>10190</v>
      </c>
      <c r="P137" t="s">
        <v>46</v>
      </c>
      <c r="Q137" t="s">
        <v>90</v>
      </c>
      <c r="R137" t="s">
        <v>10191</v>
      </c>
      <c r="S137">
        <v>91.360000000000014</v>
      </c>
      <c r="T137">
        <v>5</v>
      </c>
      <c r="U137">
        <v>0.2</v>
      </c>
      <c r="V137">
        <v>29.691999999999993</v>
      </c>
    </row>
    <row r="138" spans="1:22" x14ac:dyDescent="0.3">
      <c r="A138">
        <v>8702</v>
      </c>
      <c r="B138" t="s">
        <v>10189</v>
      </c>
      <c r="C138">
        <v>2014</v>
      </c>
      <c r="D138" s="1">
        <v>41806</v>
      </c>
      <c r="E138" s="1">
        <v>41811</v>
      </c>
      <c r="F138" t="s">
        <v>50</v>
      </c>
      <c r="G138" t="s">
        <v>1143</v>
      </c>
      <c r="H138" t="s">
        <v>1144</v>
      </c>
      <c r="I138" t="s">
        <v>41</v>
      </c>
      <c r="J138" t="s">
        <v>27</v>
      </c>
      <c r="K138" t="s">
        <v>5660</v>
      </c>
      <c r="L138" t="s">
        <v>335</v>
      </c>
      <c r="M138">
        <v>37211</v>
      </c>
      <c r="N138" t="s">
        <v>30</v>
      </c>
      <c r="O138" t="s">
        <v>2011</v>
      </c>
      <c r="P138" t="s">
        <v>46</v>
      </c>
      <c r="Q138" t="s">
        <v>59</v>
      </c>
      <c r="R138" t="s">
        <v>2012</v>
      </c>
      <c r="S138">
        <v>142.77600000000001</v>
      </c>
      <c r="T138">
        <v>1</v>
      </c>
      <c r="U138">
        <v>0.2</v>
      </c>
      <c r="V138">
        <v>17.84699999999998</v>
      </c>
    </row>
    <row r="139" spans="1:22" x14ac:dyDescent="0.3">
      <c r="A139">
        <v>8701</v>
      </c>
      <c r="B139" t="s">
        <v>10189</v>
      </c>
      <c r="C139">
        <v>2014</v>
      </c>
      <c r="D139" s="1">
        <v>41806</v>
      </c>
      <c r="E139" s="1">
        <v>41811</v>
      </c>
      <c r="F139" t="s">
        <v>50</v>
      </c>
      <c r="G139" t="s">
        <v>1143</v>
      </c>
      <c r="H139" t="s">
        <v>1144</v>
      </c>
      <c r="I139" t="s">
        <v>41</v>
      </c>
      <c r="J139" t="s">
        <v>27</v>
      </c>
      <c r="K139" t="s">
        <v>5660</v>
      </c>
      <c r="L139" t="s">
        <v>335</v>
      </c>
      <c r="M139">
        <v>37211</v>
      </c>
      <c r="N139" t="s">
        <v>30</v>
      </c>
      <c r="O139" t="s">
        <v>1428</v>
      </c>
      <c r="P139" t="s">
        <v>46</v>
      </c>
      <c r="Q139" t="s">
        <v>78</v>
      </c>
      <c r="R139" t="s">
        <v>186</v>
      </c>
      <c r="S139">
        <v>76.608000000000004</v>
      </c>
      <c r="T139">
        <v>8</v>
      </c>
      <c r="U139">
        <v>0.2</v>
      </c>
      <c r="V139">
        <v>6.7031999999999954</v>
      </c>
    </row>
    <row r="140" spans="1:22" x14ac:dyDescent="0.3">
      <c r="A140">
        <v>8700</v>
      </c>
      <c r="B140" t="s">
        <v>10189</v>
      </c>
      <c r="C140">
        <v>2014</v>
      </c>
      <c r="D140" s="1">
        <v>41806</v>
      </c>
      <c r="E140" s="1">
        <v>41811</v>
      </c>
      <c r="F140" t="s">
        <v>50</v>
      </c>
      <c r="G140" t="s">
        <v>1143</v>
      </c>
      <c r="H140" t="s">
        <v>1144</v>
      </c>
      <c r="I140" t="s">
        <v>41</v>
      </c>
      <c r="J140" t="s">
        <v>27</v>
      </c>
      <c r="K140" t="s">
        <v>5660</v>
      </c>
      <c r="L140" t="s">
        <v>335</v>
      </c>
      <c r="M140">
        <v>37211</v>
      </c>
      <c r="N140" t="s">
        <v>30</v>
      </c>
      <c r="O140" t="s">
        <v>2951</v>
      </c>
      <c r="P140" t="s">
        <v>71</v>
      </c>
      <c r="Q140" t="s">
        <v>72</v>
      </c>
      <c r="R140" t="s">
        <v>2952</v>
      </c>
      <c r="S140">
        <v>2239.9360000000001</v>
      </c>
      <c r="T140">
        <v>8</v>
      </c>
      <c r="U140">
        <v>0.2</v>
      </c>
      <c r="V140">
        <v>223.99360000000013</v>
      </c>
    </row>
    <row r="141" spans="1:22" x14ac:dyDescent="0.3">
      <c r="A141">
        <v>8699</v>
      </c>
      <c r="B141" t="s">
        <v>10189</v>
      </c>
      <c r="C141">
        <v>2014</v>
      </c>
      <c r="D141" s="1">
        <v>41806</v>
      </c>
      <c r="E141" s="1">
        <v>41811</v>
      </c>
      <c r="F141" t="s">
        <v>50</v>
      </c>
      <c r="G141" t="s">
        <v>1143</v>
      </c>
      <c r="H141" t="s">
        <v>1144</v>
      </c>
      <c r="I141" t="s">
        <v>41</v>
      </c>
      <c r="J141" t="s">
        <v>27</v>
      </c>
      <c r="K141" t="s">
        <v>5660</v>
      </c>
      <c r="L141" t="s">
        <v>335</v>
      </c>
      <c r="M141">
        <v>37211</v>
      </c>
      <c r="N141" t="s">
        <v>30</v>
      </c>
      <c r="O141" t="s">
        <v>6561</v>
      </c>
      <c r="P141" t="s">
        <v>32</v>
      </c>
      <c r="Q141" t="s">
        <v>56</v>
      </c>
      <c r="R141" t="s">
        <v>6562</v>
      </c>
      <c r="S141">
        <v>120.96</v>
      </c>
      <c r="T141">
        <v>2</v>
      </c>
      <c r="U141">
        <v>0.4</v>
      </c>
      <c r="V141">
        <v>-28.224000000000004</v>
      </c>
    </row>
    <row r="142" spans="1:22" x14ac:dyDescent="0.3">
      <c r="A142">
        <v>8698</v>
      </c>
      <c r="B142" t="s">
        <v>10189</v>
      </c>
      <c r="C142">
        <v>2014</v>
      </c>
      <c r="D142" s="1">
        <v>41806</v>
      </c>
      <c r="E142" s="1">
        <v>41811</v>
      </c>
      <c r="F142" t="s">
        <v>50</v>
      </c>
      <c r="G142" t="s">
        <v>1143</v>
      </c>
      <c r="H142" t="s">
        <v>1144</v>
      </c>
      <c r="I142" t="s">
        <v>41</v>
      </c>
      <c r="J142" t="s">
        <v>27</v>
      </c>
      <c r="K142" t="s">
        <v>5660</v>
      </c>
      <c r="L142" t="s">
        <v>335</v>
      </c>
      <c r="M142">
        <v>37211</v>
      </c>
      <c r="N142" t="s">
        <v>30</v>
      </c>
      <c r="O142" t="s">
        <v>922</v>
      </c>
      <c r="P142" t="s">
        <v>32</v>
      </c>
      <c r="Q142" t="s">
        <v>65</v>
      </c>
      <c r="R142" t="s">
        <v>186</v>
      </c>
      <c r="S142">
        <v>31.168000000000003</v>
      </c>
      <c r="T142">
        <v>4</v>
      </c>
      <c r="U142">
        <v>0.2</v>
      </c>
      <c r="V142">
        <v>9.3504000000000005</v>
      </c>
    </row>
    <row r="143" spans="1:22" x14ac:dyDescent="0.3">
      <c r="A143">
        <v>8697</v>
      </c>
      <c r="B143" t="s">
        <v>10189</v>
      </c>
      <c r="C143">
        <v>2014</v>
      </c>
      <c r="D143" s="1">
        <v>41806</v>
      </c>
      <c r="E143" s="1">
        <v>41811</v>
      </c>
      <c r="F143" t="s">
        <v>50</v>
      </c>
      <c r="G143" t="s">
        <v>1143</v>
      </c>
      <c r="H143" t="s">
        <v>1144</v>
      </c>
      <c r="I143" t="s">
        <v>41</v>
      </c>
      <c r="J143" t="s">
        <v>27</v>
      </c>
      <c r="K143" t="s">
        <v>5660</v>
      </c>
      <c r="L143" t="s">
        <v>335</v>
      </c>
      <c r="M143">
        <v>37211</v>
      </c>
      <c r="N143" t="s">
        <v>30</v>
      </c>
      <c r="O143" t="s">
        <v>5200</v>
      </c>
      <c r="P143" t="s">
        <v>71</v>
      </c>
      <c r="Q143" t="s">
        <v>72</v>
      </c>
      <c r="R143" t="s">
        <v>5201</v>
      </c>
      <c r="S143">
        <v>239.976</v>
      </c>
      <c r="T143">
        <v>3</v>
      </c>
      <c r="U143">
        <v>0.2</v>
      </c>
      <c r="V143">
        <v>26.997299999999967</v>
      </c>
    </row>
    <row r="144" spans="1:22" x14ac:dyDescent="0.3">
      <c r="A144">
        <v>8689</v>
      </c>
      <c r="B144" t="s">
        <v>10183</v>
      </c>
      <c r="C144">
        <v>2013</v>
      </c>
      <c r="D144" s="1">
        <v>41452</v>
      </c>
      <c r="E144" s="1">
        <v>41452</v>
      </c>
      <c r="F144" t="s">
        <v>1290</v>
      </c>
      <c r="G144" t="s">
        <v>2822</v>
      </c>
      <c r="H144" t="s">
        <v>2823</v>
      </c>
      <c r="I144" t="s">
        <v>41</v>
      </c>
      <c r="J144" t="s">
        <v>27</v>
      </c>
      <c r="K144" t="s">
        <v>42</v>
      </c>
      <c r="L144" t="s">
        <v>43</v>
      </c>
      <c r="M144">
        <v>90036</v>
      </c>
      <c r="N144" t="s">
        <v>44</v>
      </c>
      <c r="O144" t="s">
        <v>3537</v>
      </c>
      <c r="P144" t="s">
        <v>46</v>
      </c>
      <c r="Q144" t="s">
        <v>90</v>
      </c>
      <c r="R144" t="s">
        <v>3538</v>
      </c>
      <c r="S144">
        <v>12.48</v>
      </c>
      <c r="T144">
        <v>2</v>
      </c>
      <c r="U144">
        <v>0</v>
      </c>
      <c r="V144">
        <v>5.6159999999999997</v>
      </c>
    </row>
    <row r="145" spans="1:22" x14ac:dyDescent="0.3">
      <c r="A145">
        <v>8688</v>
      </c>
      <c r="B145" t="s">
        <v>10183</v>
      </c>
      <c r="C145">
        <v>2013</v>
      </c>
      <c r="D145" s="1">
        <v>41452</v>
      </c>
      <c r="E145" s="1">
        <v>41452</v>
      </c>
      <c r="F145" t="s">
        <v>1290</v>
      </c>
      <c r="G145" t="s">
        <v>2822</v>
      </c>
      <c r="H145" t="s">
        <v>2823</v>
      </c>
      <c r="I145" t="s">
        <v>41</v>
      </c>
      <c r="J145" t="s">
        <v>27</v>
      </c>
      <c r="K145" t="s">
        <v>42</v>
      </c>
      <c r="L145" t="s">
        <v>43</v>
      </c>
      <c r="M145">
        <v>90036</v>
      </c>
      <c r="N145" t="s">
        <v>44</v>
      </c>
      <c r="O145" t="s">
        <v>1174</v>
      </c>
      <c r="P145" t="s">
        <v>46</v>
      </c>
      <c r="Q145" t="s">
        <v>269</v>
      </c>
      <c r="R145" t="s">
        <v>1175</v>
      </c>
      <c r="S145">
        <v>17.899999999999999</v>
      </c>
      <c r="T145">
        <v>5</v>
      </c>
      <c r="U145">
        <v>0</v>
      </c>
      <c r="V145">
        <v>8.9499999999999993</v>
      </c>
    </row>
    <row r="146" spans="1:22" x14ac:dyDescent="0.3">
      <c r="A146">
        <v>8687</v>
      </c>
      <c r="B146" t="s">
        <v>10183</v>
      </c>
      <c r="C146">
        <v>2013</v>
      </c>
      <c r="D146" s="1">
        <v>41452</v>
      </c>
      <c r="E146" s="1">
        <v>41452</v>
      </c>
      <c r="F146" t="s">
        <v>1290</v>
      </c>
      <c r="G146" t="s">
        <v>2822</v>
      </c>
      <c r="H146" t="s">
        <v>2823</v>
      </c>
      <c r="I146" t="s">
        <v>41</v>
      </c>
      <c r="J146" t="s">
        <v>27</v>
      </c>
      <c r="K146" t="s">
        <v>42</v>
      </c>
      <c r="L146" t="s">
        <v>43</v>
      </c>
      <c r="M146">
        <v>90036</v>
      </c>
      <c r="N146" t="s">
        <v>44</v>
      </c>
      <c r="O146" t="s">
        <v>1605</v>
      </c>
      <c r="P146" t="s">
        <v>46</v>
      </c>
      <c r="Q146" t="s">
        <v>578</v>
      </c>
      <c r="R146" t="s">
        <v>1606</v>
      </c>
      <c r="S146">
        <v>231.72</v>
      </c>
      <c r="T146">
        <v>2</v>
      </c>
      <c r="U146">
        <v>0</v>
      </c>
      <c r="V146">
        <v>11.585999999999984</v>
      </c>
    </row>
    <row r="147" spans="1:22" x14ac:dyDescent="0.3">
      <c r="A147">
        <v>8659</v>
      </c>
      <c r="B147" t="s">
        <v>10162</v>
      </c>
      <c r="C147">
        <v>2013</v>
      </c>
      <c r="D147" s="1">
        <v>41447</v>
      </c>
      <c r="E147" s="1">
        <v>41451</v>
      </c>
      <c r="F147" t="s">
        <v>50</v>
      </c>
      <c r="G147" t="s">
        <v>343</v>
      </c>
      <c r="H147" t="s">
        <v>344</v>
      </c>
      <c r="I147" t="s">
        <v>41</v>
      </c>
      <c r="J147" t="s">
        <v>27</v>
      </c>
      <c r="K147" t="s">
        <v>303</v>
      </c>
      <c r="L147" t="s">
        <v>211</v>
      </c>
      <c r="M147">
        <v>60623</v>
      </c>
      <c r="N147" t="s">
        <v>105</v>
      </c>
      <c r="O147" t="s">
        <v>3168</v>
      </c>
      <c r="P147" t="s">
        <v>46</v>
      </c>
      <c r="Q147" t="s">
        <v>75</v>
      </c>
      <c r="R147" t="s">
        <v>3169</v>
      </c>
      <c r="S147">
        <v>0.83599999999999974</v>
      </c>
      <c r="T147">
        <v>1</v>
      </c>
      <c r="U147">
        <v>0.8</v>
      </c>
      <c r="V147">
        <v>-1.3376000000000001</v>
      </c>
    </row>
    <row r="148" spans="1:22" x14ac:dyDescent="0.3">
      <c r="A148">
        <v>8611</v>
      </c>
      <c r="B148" t="s">
        <v>10136</v>
      </c>
      <c r="C148">
        <v>2011</v>
      </c>
      <c r="D148" s="1">
        <v>40698</v>
      </c>
      <c r="E148" s="1">
        <v>40703</v>
      </c>
      <c r="F148" t="s">
        <v>50</v>
      </c>
      <c r="G148" t="s">
        <v>5183</v>
      </c>
      <c r="H148" t="s">
        <v>5184</v>
      </c>
      <c r="I148" t="s">
        <v>26</v>
      </c>
      <c r="J148" t="s">
        <v>27</v>
      </c>
      <c r="K148" t="s">
        <v>266</v>
      </c>
      <c r="L148" t="s">
        <v>267</v>
      </c>
      <c r="M148">
        <v>10035</v>
      </c>
      <c r="N148" t="s">
        <v>148</v>
      </c>
      <c r="O148" t="s">
        <v>3027</v>
      </c>
      <c r="P148" t="s">
        <v>32</v>
      </c>
      <c r="Q148" t="s">
        <v>65</v>
      </c>
      <c r="R148" t="s">
        <v>3028</v>
      </c>
      <c r="S148">
        <v>13.96</v>
      </c>
      <c r="T148">
        <v>2</v>
      </c>
      <c r="U148">
        <v>0</v>
      </c>
      <c r="V148">
        <v>6.7008000000000001</v>
      </c>
    </row>
    <row r="149" spans="1:22" x14ac:dyDescent="0.3">
      <c r="A149">
        <v>8610</v>
      </c>
      <c r="B149" t="s">
        <v>10136</v>
      </c>
      <c r="C149">
        <v>2011</v>
      </c>
      <c r="D149" s="1">
        <v>40698</v>
      </c>
      <c r="E149" s="1">
        <v>40703</v>
      </c>
      <c r="F149" t="s">
        <v>50</v>
      </c>
      <c r="G149" t="s">
        <v>5183</v>
      </c>
      <c r="H149" t="s">
        <v>5184</v>
      </c>
      <c r="I149" t="s">
        <v>26</v>
      </c>
      <c r="J149" t="s">
        <v>27</v>
      </c>
      <c r="K149" t="s">
        <v>266</v>
      </c>
      <c r="L149" t="s">
        <v>267</v>
      </c>
      <c r="M149">
        <v>10035</v>
      </c>
      <c r="N149" t="s">
        <v>148</v>
      </c>
      <c r="O149" t="s">
        <v>2281</v>
      </c>
      <c r="P149" t="s">
        <v>32</v>
      </c>
      <c r="Q149" t="s">
        <v>33</v>
      </c>
      <c r="R149" t="s">
        <v>2282</v>
      </c>
      <c r="S149">
        <v>353.56799999999998</v>
      </c>
      <c r="T149">
        <v>2</v>
      </c>
      <c r="U149">
        <v>0.2</v>
      </c>
      <c r="V149">
        <v>-44.196000000000026</v>
      </c>
    </row>
    <row r="150" spans="1:22" x14ac:dyDescent="0.3">
      <c r="A150">
        <v>8609</v>
      </c>
      <c r="B150" t="s">
        <v>10136</v>
      </c>
      <c r="C150">
        <v>2011</v>
      </c>
      <c r="D150" s="1">
        <v>40698</v>
      </c>
      <c r="E150" s="1">
        <v>40703</v>
      </c>
      <c r="F150" t="s">
        <v>50</v>
      </c>
      <c r="G150" t="s">
        <v>5183</v>
      </c>
      <c r="H150" t="s">
        <v>5184</v>
      </c>
      <c r="I150" t="s">
        <v>26</v>
      </c>
      <c r="J150" t="s">
        <v>27</v>
      </c>
      <c r="K150" t="s">
        <v>266</v>
      </c>
      <c r="L150" t="s">
        <v>267</v>
      </c>
      <c r="M150">
        <v>10035</v>
      </c>
      <c r="N150" t="s">
        <v>148</v>
      </c>
      <c r="O150" t="s">
        <v>4091</v>
      </c>
      <c r="P150" t="s">
        <v>46</v>
      </c>
      <c r="Q150" t="s">
        <v>78</v>
      </c>
      <c r="R150" t="s">
        <v>4092</v>
      </c>
      <c r="S150">
        <v>15.56</v>
      </c>
      <c r="T150">
        <v>4</v>
      </c>
      <c r="U150">
        <v>0</v>
      </c>
      <c r="V150">
        <v>4.0456000000000003</v>
      </c>
    </row>
    <row r="151" spans="1:22" x14ac:dyDescent="0.3">
      <c r="A151">
        <v>8608</v>
      </c>
      <c r="B151" t="s">
        <v>10136</v>
      </c>
      <c r="C151">
        <v>2011</v>
      </c>
      <c r="D151" s="1">
        <v>40698</v>
      </c>
      <c r="E151" s="1">
        <v>40703</v>
      </c>
      <c r="F151" t="s">
        <v>50</v>
      </c>
      <c r="G151" t="s">
        <v>5183</v>
      </c>
      <c r="H151" t="s">
        <v>5184</v>
      </c>
      <c r="I151" t="s">
        <v>26</v>
      </c>
      <c r="J151" t="s">
        <v>27</v>
      </c>
      <c r="K151" t="s">
        <v>266</v>
      </c>
      <c r="L151" t="s">
        <v>267</v>
      </c>
      <c r="M151">
        <v>10035</v>
      </c>
      <c r="N151" t="s">
        <v>148</v>
      </c>
      <c r="O151" t="s">
        <v>4583</v>
      </c>
      <c r="P151" t="s">
        <v>32</v>
      </c>
      <c r="Q151" t="s">
        <v>65</v>
      </c>
      <c r="R151" t="s">
        <v>4584</v>
      </c>
      <c r="S151">
        <v>56.96</v>
      </c>
      <c r="T151">
        <v>2</v>
      </c>
      <c r="U151">
        <v>0</v>
      </c>
      <c r="V151">
        <v>21.075200000000002</v>
      </c>
    </row>
    <row r="152" spans="1:22" x14ac:dyDescent="0.3">
      <c r="A152">
        <v>8539</v>
      </c>
      <c r="B152" t="s">
        <v>10090</v>
      </c>
      <c r="C152">
        <v>2012</v>
      </c>
      <c r="D152" s="1">
        <v>41067</v>
      </c>
      <c r="E152" s="1">
        <v>41071</v>
      </c>
      <c r="F152" t="s">
        <v>50</v>
      </c>
      <c r="G152" t="s">
        <v>10091</v>
      </c>
      <c r="H152" t="s">
        <v>10092</v>
      </c>
      <c r="I152" t="s">
        <v>102</v>
      </c>
      <c r="J152" t="s">
        <v>27</v>
      </c>
      <c r="K152" t="s">
        <v>146</v>
      </c>
      <c r="L152" t="s">
        <v>147</v>
      </c>
      <c r="M152">
        <v>19143</v>
      </c>
      <c r="N152" t="s">
        <v>148</v>
      </c>
      <c r="O152" t="s">
        <v>5844</v>
      </c>
      <c r="P152" t="s">
        <v>46</v>
      </c>
      <c r="Q152" t="s">
        <v>68</v>
      </c>
      <c r="R152" t="s">
        <v>5845</v>
      </c>
      <c r="S152">
        <v>8.016</v>
      </c>
      <c r="T152">
        <v>3</v>
      </c>
      <c r="U152">
        <v>0.2</v>
      </c>
      <c r="V152">
        <v>1.0019999999999993</v>
      </c>
    </row>
    <row r="153" spans="1:22" x14ac:dyDescent="0.3">
      <c r="A153">
        <v>8538</v>
      </c>
      <c r="B153" t="s">
        <v>10090</v>
      </c>
      <c r="C153">
        <v>2012</v>
      </c>
      <c r="D153" s="1">
        <v>41067</v>
      </c>
      <c r="E153" s="1">
        <v>41071</v>
      </c>
      <c r="F153" t="s">
        <v>50</v>
      </c>
      <c r="G153" t="s">
        <v>10091</v>
      </c>
      <c r="H153" t="s">
        <v>10092</v>
      </c>
      <c r="I153" t="s">
        <v>102</v>
      </c>
      <c r="J153" t="s">
        <v>27</v>
      </c>
      <c r="K153" t="s">
        <v>146</v>
      </c>
      <c r="L153" t="s">
        <v>147</v>
      </c>
      <c r="M153">
        <v>19143</v>
      </c>
      <c r="N153" t="s">
        <v>148</v>
      </c>
      <c r="O153" t="s">
        <v>6743</v>
      </c>
      <c r="P153" t="s">
        <v>46</v>
      </c>
      <c r="Q153" t="s">
        <v>90</v>
      </c>
      <c r="R153" t="s">
        <v>6744</v>
      </c>
      <c r="S153">
        <v>25.920000000000005</v>
      </c>
      <c r="T153">
        <v>5</v>
      </c>
      <c r="U153">
        <v>0.2</v>
      </c>
      <c r="V153">
        <v>9.0719999999999992</v>
      </c>
    </row>
    <row r="154" spans="1:22" x14ac:dyDescent="0.3">
      <c r="A154">
        <v>8537</v>
      </c>
      <c r="B154" t="s">
        <v>10090</v>
      </c>
      <c r="C154">
        <v>2012</v>
      </c>
      <c r="D154" s="1">
        <v>41067</v>
      </c>
      <c r="E154" s="1">
        <v>41071</v>
      </c>
      <c r="F154" t="s">
        <v>50</v>
      </c>
      <c r="G154" t="s">
        <v>10091</v>
      </c>
      <c r="H154" t="s">
        <v>10092</v>
      </c>
      <c r="I154" t="s">
        <v>102</v>
      </c>
      <c r="J154" t="s">
        <v>27</v>
      </c>
      <c r="K154" t="s">
        <v>146</v>
      </c>
      <c r="L154" t="s">
        <v>147</v>
      </c>
      <c r="M154">
        <v>19143</v>
      </c>
      <c r="N154" t="s">
        <v>148</v>
      </c>
      <c r="O154" t="s">
        <v>3074</v>
      </c>
      <c r="P154" t="s">
        <v>46</v>
      </c>
      <c r="Q154" t="s">
        <v>75</v>
      </c>
      <c r="R154" t="s">
        <v>3075</v>
      </c>
      <c r="S154">
        <v>18.312000000000001</v>
      </c>
      <c r="T154">
        <v>4</v>
      </c>
      <c r="U154">
        <v>0.7</v>
      </c>
      <c r="V154">
        <v>-12.207999999999995</v>
      </c>
    </row>
    <row r="155" spans="1:22" x14ac:dyDescent="0.3">
      <c r="A155">
        <v>8518</v>
      </c>
      <c r="B155" t="s">
        <v>10080</v>
      </c>
      <c r="C155">
        <v>2014</v>
      </c>
      <c r="D155" s="1">
        <v>41795</v>
      </c>
      <c r="E155" s="1">
        <v>41798</v>
      </c>
      <c r="F155" t="s">
        <v>23</v>
      </c>
      <c r="G155" t="s">
        <v>1660</v>
      </c>
      <c r="H155" t="s">
        <v>1661</v>
      </c>
      <c r="I155" t="s">
        <v>26</v>
      </c>
      <c r="J155" t="s">
        <v>27</v>
      </c>
      <c r="K155" t="s">
        <v>5905</v>
      </c>
      <c r="L155" t="s">
        <v>104</v>
      </c>
      <c r="M155">
        <v>75034</v>
      </c>
      <c r="N155" t="s">
        <v>105</v>
      </c>
      <c r="O155" t="s">
        <v>5362</v>
      </c>
      <c r="P155" t="s">
        <v>32</v>
      </c>
      <c r="Q155" t="s">
        <v>65</v>
      </c>
      <c r="R155" t="s">
        <v>5363</v>
      </c>
      <c r="S155">
        <v>30.336000000000006</v>
      </c>
      <c r="T155">
        <v>6</v>
      </c>
      <c r="U155">
        <v>0.6</v>
      </c>
      <c r="V155">
        <v>-17.443199999999997</v>
      </c>
    </row>
    <row r="156" spans="1:22" x14ac:dyDescent="0.3">
      <c r="A156">
        <v>8514</v>
      </c>
      <c r="B156" t="s">
        <v>10077</v>
      </c>
      <c r="C156">
        <v>2014</v>
      </c>
      <c r="D156" s="1">
        <v>41796</v>
      </c>
      <c r="E156" s="1">
        <v>41800</v>
      </c>
      <c r="F156" t="s">
        <v>50</v>
      </c>
      <c r="G156" t="s">
        <v>3094</v>
      </c>
      <c r="H156" t="s">
        <v>3095</v>
      </c>
      <c r="I156" t="s">
        <v>41</v>
      </c>
      <c r="J156" t="s">
        <v>27</v>
      </c>
      <c r="K156" t="s">
        <v>6050</v>
      </c>
      <c r="L156" t="s">
        <v>54</v>
      </c>
      <c r="M156">
        <v>32839</v>
      </c>
      <c r="N156" t="s">
        <v>30</v>
      </c>
      <c r="O156" t="s">
        <v>5263</v>
      </c>
      <c r="P156" t="s">
        <v>46</v>
      </c>
      <c r="Q156" t="s">
        <v>90</v>
      </c>
      <c r="R156" t="s">
        <v>5264</v>
      </c>
      <c r="S156">
        <v>20.736000000000004</v>
      </c>
      <c r="T156">
        <v>4</v>
      </c>
      <c r="U156">
        <v>0.2</v>
      </c>
      <c r="V156">
        <v>7.2576000000000001</v>
      </c>
    </row>
    <row r="157" spans="1:22" x14ac:dyDescent="0.3">
      <c r="A157">
        <v>8397</v>
      </c>
      <c r="B157" t="s">
        <v>10004</v>
      </c>
      <c r="C157">
        <v>2011</v>
      </c>
      <c r="D157" s="1">
        <v>40724</v>
      </c>
      <c r="E157" s="1">
        <v>40724</v>
      </c>
      <c r="F157" t="s">
        <v>1290</v>
      </c>
      <c r="G157" t="s">
        <v>3147</v>
      </c>
      <c r="H157" t="s">
        <v>3148</v>
      </c>
      <c r="I157" t="s">
        <v>26</v>
      </c>
      <c r="J157" t="s">
        <v>27</v>
      </c>
      <c r="K157" t="s">
        <v>521</v>
      </c>
      <c r="L157" t="s">
        <v>88</v>
      </c>
      <c r="M157">
        <v>28403</v>
      </c>
      <c r="N157" t="s">
        <v>30</v>
      </c>
      <c r="O157" t="s">
        <v>699</v>
      </c>
      <c r="P157" t="s">
        <v>46</v>
      </c>
      <c r="Q157" t="s">
        <v>90</v>
      </c>
      <c r="R157" t="s">
        <v>700</v>
      </c>
      <c r="S157">
        <v>310.68799999999999</v>
      </c>
      <c r="T157">
        <v>7</v>
      </c>
      <c r="U157">
        <v>0.2</v>
      </c>
      <c r="V157">
        <v>108.74079999999998</v>
      </c>
    </row>
    <row r="158" spans="1:22" x14ac:dyDescent="0.3">
      <c r="A158">
        <v>8370</v>
      </c>
      <c r="B158" t="s">
        <v>9983</v>
      </c>
      <c r="C158">
        <v>2013</v>
      </c>
      <c r="D158" s="1">
        <v>41437</v>
      </c>
      <c r="E158" s="1">
        <v>41442</v>
      </c>
      <c r="F158" t="s">
        <v>50</v>
      </c>
      <c r="G158" t="s">
        <v>2304</v>
      </c>
      <c r="H158" t="s">
        <v>2305</v>
      </c>
      <c r="I158" t="s">
        <v>26</v>
      </c>
      <c r="J158" t="s">
        <v>27</v>
      </c>
      <c r="K158" t="s">
        <v>42</v>
      </c>
      <c r="L158" t="s">
        <v>43</v>
      </c>
      <c r="M158">
        <v>90049</v>
      </c>
      <c r="N158" t="s">
        <v>44</v>
      </c>
      <c r="O158" t="s">
        <v>903</v>
      </c>
      <c r="P158" t="s">
        <v>32</v>
      </c>
      <c r="Q158" t="s">
        <v>56</v>
      </c>
      <c r="R158" t="s">
        <v>904</v>
      </c>
      <c r="S158">
        <v>902.71199999999999</v>
      </c>
      <c r="T158">
        <v>3</v>
      </c>
      <c r="U158">
        <v>0.2</v>
      </c>
      <c r="V158">
        <v>33.851700000000051</v>
      </c>
    </row>
    <row r="159" spans="1:22" x14ac:dyDescent="0.3">
      <c r="A159">
        <v>8342</v>
      </c>
      <c r="B159" t="s">
        <v>9969</v>
      </c>
      <c r="C159">
        <v>2014</v>
      </c>
      <c r="D159" s="1">
        <v>41802</v>
      </c>
      <c r="E159" s="1">
        <v>41805</v>
      </c>
      <c r="F159" t="s">
        <v>188</v>
      </c>
      <c r="G159" t="s">
        <v>125</v>
      </c>
      <c r="H159" t="s">
        <v>126</v>
      </c>
      <c r="I159" t="s">
        <v>26</v>
      </c>
      <c r="J159" t="s">
        <v>27</v>
      </c>
      <c r="K159" t="s">
        <v>42</v>
      </c>
      <c r="L159" t="s">
        <v>43</v>
      </c>
      <c r="M159">
        <v>90036</v>
      </c>
      <c r="N159" t="s">
        <v>44</v>
      </c>
      <c r="O159" t="s">
        <v>2195</v>
      </c>
      <c r="P159" t="s">
        <v>46</v>
      </c>
      <c r="Q159" t="s">
        <v>78</v>
      </c>
      <c r="R159" t="s">
        <v>2196</v>
      </c>
      <c r="S159">
        <v>61.44</v>
      </c>
      <c r="T159">
        <v>3</v>
      </c>
      <c r="U159">
        <v>0</v>
      </c>
      <c r="V159">
        <v>16.588799999999999</v>
      </c>
    </row>
    <row r="160" spans="1:22" x14ac:dyDescent="0.3">
      <c r="A160">
        <v>8276</v>
      </c>
      <c r="B160" t="s">
        <v>9928</v>
      </c>
      <c r="C160">
        <v>2012</v>
      </c>
      <c r="D160" s="1">
        <v>41086</v>
      </c>
      <c r="E160" s="1">
        <v>41090</v>
      </c>
      <c r="F160" t="s">
        <v>50</v>
      </c>
      <c r="G160" t="s">
        <v>7671</v>
      </c>
      <c r="H160" t="s">
        <v>7672</v>
      </c>
      <c r="I160" t="s">
        <v>102</v>
      </c>
      <c r="J160" t="s">
        <v>27</v>
      </c>
      <c r="K160" t="s">
        <v>1119</v>
      </c>
      <c r="L160" t="s">
        <v>498</v>
      </c>
      <c r="M160">
        <v>44107</v>
      </c>
      <c r="N160" t="s">
        <v>148</v>
      </c>
      <c r="O160" t="s">
        <v>451</v>
      </c>
      <c r="P160" t="s">
        <v>46</v>
      </c>
      <c r="Q160" t="s">
        <v>90</v>
      </c>
      <c r="R160" t="s">
        <v>452</v>
      </c>
      <c r="S160">
        <v>43.056000000000004</v>
      </c>
      <c r="T160">
        <v>9</v>
      </c>
      <c r="U160">
        <v>0.2</v>
      </c>
      <c r="V160">
        <v>15.607799999999999</v>
      </c>
    </row>
    <row r="161" spans="1:22" x14ac:dyDescent="0.3">
      <c r="A161">
        <v>8274</v>
      </c>
      <c r="B161" t="s">
        <v>9926</v>
      </c>
      <c r="C161">
        <v>2012</v>
      </c>
      <c r="D161" s="1">
        <v>41073</v>
      </c>
      <c r="E161" s="1">
        <v>41075</v>
      </c>
      <c r="F161" t="s">
        <v>23</v>
      </c>
      <c r="G161" t="s">
        <v>8232</v>
      </c>
      <c r="H161" t="s">
        <v>8233</v>
      </c>
      <c r="I161" t="s">
        <v>102</v>
      </c>
      <c r="J161" t="s">
        <v>27</v>
      </c>
      <c r="K161" t="s">
        <v>318</v>
      </c>
      <c r="L161" t="s">
        <v>498</v>
      </c>
      <c r="M161">
        <v>45503</v>
      </c>
      <c r="N161" t="s">
        <v>148</v>
      </c>
      <c r="O161" t="s">
        <v>3950</v>
      </c>
      <c r="P161" t="s">
        <v>46</v>
      </c>
      <c r="Q161" t="s">
        <v>68</v>
      </c>
      <c r="R161" t="s">
        <v>3951</v>
      </c>
      <c r="S161">
        <v>3.4240000000000004</v>
      </c>
      <c r="T161">
        <v>1</v>
      </c>
      <c r="U161">
        <v>0.2</v>
      </c>
      <c r="V161">
        <v>0.29960000000000009</v>
      </c>
    </row>
    <row r="162" spans="1:22" x14ac:dyDescent="0.3">
      <c r="A162">
        <v>8262</v>
      </c>
      <c r="B162" t="s">
        <v>9916</v>
      </c>
      <c r="C162">
        <v>2013</v>
      </c>
      <c r="D162" s="1">
        <v>41452</v>
      </c>
      <c r="E162" s="1">
        <v>41452</v>
      </c>
      <c r="F162" t="s">
        <v>1290</v>
      </c>
      <c r="G162" t="s">
        <v>3155</v>
      </c>
      <c r="H162" t="s">
        <v>3156</v>
      </c>
      <c r="I162" t="s">
        <v>102</v>
      </c>
      <c r="J162" t="s">
        <v>27</v>
      </c>
      <c r="K162" t="s">
        <v>566</v>
      </c>
      <c r="L162" t="s">
        <v>238</v>
      </c>
      <c r="M162">
        <v>48066</v>
      </c>
      <c r="N162" t="s">
        <v>105</v>
      </c>
      <c r="O162" t="s">
        <v>5556</v>
      </c>
      <c r="P162" t="s">
        <v>46</v>
      </c>
      <c r="Q162" t="s">
        <v>59</v>
      </c>
      <c r="R162" t="s">
        <v>5557</v>
      </c>
      <c r="S162">
        <v>171.04</v>
      </c>
      <c r="T162">
        <v>4</v>
      </c>
      <c r="U162">
        <v>0</v>
      </c>
      <c r="V162">
        <v>44.470399999999998</v>
      </c>
    </row>
    <row r="163" spans="1:22" x14ac:dyDescent="0.3">
      <c r="A163">
        <v>8261</v>
      </c>
      <c r="B163" t="s">
        <v>9916</v>
      </c>
      <c r="C163">
        <v>2013</v>
      </c>
      <c r="D163" s="1">
        <v>41452</v>
      </c>
      <c r="E163" s="1">
        <v>41452</v>
      </c>
      <c r="F163" t="s">
        <v>1290</v>
      </c>
      <c r="G163" t="s">
        <v>3155</v>
      </c>
      <c r="H163" t="s">
        <v>3156</v>
      </c>
      <c r="I163" t="s">
        <v>102</v>
      </c>
      <c r="J163" t="s">
        <v>27</v>
      </c>
      <c r="K163" t="s">
        <v>566</v>
      </c>
      <c r="L163" t="s">
        <v>238</v>
      </c>
      <c r="M163">
        <v>48066</v>
      </c>
      <c r="N163" t="s">
        <v>105</v>
      </c>
      <c r="O163" t="s">
        <v>1522</v>
      </c>
      <c r="P163" t="s">
        <v>46</v>
      </c>
      <c r="Q163" t="s">
        <v>75</v>
      </c>
      <c r="R163" t="s">
        <v>1523</v>
      </c>
      <c r="S163">
        <v>8.02</v>
      </c>
      <c r="T163">
        <v>1</v>
      </c>
      <c r="U163">
        <v>0</v>
      </c>
      <c r="V163">
        <v>3.7693999999999992</v>
      </c>
    </row>
    <row r="164" spans="1:22" x14ac:dyDescent="0.3">
      <c r="A164">
        <v>8260</v>
      </c>
      <c r="B164" t="s">
        <v>9916</v>
      </c>
      <c r="C164">
        <v>2013</v>
      </c>
      <c r="D164" s="1">
        <v>41452</v>
      </c>
      <c r="E164" s="1">
        <v>41452</v>
      </c>
      <c r="F164" t="s">
        <v>1290</v>
      </c>
      <c r="G164" t="s">
        <v>3155</v>
      </c>
      <c r="H164" t="s">
        <v>3156</v>
      </c>
      <c r="I164" t="s">
        <v>102</v>
      </c>
      <c r="J164" t="s">
        <v>27</v>
      </c>
      <c r="K164" t="s">
        <v>566</v>
      </c>
      <c r="L164" t="s">
        <v>238</v>
      </c>
      <c r="M164">
        <v>48066</v>
      </c>
      <c r="N164" t="s">
        <v>105</v>
      </c>
      <c r="O164" t="s">
        <v>1730</v>
      </c>
      <c r="P164" t="s">
        <v>46</v>
      </c>
      <c r="Q164" t="s">
        <v>90</v>
      </c>
      <c r="R164" t="s">
        <v>1731</v>
      </c>
      <c r="S164">
        <v>368.91</v>
      </c>
      <c r="T164">
        <v>9</v>
      </c>
      <c r="U164">
        <v>0</v>
      </c>
      <c r="V164">
        <v>180.76590000000002</v>
      </c>
    </row>
    <row r="165" spans="1:22" x14ac:dyDescent="0.3">
      <c r="A165">
        <v>8225</v>
      </c>
      <c r="B165" t="s">
        <v>9902</v>
      </c>
      <c r="C165">
        <v>2013</v>
      </c>
      <c r="D165" s="1">
        <v>41438</v>
      </c>
      <c r="E165" s="1">
        <v>41442</v>
      </c>
      <c r="F165" t="s">
        <v>50</v>
      </c>
      <c r="G165" t="s">
        <v>895</v>
      </c>
      <c r="H165" t="s">
        <v>896</v>
      </c>
      <c r="I165" t="s">
        <v>41</v>
      </c>
      <c r="J165" t="s">
        <v>27</v>
      </c>
      <c r="K165" t="s">
        <v>602</v>
      </c>
      <c r="L165" t="s">
        <v>43</v>
      </c>
      <c r="M165">
        <v>91104</v>
      </c>
      <c r="N165" t="s">
        <v>44</v>
      </c>
      <c r="O165" t="s">
        <v>5986</v>
      </c>
      <c r="P165" t="s">
        <v>46</v>
      </c>
      <c r="Q165" t="s">
        <v>90</v>
      </c>
      <c r="R165" t="s">
        <v>5987</v>
      </c>
      <c r="S165">
        <v>12.96</v>
      </c>
      <c r="T165">
        <v>2</v>
      </c>
      <c r="U165">
        <v>0</v>
      </c>
      <c r="V165">
        <v>6.2208000000000006</v>
      </c>
    </row>
    <row r="166" spans="1:22" x14ac:dyDescent="0.3">
      <c r="A166">
        <v>8224</v>
      </c>
      <c r="B166" t="s">
        <v>9902</v>
      </c>
      <c r="C166">
        <v>2013</v>
      </c>
      <c r="D166" s="1">
        <v>41438</v>
      </c>
      <c r="E166" s="1">
        <v>41442</v>
      </c>
      <c r="F166" t="s">
        <v>50</v>
      </c>
      <c r="G166" t="s">
        <v>895</v>
      </c>
      <c r="H166" t="s">
        <v>896</v>
      </c>
      <c r="I166" t="s">
        <v>41</v>
      </c>
      <c r="J166" t="s">
        <v>27</v>
      </c>
      <c r="K166" t="s">
        <v>602</v>
      </c>
      <c r="L166" t="s">
        <v>43</v>
      </c>
      <c r="M166">
        <v>91104</v>
      </c>
      <c r="N166" t="s">
        <v>44</v>
      </c>
      <c r="O166" t="s">
        <v>4705</v>
      </c>
      <c r="P166" t="s">
        <v>46</v>
      </c>
      <c r="Q166" t="s">
        <v>90</v>
      </c>
      <c r="R166" t="s">
        <v>4706</v>
      </c>
      <c r="S166">
        <v>185.88</v>
      </c>
      <c r="T166">
        <v>6</v>
      </c>
      <c r="U166">
        <v>0</v>
      </c>
      <c r="V166">
        <v>83.645999999999987</v>
      </c>
    </row>
    <row r="167" spans="1:22" x14ac:dyDescent="0.3">
      <c r="A167">
        <v>8148</v>
      </c>
      <c r="B167" t="s">
        <v>9855</v>
      </c>
      <c r="C167">
        <v>2014</v>
      </c>
      <c r="D167" s="1">
        <v>41800</v>
      </c>
      <c r="E167" s="1">
        <v>41805</v>
      </c>
      <c r="F167" t="s">
        <v>50</v>
      </c>
      <c r="G167" t="s">
        <v>1408</v>
      </c>
      <c r="H167" t="s">
        <v>1409</v>
      </c>
      <c r="I167" t="s">
        <v>26</v>
      </c>
      <c r="J167" t="s">
        <v>27</v>
      </c>
      <c r="K167" t="s">
        <v>1976</v>
      </c>
      <c r="L167" t="s">
        <v>319</v>
      </c>
      <c r="M167">
        <v>24153</v>
      </c>
      <c r="N167" t="s">
        <v>30</v>
      </c>
      <c r="O167" t="s">
        <v>185</v>
      </c>
      <c r="P167" t="s">
        <v>46</v>
      </c>
      <c r="Q167" t="s">
        <v>90</v>
      </c>
      <c r="R167" t="s">
        <v>186</v>
      </c>
      <c r="S167">
        <v>49.12</v>
      </c>
      <c r="T167">
        <v>4</v>
      </c>
      <c r="U167">
        <v>0</v>
      </c>
      <c r="V167">
        <v>23.086399999999998</v>
      </c>
    </row>
    <row r="168" spans="1:22" x14ac:dyDescent="0.3">
      <c r="A168">
        <v>8147</v>
      </c>
      <c r="B168" t="s">
        <v>9854</v>
      </c>
      <c r="C168">
        <v>2011</v>
      </c>
      <c r="D168" s="1">
        <v>40714</v>
      </c>
      <c r="E168" s="1">
        <v>40721</v>
      </c>
      <c r="F168" t="s">
        <v>50</v>
      </c>
      <c r="G168" t="s">
        <v>3998</v>
      </c>
      <c r="H168" t="s">
        <v>3999</v>
      </c>
      <c r="I168" t="s">
        <v>26</v>
      </c>
      <c r="J168" t="s">
        <v>27</v>
      </c>
      <c r="K168" t="s">
        <v>7526</v>
      </c>
      <c r="L168" t="s">
        <v>649</v>
      </c>
      <c r="M168">
        <v>73505</v>
      </c>
      <c r="N168" t="s">
        <v>105</v>
      </c>
      <c r="O168" t="s">
        <v>5170</v>
      </c>
      <c r="P168" t="s">
        <v>46</v>
      </c>
      <c r="Q168" t="s">
        <v>68</v>
      </c>
      <c r="R168" t="s">
        <v>5171</v>
      </c>
      <c r="S168">
        <v>3.52</v>
      </c>
      <c r="T168">
        <v>2</v>
      </c>
      <c r="U168">
        <v>0</v>
      </c>
      <c r="V168">
        <v>1.6896</v>
      </c>
    </row>
    <row r="169" spans="1:22" x14ac:dyDescent="0.3">
      <c r="A169">
        <v>8146</v>
      </c>
      <c r="B169" t="s">
        <v>9854</v>
      </c>
      <c r="C169">
        <v>2011</v>
      </c>
      <c r="D169" s="1">
        <v>40714</v>
      </c>
      <c r="E169" s="1">
        <v>40721</v>
      </c>
      <c r="F169" t="s">
        <v>50</v>
      </c>
      <c r="G169" t="s">
        <v>3998</v>
      </c>
      <c r="H169" t="s">
        <v>3999</v>
      </c>
      <c r="I169" t="s">
        <v>26</v>
      </c>
      <c r="J169" t="s">
        <v>27</v>
      </c>
      <c r="K169" t="s">
        <v>7526</v>
      </c>
      <c r="L169" t="s">
        <v>649</v>
      </c>
      <c r="M169">
        <v>73505</v>
      </c>
      <c r="N169" t="s">
        <v>105</v>
      </c>
      <c r="O169" t="s">
        <v>4613</v>
      </c>
      <c r="P169" t="s">
        <v>46</v>
      </c>
      <c r="Q169" t="s">
        <v>78</v>
      </c>
      <c r="R169" t="s">
        <v>4614</v>
      </c>
      <c r="S169">
        <v>471.90000000000003</v>
      </c>
      <c r="T169">
        <v>6</v>
      </c>
      <c r="U169">
        <v>0</v>
      </c>
      <c r="V169">
        <v>155.72699999999998</v>
      </c>
    </row>
    <row r="170" spans="1:22" x14ac:dyDescent="0.3">
      <c r="A170">
        <v>8079</v>
      </c>
      <c r="B170" t="s">
        <v>9811</v>
      </c>
      <c r="C170">
        <v>2012</v>
      </c>
      <c r="D170" s="1">
        <v>41083</v>
      </c>
      <c r="E170" s="1">
        <v>41089</v>
      </c>
      <c r="F170" t="s">
        <v>50</v>
      </c>
      <c r="G170" t="s">
        <v>5044</v>
      </c>
      <c r="H170" t="s">
        <v>5045</v>
      </c>
      <c r="I170" t="s">
        <v>41</v>
      </c>
      <c r="J170" t="s">
        <v>27</v>
      </c>
      <c r="K170" t="s">
        <v>9812</v>
      </c>
      <c r="L170" t="s">
        <v>1272</v>
      </c>
      <c r="M170">
        <v>30344</v>
      </c>
      <c r="N170" t="s">
        <v>30</v>
      </c>
      <c r="O170" t="s">
        <v>5650</v>
      </c>
      <c r="P170" t="s">
        <v>71</v>
      </c>
      <c r="Q170" t="s">
        <v>161</v>
      </c>
      <c r="R170" t="s">
        <v>5651</v>
      </c>
      <c r="S170">
        <v>75</v>
      </c>
      <c r="T170">
        <v>3</v>
      </c>
      <c r="U170">
        <v>0</v>
      </c>
      <c r="V170">
        <v>18</v>
      </c>
    </row>
    <row r="171" spans="1:22" x14ac:dyDescent="0.3">
      <c r="A171">
        <v>8078</v>
      </c>
      <c r="B171" t="s">
        <v>9811</v>
      </c>
      <c r="C171">
        <v>2012</v>
      </c>
      <c r="D171" s="1">
        <v>41083</v>
      </c>
      <c r="E171" s="1">
        <v>41089</v>
      </c>
      <c r="F171" t="s">
        <v>50</v>
      </c>
      <c r="G171" t="s">
        <v>5044</v>
      </c>
      <c r="H171" t="s">
        <v>5045</v>
      </c>
      <c r="I171" t="s">
        <v>41</v>
      </c>
      <c r="J171" t="s">
        <v>27</v>
      </c>
      <c r="K171" t="s">
        <v>9812</v>
      </c>
      <c r="L171" t="s">
        <v>1272</v>
      </c>
      <c r="M171">
        <v>30344</v>
      </c>
      <c r="N171" t="s">
        <v>30</v>
      </c>
      <c r="O171" t="s">
        <v>3477</v>
      </c>
      <c r="P171" t="s">
        <v>46</v>
      </c>
      <c r="Q171" t="s">
        <v>75</v>
      </c>
      <c r="R171" t="s">
        <v>3478</v>
      </c>
      <c r="S171">
        <v>165.98</v>
      </c>
      <c r="T171">
        <v>1</v>
      </c>
      <c r="U171">
        <v>0</v>
      </c>
      <c r="V171">
        <v>74.690999999999988</v>
      </c>
    </row>
    <row r="172" spans="1:22" x14ac:dyDescent="0.3">
      <c r="A172">
        <v>8077</v>
      </c>
      <c r="B172" t="s">
        <v>9811</v>
      </c>
      <c r="C172">
        <v>2012</v>
      </c>
      <c r="D172" s="1">
        <v>41083</v>
      </c>
      <c r="E172" s="1">
        <v>41089</v>
      </c>
      <c r="F172" t="s">
        <v>50</v>
      </c>
      <c r="G172" t="s">
        <v>5044</v>
      </c>
      <c r="H172" t="s">
        <v>5045</v>
      </c>
      <c r="I172" t="s">
        <v>41</v>
      </c>
      <c r="J172" t="s">
        <v>27</v>
      </c>
      <c r="K172" t="s">
        <v>9812</v>
      </c>
      <c r="L172" t="s">
        <v>1272</v>
      </c>
      <c r="M172">
        <v>30344</v>
      </c>
      <c r="N172" t="s">
        <v>30</v>
      </c>
      <c r="O172" t="s">
        <v>2522</v>
      </c>
      <c r="P172" t="s">
        <v>32</v>
      </c>
      <c r="Q172" t="s">
        <v>65</v>
      </c>
      <c r="R172" t="s">
        <v>2523</v>
      </c>
      <c r="S172">
        <v>27.42</v>
      </c>
      <c r="T172">
        <v>3</v>
      </c>
      <c r="U172">
        <v>0</v>
      </c>
      <c r="V172">
        <v>9.3227999999999991</v>
      </c>
    </row>
    <row r="173" spans="1:22" x14ac:dyDescent="0.3">
      <c r="A173">
        <v>8036</v>
      </c>
      <c r="B173" t="s">
        <v>9790</v>
      </c>
      <c r="C173">
        <v>2012</v>
      </c>
      <c r="D173" s="1">
        <v>41085</v>
      </c>
      <c r="E173" s="1">
        <v>41088</v>
      </c>
      <c r="F173" t="s">
        <v>188</v>
      </c>
      <c r="G173" t="s">
        <v>5247</v>
      </c>
      <c r="H173" t="s">
        <v>5248</v>
      </c>
      <c r="I173" t="s">
        <v>26</v>
      </c>
      <c r="J173" t="s">
        <v>27</v>
      </c>
      <c r="K173" t="s">
        <v>184</v>
      </c>
      <c r="L173" t="s">
        <v>104</v>
      </c>
      <c r="M173">
        <v>77041</v>
      </c>
      <c r="N173" t="s">
        <v>105</v>
      </c>
      <c r="O173" t="s">
        <v>2918</v>
      </c>
      <c r="P173" t="s">
        <v>46</v>
      </c>
      <c r="Q173" t="s">
        <v>47</v>
      </c>
      <c r="R173" t="s">
        <v>2919</v>
      </c>
      <c r="S173">
        <v>4.6079999999999997</v>
      </c>
      <c r="T173">
        <v>2</v>
      </c>
      <c r="U173">
        <v>0.2</v>
      </c>
      <c r="V173">
        <v>1.6704000000000001</v>
      </c>
    </row>
    <row r="174" spans="1:22" x14ac:dyDescent="0.3">
      <c r="A174">
        <v>8035</v>
      </c>
      <c r="B174" t="s">
        <v>9790</v>
      </c>
      <c r="C174">
        <v>2012</v>
      </c>
      <c r="D174" s="1">
        <v>41085</v>
      </c>
      <c r="E174" s="1">
        <v>41088</v>
      </c>
      <c r="F174" t="s">
        <v>188</v>
      </c>
      <c r="G174" t="s">
        <v>5247</v>
      </c>
      <c r="H174" t="s">
        <v>5248</v>
      </c>
      <c r="I174" t="s">
        <v>26</v>
      </c>
      <c r="J174" t="s">
        <v>27</v>
      </c>
      <c r="K174" t="s">
        <v>184</v>
      </c>
      <c r="L174" t="s">
        <v>104</v>
      </c>
      <c r="M174">
        <v>77041</v>
      </c>
      <c r="N174" t="s">
        <v>105</v>
      </c>
      <c r="O174" t="s">
        <v>5683</v>
      </c>
      <c r="P174" t="s">
        <v>32</v>
      </c>
      <c r="Q174" t="s">
        <v>65</v>
      </c>
      <c r="R174" t="s">
        <v>5684</v>
      </c>
      <c r="S174">
        <v>75.384000000000015</v>
      </c>
      <c r="T174">
        <v>9</v>
      </c>
      <c r="U174">
        <v>0.6</v>
      </c>
      <c r="V174">
        <v>-20.730599999999995</v>
      </c>
    </row>
    <row r="175" spans="1:22" x14ac:dyDescent="0.3">
      <c r="A175">
        <v>8034</v>
      </c>
      <c r="B175" t="s">
        <v>9790</v>
      </c>
      <c r="C175">
        <v>2012</v>
      </c>
      <c r="D175" s="1">
        <v>41085</v>
      </c>
      <c r="E175" s="1">
        <v>41088</v>
      </c>
      <c r="F175" t="s">
        <v>188</v>
      </c>
      <c r="G175" t="s">
        <v>5247</v>
      </c>
      <c r="H175" t="s">
        <v>5248</v>
      </c>
      <c r="I175" t="s">
        <v>26</v>
      </c>
      <c r="J175" t="s">
        <v>27</v>
      </c>
      <c r="K175" t="s">
        <v>184</v>
      </c>
      <c r="L175" t="s">
        <v>104</v>
      </c>
      <c r="M175">
        <v>77041</v>
      </c>
      <c r="N175" t="s">
        <v>105</v>
      </c>
      <c r="O175" t="s">
        <v>7770</v>
      </c>
      <c r="P175" t="s">
        <v>46</v>
      </c>
      <c r="Q175" t="s">
        <v>75</v>
      </c>
      <c r="R175" t="s">
        <v>7771</v>
      </c>
      <c r="S175">
        <v>0.98399999999999976</v>
      </c>
      <c r="T175">
        <v>2</v>
      </c>
      <c r="U175">
        <v>0.8</v>
      </c>
      <c r="V175">
        <v>-1.476</v>
      </c>
    </row>
    <row r="176" spans="1:22" x14ac:dyDescent="0.3">
      <c r="A176">
        <v>8033</v>
      </c>
      <c r="B176" t="s">
        <v>9790</v>
      </c>
      <c r="C176">
        <v>2012</v>
      </c>
      <c r="D176" s="1">
        <v>41085</v>
      </c>
      <c r="E176" s="1">
        <v>41088</v>
      </c>
      <c r="F176" t="s">
        <v>188</v>
      </c>
      <c r="G176" t="s">
        <v>5247</v>
      </c>
      <c r="H176" t="s">
        <v>5248</v>
      </c>
      <c r="I176" t="s">
        <v>26</v>
      </c>
      <c r="J176" t="s">
        <v>27</v>
      </c>
      <c r="K176" t="s">
        <v>184</v>
      </c>
      <c r="L176" t="s">
        <v>104</v>
      </c>
      <c r="M176">
        <v>77041</v>
      </c>
      <c r="N176" t="s">
        <v>105</v>
      </c>
      <c r="O176" t="s">
        <v>2650</v>
      </c>
      <c r="P176" t="s">
        <v>46</v>
      </c>
      <c r="Q176" t="s">
        <v>90</v>
      </c>
      <c r="R176" t="s">
        <v>2651</v>
      </c>
      <c r="S176">
        <v>47.952000000000005</v>
      </c>
      <c r="T176">
        <v>3</v>
      </c>
      <c r="U176">
        <v>0.2</v>
      </c>
      <c r="V176">
        <v>16.183799999999998</v>
      </c>
    </row>
    <row r="177" spans="1:22" x14ac:dyDescent="0.3">
      <c r="A177">
        <v>8012</v>
      </c>
      <c r="B177" t="s">
        <v>9781</v>
      </c>
      <c r="C177">
        <v>2012</v>
      </c>
      <c r="D177" s="1">
        <v>41080</v>
      </c>
      <c r="E177" s="1">
        <v>41083</v>
      </c>
      <c r="F177" t="s">
        <v>188</v>
      </c>
      <c r="G177" t="s">
        <v>5223</v>
      </c>
      <c r="H177" t="s">
        <v>5224</v>
      </c>
      <c r="I177" t="s">
        <v>26</v>
      </c>
      <c r="J177" t="s">
        <v>27</v>
      </c>
      <c r="K177" t="s">
        <v>456</v>
      </c>
      <c r="L177" t="s">
        <v>457</v>
      </c>
      <c r="M177">
        <v>80013</v>
      </c>
      <c r="N177" t="s">
        <v>44</v>
      </c>
      <c r="O177" t="s">
        <v>9182</v>
      </c>
      <c r="P177" t="s">
        <v>71</v>
      </c>
      <c r="Q177" t="s">
        <v>72</v>
      </c>
      <c r="R177" t="s">
        <v>9183</v>
      </c>
      <c r="S177">
        <v>125.944</v>
      </c>
      <c r="T177">
        <v>7</v>
      </c>
      <c r="U177">
        <v>0.2</v>
      </c>
      <c r="V177">
        <v>15.742999999999984</v>
      </c>
    </row>
    <row r="178" spans="1:22" x14ac:dyDescent="0.3">
      <c r="A178">
        <v>7993</v>
      </c>
      <c r="B178" t="s">
        <v>9771</v>
      </c>
      <c r="C178">
        <v>2013</v>
      </c>
      <c r="D178" s="1">
        <v>41440</v>
      </c>
      <c r="E178" s="1">
        <v>41443</v>
      </c>
      <c r="F178" t="s">
        <v>188</v>
      </c>
      <c r="G178" t="s">
        <v>6892</v>
      </c>
      <c r="H178" t="s">
        <v>6893</v>
      </c>
      <c r="I178" t="s">
        <v>26</v>
      </c>
      <c r="J178" t="s">
        <v>27</v>
      </c>
      <c r="K178" t="s">
        <v>2917</v>
      </c>
      <c r="L178" t="s">
        <v>54</v>
      </c>
      <c r="M178">
        <v>33433</v>
      </c>
      <c r="N178" t="s">
        <v>30</v>
      </c>
      <c r="O178" t="s">
        <v>6871</v>
      </c>
      <c r="P178" t="s">
        <v>71</v>
      </c>
      <c r="Q178" t="s">
        <v>161</v>
      </c>
      <c r="R178" t="s">
        <v>6872</v>
      </c>
      <c r="S178">
        <v>18.463999999999999</v>
      </c>
      <c r="T178">
        <v>2</v>
      </c>
      <c r="U178">
        <v>0.2</v>
      </c>
      <c r="V178">
        <v>2.3079999999999998</v>
      </c>
    </row>
    <row r="179" spans="1:22" x14ac:dyDescent="0.3">
      <c r="A179">
        <v>7992</v>
      </c>
      <c r="B179" t="s">
        <v>9771</v>
      </c>
      <c r="C179">
        <v>2013</v>
      </c>
      <c r="D179" s="1">
        <v>41440</v>
      </c>
      <c r="E179" s="1">
        <v>41443</v>
      </c>
      <c r="F179" t="s">
        <v>188</v>
      </c>
      <c r="G179" t="s">
        <v>6892</v>
      </c>
      <c r="H179" t="s">
        <v>6893</v>
      </c>
      <c r="I179" t="s">
        <v>26</v>
      </c>
      <c r="J179" t="s">
        <v>27</v>
      </c>
      <c r="K179" t="s">
        <v>2917</v>
      </c>
      <c r="L179" t="s">
        <v>54</v>
      </c>
      <c r="M179">
        <v>33433</v>
      </c>
      <c r="N179" t="s">
        <v>30</v>
      </c>
      <c r="O179" t="s">
        <v>4801</v>
      </c>
      <c r="P179" t="s">
        <v>46</v>
      </c>
      <c r="Q179" t="s">
        <v>75</v>
      </c>
      <c r="R179" t="s">
        <v>4802</v>
      </c>
      <c r="S179">
        <v>39.936000000000007</v>
      </c>
      <c r="T179">
        <v>4</v>
      </c>
      <c r="U179">
        <v>0.7</v>
      </c>
      <c r="V179">
        <v>-26.623999999999995</v>
      </c>
    </row>
    <row r="180" spans="1:22" x14ac:dyDescent="0.3">
      <c r="A180">
        <v>7916</v>
      </c>
      <c r="B180" t="s">
        <v>9734</v>
      </c>
      <c r="C180">
        <v>2014</v>
      </c>
      <c r="D180" s="1">
        <v>41808</v>
      </c>
      <c r="E180" s="1">
        <v>41812</v>
      </c>
      <c r="F180" t="s">
        <v>50</v>
      </c>
      <c r="G180" t="s">
        <v>2146</v>
      </c>
      <c r="H180" t="s">
        <v>2147</v>
      </c>
      <c r="I180" t="s">
        <v>102</v>
      </c>
      <c r="J180" t="s">
        <v>27</v>
      </c>
      <c r="K180" t="s">
        <v>266</v>
      </c>
      <c r="L180" t="s">
        <v>267</v>
      </c>
      <c r="M180">
        <v>10024</v>
      </c>
      <c r="N180" t="s">
        <v>148</v>
      </c>
      <c r="O180" t="s">
        <v>8209</v>
      </c>
      <c r="P180" t="s">
        <v>71</v>
      </c>
      <c r="Q180" t="s">
        <v>161</v>
      </c>
      <c r="R180" t="s">
        <v>8210</v>
      </c>
      <c r="S180">
        <v>101.34</v>
      </c>
      <c r="T180">
        <v>3</v>
      </c>
      <c r="U180">
        <v>0</v>
      </c>
      <c r="V180">
        <v>8.1071999999999917</v>
      </c>
    </row>
    <row r="181" spans="1:22" x14ac:dyDescent="0.3">
      <c r="A181">
        <v>7915</v>
      </c>
      <c r="B181" t="s">
        <v>9734</v>
      </c>
      <c r="C181">
        <v>2014</v>
      </c>
      <c r="D181" s="1">
        <v>41808</v>
      </c>
      <c r="E181" s="1">
        <v>41812</v>
      </c>
      <c r="F181" t="s">
        <v>50</v>
      </c>
      <c r="G181" t="s">
        <v>2146</v>
      </c>
      <c r="H181" t="s">
        <v>2147</v>
      </c>
      <c r="I181" t="s">
        <v>102</v>
      </c>
      <c r="J181" t="s">
        <v>27</v>
      </c>
      <c r="K181" t="s">
        <v>266</v>
      </c>
      <c r="L181" t="s">
        <v>267</v>
      </c>
      <c r="M181">
        <v>10024</v>
      </c>
      <c r="N181" t="s">
        <v>148</v>
      </c>
      <c r="O181" t="s">
        <v>9735</v>
      </c>
      <c r="P181" t="s">
        <v>71</v>
      </c>
      <c r="Q181" t="s">
        <v>682</v>
      </c>
      <c r="R181" t="s">
        <v>9736</v>
      </c>
      <c r="S181">
        <v>3404.5</v>
      </c>
      <c r="T181">
        <v>5</v>
      </c>
      <c r="U181">
        <v>0</v>
      </c>
      <c r="V181">
        <v>1668.2049999999999</v>
      </c>
    </row>
    <row r="182" spans="1:22" x14ac:dyDescent="0.3">
      <c r="A182">
        <v>7897</v>
      </c>
      <c r="B182" t="s">
        <v>9724</v>
      </c>
      <c r="C182">
        <v>2014</v>
      </c>
      <c r="D182" s="1">
        <v>41812</v>
      </c>
      <c r="E182" s="1">
        <v>41816</v>
      </c>
      <c r="F182" t="s">
        <v>50</v>
      </c>
      <c r="G182" t="s">
        <v>2161</v>
      </c>
      <c r="H182" t="s">
        <v>2162</v>
      </c>
      <c r="I182" t="s">
        <v>102</v>
      </c>
      <c r="J182" t="s">
        <v>27</v>
      </c>
      <c r="K182" t="s">
        <v>5696</v>
      </c>
      <c r="L182" t="s">
        <v>9725</v>
      </c>
      <c r="M182">
        <v>26003</v>
      </c>
      <c r="N182" t="s">
        <v>148</v>
      </c>
      <c r="O182" t="s">
        <v>1251</v>
      </c>
      <c r="P182" t="s">
        <v>46</v>
      </c>
      <c r="Q182" t="s">
        <v>90</v>
      </c>
      <c r="R182" t="s">
        <v>1442</v>
      </c>
      <c r="S182">
        <v>447.84</v>
      </c>
      <c r="T182">
        <v>8</v>
      </c>
      <c r="U182">
        <v>0</v>
      </c>
      <c r="V182">
        <v>219.44159999999999</v>
      </c>
    </row>
    <row r="183" spans="1:22" x14ac:dyDescent="0.3">
      <c r="A183">
        <v>7896</v>
      </c>
      <c r="B183" t="s">
        <v>9724</v>
      </c>
      <c r="C183">
        <v>2014</v>
      </c>
      <c r="D183" s="1">
        <v>41812</v>
      </c>
      <c r="E183" s="1">
        <v>41816</v>
      </c>
      <c r="F183" t="s">
        <v>50</v>
      </c>
      <c r="G183" t="s">
        <v>2161</v>
      </c>
      <c r="H183" t="s">
        <v>2162</v>
      </c>
      <c r="I183" t="s">
        <v>102</v>
      </c>
      <c r="J183" t="s">
        <v>27</v>
      </c>
      <c r="K183" t="s">
        <v>5696</v>
      </c>
      <c r="L183" t="s">
        <v>9725</v>
      </c>
      <c r="M183">
        <v>26003</v>
      </c>
      <c r="N183" t="s">
        <v>148</v>
      </c>
      <c r="O183" t="s">
        <v>2913</v>
      </c>
      <c r="P183" t="s">
        <v>46</v>
      </c>
      <c r="Q183" t="s">
        <v>75</v>
      </c>
      <c r="R183" t="s">
        <v>2914</v>
      </c>
      <c r="S183">
        <v>6.24</v>
      </c>
      <c r="T183">
        <v>2</v>
      </c>
      <c r="U183">
        <v>0</v>
      </c>
      <c r="V183">
        <v>3.0575999999999999</v>
      </c>
    </row>
    <row r="184" spans="1:22" x14ac:dyDescent="0.3">
      <c r="A184">
        <v>7895</v>
      </c>
      <c r="B184" t="s">
        <v>9724</v>
      </c>
      <c r="C184">
        <v>2014</v>
      </c>
      <c r="D184" s="1">
        <v>41812</v>
      </c>
      <c r="E184" s="1">
        <v>41816</v>
      </c>
      <c r="F184" t="s">
        <v>50</v>
      </c>
      <c r="G184" t="s">
        <v>2161</v>
      </c>
      <c r="H184" t="s">
        <v>2162</v>
      </c>
      <c r="I184" t="s">
        <v>102</v>
      </c>
      <c r="J184" t="s">
        <v>27</v>
      </c>
      <c r="K184" t="s">
        <v>5696</v>
      </c>
      <c r="L184" t="s">
        <v>9725</v>
      </c>
      <c r="M184">
        <v>26003</v>
      </c>
      <c r="N184" t="s">
        <v>148</v>
      </c>
      <c r="O184" t="s">
        <v>414</v>
      </c>
      <c r="P184" t="s">
        <v>46</v>
      </c>
      <c r="Q184" t="s">
        <v>75</v>
      </c>
      <c r="R184" t="s">
        <v>415</v>
      </c>
      <c r="S184">
        <v>82.4</v>
      </c>
      <c r="T184">
        <v>5</v>
      </c>
      <c r="U184">
        <v>0</v>
      </c>
      <c r="V184">
        <v>40.376000000000005</v>
      </c>
    </row>
    <row r="185" spans="1:22" x14ac:dyDescent="0.3">
      <c r="A185">
        <v>7880</v>
      </c>
      <c r="B185" t="s">
        <v>9718</v>
      </c>
      <c r="C185">
        <v>2013</v>
      </c>
      <c r="D185" s="1">
        <v>41440</v>
      </c>
      <c r="E185" s="1">
        <v>41447</v>
      </c>
      <c r="F185" t="s">
        <v>50</v>
      </c>
      <c r="G185" t="s">
        <v>400</v>
      </c>
      <c r="H185" t="s">
        <v>401</v>
      </c>
      <c r="I185" t="s">
        <v>41</v>
      </c>
      <c r="J185" t="s">
        <v>27</v>
      </c>
      <c r="K185" t="s">
        <v>146</v>
      </c>
      <c r="L185" t="s">
        <v>147</v>
      </c>
      <c r="M185">
        <v>19140</v>
      </c>
      <c r="N185" t="s">
        <v>148</v>
      </c>
      <c r="O185" t="s">
        <v>7496</v>
      </c>
      <c r="P185" t="s">
        <v>32</v>
      </c>
      <c r="Q185" t="s">
        <v>56</v>
      </c>
      <c r="R185" t="s">
        <v>7497</v>
      </c>
      <c r="S185">
        <v>337.17599999999999</v>
      </c>
      <c r="T185">
        <v>2</v>
      </c>
      <c r="U185">
        <v>0.4</v>
      </c>
      <c r="V185">
        <v>-118.01160000000002</v>
      </c>
    </row>
    <row r="186" spans="1:22" x14ac:dyDescent="0.3">
      <c r="A186">
        <v>7816</v>
      </c>
      <c r="B186" t="s">
        <v>9680</v>
      </c>
      <c r="C186">
        <v>2014</v>
      </c>
      <c r="D186" s="1">
        <v>41799</v>
      </c>
      <c r="E186" s="1">
        <v>41801</v>
      </c>
      <c r="F186" t="s">
        <v>188</v>
      </c>
      <c r="G186" t="s">
        <v>604</v>
      </c>
      <c r="H186" t="s">
        <v>605</v>
      </c>
      <c r="I186" t="s">
        <v>102</v>
      </c>
      <c r="J186" t="s">
        <v>27</v>
      </c>
      <c r="K186" t="s">
        <v>42</v>
      </c>
      <c r="L186" t="s">
        <v>43</v>
      </c>
      <c r="M186">
        <v>90049</v>
      </c>
      <c r="N186" t="s">
        <v>44</v>
      </c>
      <c r="O186" t="s">
        <v>3310</v>
      </c>
      <c r="P186" t="s">
        <v>71</v>
      </c>
      <c r="Q186" t="s">
        <v>72</v>
      </c>
      <c r="R186" t="s">
        <v>3311</v>
      </c>
      <c r="S186">
        <v>17.52</v>
      </c>
      <c r="T186">
        <v>2</v>
      </c>
      <c r="U186">
        <v>0.2</v>
      </c>
      <c r="V186">
        <v>-3.5040000000000022</v>
      </c>
    </row>
    <row r="187" spans="1:22" x14ac:dyDescent="0.3">
      <c r="A187">
        <v>7815</v>
      </c>
      <c r="B187" t="s">
        <v>9680</v>
      </c>
      <c r="C187">
        <v>2014</v>
      </c>
      <c r="D187" s="1">
        <v>41799</v>
      </c>
      <c r="E187" s="1">
        <v>41801</v>
      </c>
      <c r="F187" t="s">
        <v>188</v>
      </c>
      <c r="G187" t="s">
        <v>604</v>
      </c>
      <c r="H187" t="s">
        <v>605</v>
      </c>
      <c r="I187" t="s">
        <v>102</v>
      </c>
      <c r="J187" t="s">
        <v>27</v>
      </c>
      <c r="K187" t="s">
        <v>42</v>
      </c>
      <c r="L187" t="s">
        <v>43</v>
      </c>
      <c r="M187">
        <v>90049</v>
      </c>
      <c r="N187" t="s">
        <v>44</v>
      </c>
      <c r="O187" t="s">
        <v>166</v>
      </c>
      <c r="P187" t="s">
        <v>32</v>
      </c>
      <c r="Q187" t="s">
        <v>33</v>
      </c>
      <c r="R187" t="s">
        <v>167</v>
      </c>
      <c r="S187">
        <v>1497.6659999999999</v>
      </c>
      <c r="T187">
        <v>2</v>
      </c>
      <c r="U187">
        <v>0.15</v>
      </c>
      <c r="V187">
        <v>140.95680000000004</v>
      </c>
    </row>
    <row r="188" spans="1:22" x14ac:dyDescent="0.3">
      <c r="A188">
        <v>7801</v>
      </c>
      <c r="B188" t="s">
        <v>9675</v>
      </c>
      <c r="C188">
        <v>2014</v>
      </c>
      <c r="D188" s="1">
        <v>41792</v>
      </c>
      <c r="E188" s="1">
        <v>41797</v>
      </c>
      <c r="F188" t="s">
        <v>50</v>
      </c>
      <c r="G188" t="s">
        <v>8463</v>
      </c>
      <c r="H188" t="s">
        <v>8464</v>
      </c>
      <c r="I188" t="s">
        <v>26</v>
      </c>
      <c r="J188" t="s">
        <v>27</v>
      </c>
      <c r="K188" t="s">
        <v>146</v>
      </c>
      <c r="L188" t="s">
        <v>147</v>
      </c>
      <c r="M188">
        <v>19120</v>
      </c>
      <c r="N188" t="s">
        <v>148</v>
      </c>
      <c r="O188" t="s">
        <v>1096</v>
      </c>
      <c r="P188" t="s">
        <v>46</v>
      </c>
      <c r="Q188" t="s">
        <v>59</v>
      </c>
      <c r="R188" t="s">
        <v>1097</v>
      </c>
      <c r="S188">
        <v>324.74400000000003</v>
      </c>
      <c r="T188">
        <v>3</v>
      </c>
      <c r="U188">
        <v>0.2</v>
      </c>
      <c r="V188">
        <v>-77.126699999999971</v>
      </c>
    </row>
    <row r="189" spans="1:22" x14ac:dyDescent="0.3">
      <c r="A189">
        <v>7753</v>
      </c>
      <c r="B189" t="s">
        <v>9642</v>
      </c>
      <c r="C189">
        <v>2012</v>
      </c>
      <c r="D189" s="1">
        <v>41078</v>
      </c>
      <c r="E189" s="1">
        <v>41084</v>
      </c>
      <c r="F189" t="s">
        <v>50</v>
      </c>
      <c r="G189" t="s">
        <v>1430</v>
      </c>
      <c r="H189" t="s">
        <v>1431</v>
      </c>
      <c r="I189" t="s">
        <v>26</v>
      </c>
      <c r="J189" t="s">
        <v>27</v>
      </c>
      <c r="K189" t="s">
        <v>1127</v>
      </c>
      <c r="L189" t="s">
        <v>319</v>
      </c>
      <c r="M189">
        <v>22204</v>
      </c>
      <c r="N189" t="s">
        <v>30</v>
      </c>
      <c r="O189" t="s">
        <v>2848</v>
      </c>
      <c r="P189" t="s">
        <v>46</v>
      </c>
      <c r="Q189" t="s">
        <v>75</v>
      </c>
      <c r="R189" t="s">
        <v>2849</v>
      </c>
      <c r="S189">
        <v>33.020000000000003</v>
      </c>
      <c r="T189">
        <v>2</v>
      </c>
      <c r="U189">
        <v>0</v>
      </c>
      <c r="V189">
        <v>15.849600000000002</v>
      </c>
    </row>
    <row r="190" spans="1:22" x14ac:dyDescent="0.3">
      <c r="A190">
        <v>7752</v>
      </c>
      <c r="B190" t="s">
        <v>9642</v>
      </c>
      <c r="C190">
        <v>2012</v>
      </c>
      <c r="D190" s="1">
        <v>41078</v>
      </c>
      <c r="E190" s="1">
        <v>41084</v>
      </c>
      <c r="F190" t="s">
        <v>50</v>
      </c>
      <c r="G190" t="s">
        <v>1430</v>
      </c>
      <c r="H190" t="s">
        <v>1431</v>
      </c>
      <c r="I190" t="s">
        <v>26</v>
      </c>
      <c r="J190" t="s">
        <v>27</v>
      </c>
      <c r="K190" t="s">
        <v>1127</v>
      </c>
      <c r="L190" t="s">
        <v>319</v>
      </c>
      <c r="M190">
        <v>22204</v>
      </c>
      <c r="N190" t="s">
        <v>30</v>
      </c>
      <c r="O190" t="s">
        <v>1920</v>
      </c>
      <c r="P190" t="s">
        <v>71</v>
      </c>
      <c r="Q190" t="s">
        <v>72</v>
      </c>
      <c r="R190" t="s">
        <v>1921</v>
      </c>
      <c r="S190">
        <v>467.97</v>
      </c>
      <c r="T190">
        <v>3</v>
      </c>
      <c r="U190">
        <v>0</v>
      </c>
      <c r="V190">
        <v>140.39099999999999</v>
      </c>
    </row>
    <row r="191" spans="1:22" x14ac:dyDescent="0.3">
      <c r="A191">
        <v>7751</v>
      </c>
      <c r="B191" t="s">
        <v>9642</v>
      </c>
      <c r="C191">
        <v>2012</v>
      </c>
      <c r="D191" s="1">
        <v>41078</v>
      </c>
      <c r="E191" s="1">
        <v>41084</v>
      </c>
      <c r="F191" t="s">
        <v>50</v>
      </c>
      <c r="G191" t="s">
        <v>1430</v>
      </c>
      <c r="H191" t="s">
        <v>1431</v>
      </c>
      <c r="I191" t="s">
        <v>26</v>
      </c>
      <c r="J191" t="s">
        <v>27</v>
      </c>
      <c r="K191" t="s">
        <v>1127</v>
      </c>
      <c r="L191" t="s">
        <v>319</v>
      </c>
      <c r="M191">
        <v>22204</v>
      </c>
      <c r="N191" t="s">
        <v>30</v>
      </c>
      <c r="O191" t="s">
        <v>673</v>
      </c>
      <c r="P191" t="s">
        <v>46</v>
      </c>
      <c r="Q191" t="s">
        <v>75</v>
      </c>
      <c r="R191" t="s">
        <v>674</v>
      </c>
      <c r="S191">
        <v>34.6</v>
      </c>
      <c r="T191">
        <v>2</v>
      </c>
      <c r="U191">
        <v>0</v>
      </c>
      <c r="V191">
        <v>16.608000000000001</v>
      </c>
    </row>
    <row r="192" spans="1:22" x14ac:dyDescent="0.3">
      <c r="A192">
        <v>7750</v>
      </c>
      <c r="B192" t="s">
        <v>9642</v>
      </c>
      <c r="C192">
        <v>2012</v>
      </c>
      <c r="D192" s="1">
        <v>41078</v>
      </c>
      <c r="E192" s="1">
        <v>41084</v>
      </c>
      <c r="F192" t="s">
        <v>50</v>
      </c>
      <c r="G192" t="s">
        <v>1430</v>
      </c>
      <c r="H192" t="s">
        <v>1431</v>
      </c>
      <c r="I192" t="s">
        <v>26</v>
      </c>
      <c r="J192" t="s">
        <v>27</v>
      </c>
      <c r="K192" t="s">
        <v>1127</v>
      </c>
      <c r="L192" t="s">
        <v>319</v>
      </c>
      <c r="M192">
        <v>22204</v>
      </c>
      <c r="N192" t="s">
        <v>30</v>
      </c>
      <c r="O192" t="s">
        <v>3510</v>
      </c>
      <c r="P192" t="s">
        <v>46</v>
      </c>
      <c r="Q192" t="s">
        <v>59</v>
      </c>
      <c r="R192" t="s">
        <v>3511</v>
      </c>
      <c r="S192">
        <v>450.04</v>
      </c>
      <c r="T192">
        <v>2</v>
      </c>
      <c r="U192">
        <v>0</v>
      </c>
      <c r="V192">
        <v>58.505200000000002</v>
      </c>
    </row>
    <row r="193" spans="1:22" x14ac:dyDescent="0.3">
      <c r="A193">
        <v>7749</v>
      </c>
      <c r="B193" t="s">
        <v>9642</v>
      </c>
      <c r="C193">
        <v>2012</v>
      </c>
      <c r="D193" s="1">
        <v>41078</v>
      </c>
      <c r="E193" s="1">
        <v>41084</v>
      </c>
      <c r="F193" t="s">
        <v>50</v>
      </c>
      <c r="G193" t="s">
        <v>1430</v>
      </c>
      <c r="H193" t="s">
        <v>1431</v>
      </c>
      <c r="I193" t="s">
        <v>26</v>
      </c>
      <c r="J193" t="s">
        <v>27</v>
      </c>
      <c r="K193" t="s">
        <v>1127</v>
      </c>
      <c r="L193" t="s">
        <v>319</v>
      </c>
      <c r="M193">
        <v>22204</v>
      </c>
      <c r="N193" t="s">
        <v>30</v>
      </c>
      <c r="O193" t="s">
        <v>6331</v>
      </c>
      <c r="P193" t="s">
        <v>32</v>
      </c>
      <c r="Q193" t="s">
        <v>65</v>
      </c>
      <c r="R193" t="s">
        <v>6332</v>
      </c>
      <c r="S193">
        <v>60.84</v>
      </c>
      <c r="T193">
        <v>3</v>
      </c>
      <c r="U193">
        <v>0</v>
      </c>
      <c r="V193">
        <v>19.468799999999998</v>
      </c>
    </row>
    <row r="194" spans="1:22" x14ac:dyDescent="0.3">
      <c r="A194">
        <v>7746</v>
      </c>
      <c r="B194" t="s">
        <v>9639</v>
      </c>
      <c r="C194">
        <v>2013</v>
      </c>
      <c r="D194" s="1">
        <v>41443</v>
      </c>
      <c r="E194" s="1">
        <v>41448</v>
      </c>
      <c r="F194" t="s">
        <v>50</v>
      </c>
      <c r="G194" t="s">
        <v>2407</v>
      </c>
      <c r="H194" t="s">
        <v>2408</v>
      </c>
      <c r="I194" t="s">
        <v>41</v>
      </c>
      <c r="J194" t="s">
        <v>27</v>
      </c>
      <c r="K194" t="s">
        <v>7705</v>
      </c>
      <c r="L194" t="s">
        <v>747</v>
      </c>
      <c r="M194">
        <v>6708</v>
      </c>
      <c r="N194" t="s">
        <v>148</v>
      </c>
      <c r="O194" t="s">
        <v>3716</v>
      </c>
      <c r="P194" t="s">
        <v>46</v>
      </c>
      <c r="Q194" t="s">
        <v>68</v>
      </c>
      <c r="R194" t="s">
        <v>3717</v>
      </c>
      <c r="S194">
        <v>9.84</v>
      </c>
      <c r="T194">
        <v>3</v>
      </c>
      <c r="U194">
        <v>0</v>
      </c>
      <c r="V194">
        <v>2.8535999999999988</v>
      </c>
    </row>
    <row r="195" spans="1:22" x14ac:dyDescent="0.3">
      <c r="A195">
        <v>7745</v>
      </c>
      <c r="B195" t="s">
        <v>9639</v>
      </c>
      <c r="C195">
        <v>2013</v>
      </c>
      <c r="D195" s="1">
        <v>41443</v>
      </c>
      <c r="E195" s="1">
        <v>41448</v>
      </c>
      <c r="F195" t="s">
        <v>50</v>
      </c>
      <c r="G195" t="s">
        <v>2407</v>
      </c>
      <c r="H195" t="s">
        <v>2408</v>
      </c>
      <c r="I195" t="s">
        <v>41</v>
      </c>
      <c r="J195" t="s">
        <v>27</v>
      </c>
      <c r="K195" t="s">
        <v>7705</v>
      </c>
      <c r="L195" t="s">
        <v>747</v>
      </c>
      <c r="M195">
        <v>6708</v>
      </c>
      <c r="N195" t="s">
        <v>148</v>
      </c>
      <c r="O195" t="s">
        <v>3381</v>
      </c>
      <c r="P195" t="s">
        <v>71</v>
      </c>
      <c r="Q195" t="s">
        <v>72</v>
      </c>
      <c r="R195" t="s">
        <v>3382</v>
      </c>
      <c r="S195">
        <v>566.97</v>
      </c>
      <c r="T195">
        <v>3</v>
      </c>
      <c r="U195">
        <v>0</v>
      </c>
      <c r="V195">
        <v>153.08189999999999</v>
      </c>
    </row>
    <row r="196" spans="1:22" x14ac:dyDescent="0.3">
      <c r="A196">
        <v>7744</v>
      </c>
      <c r="B196" t="s">
        <v>9639</v>
      </c>
      <c r="C196">
        <v>2013</v>
      </c>
      <c r="D196" s="1">
        <v>41443</v>
      </c>
      <c r="E196" s="1">
        <v>41448</v>
      </c>
      <c r="F196" t="s">
        <v>50</v>
      </c>
      <c r="G196" t="s">
        <v>2407</v>
      </c>
      <c r="H196" t="s">
        <v>2408</v>
      </c>
      <c r="I196" t="s">
        <v>41</v>
      </c>
      <c r="J196" t="s">
        <v>27</v>
      </c>
      <c r="K196" t="s">
        <v>7705</v>
      </c>
      <c r="L196" t="s">
        <v>747</v>
      </c>
      <c r="M196">
        <v>6708</v>
      </c>
      <c r="N196" t="s">
        <v>148</v>
      </c>
      <c r="O196" t="s">
        <v>5821</v>
      </c>
      <c r="P196" t="s">
        <v>46</v>
      </c>
      <c r="Q196" t="s">
        <v>75</v>
      </c>
      <c r="R196" t="s">
        <v>5822</v>
      </c>
      <c r="S196">
        <v>7.96</v>
      </c>
      <c r="T196">
        <v>2</v>
      </c>
      <c r="U196">
        <v>0</v>
      </c>
      <c r="V196">
        <v>3.7412000000000001</v>
      </c>
    </row>
    <row r="197" spans="1:22" x14ac:dyDescent="0.3">
      <c r="A197">
        <v>7733</v>
      </c>
      <c r="B197" t="s">
        <v>9629</v>
      </c>
      <c r="C197">
        <v>2014</v>
      </c>
      <c r="D197" s="1">
        <v>41793</v>
      </c>
      <c r="E197" s="1">
        <v>41799</v>
      </c>
      <c r="F197" t="s">
        <v>50</v>
      </c>
      <c r="G197" t="s">
        <v>4011</v>
      </c>
      <c r="H197" t="s">
        <v>4012</v>
      </c>
      <c r="I197" t="s">
        <v>26</v>
      </c>
      <c r="J197" t="s">
        <v>27</v>
      </c>
      <c r="K197" t="s">
        <v>184</v>
      </c>
      <c r="L197" t="s">
        <v>104</v>
      </c>
      <c r="M197">
        <v>77070</v>
      </c>
      <c r="N197" t="s">
        <v>105</v>
      </c>
      <c r="O197" t="s">
        <v>2247</v>
      </c>
      <c r="P197" t="s">
        <v>46</v>
      </c>
      <c r="Q197" t="s">
        <v>90</v>
      </c>
      <c r="R197" t="s">
        <v>2248</v>
      </c>
      <c r="S197">
        <v>10.688000000000001</v>
      </c>
      <c r="T197">
        <v>2</v>
      </c>
      <c r="U197">
        <v>0.2</v>
      </c>
      <c r="V197">
        <v>3.7407999999999997</v>
      </c>
    </row>
    <row r="198" spans="1:22" x14ac:dyDescent="0.3">
      <c r="A198">
        <v>7731</v>
      </c>
      <c r="B198" t="s">
        <v>9627</v>
      </c>
      <c r="C198">
        <v>2014</v>
      </c>
      <c r="D198" s="1">
        <v>41804</v>
      </c>
      <c r="E198" s="1">
        <v>41810</v>
      </c>
      <c r="F198" t="s">
        <v>50</v>
      </c>
      <c r="G198" t="s">
        <v>620</v>
      </c>
      <c r="H198" t="s">
        <v>621</v>
      </c>
      <c r="I198" t="s">
        <v>102</v>
      </c>
      <c r="J198" t="s">
        <v>27</v>
      </c>
      <c r="K198" t="s">
        <v>95</v>
      </c>
      <c r="L198" t="s">
        <v>96</v>
      </c>
      <c r="M198">
        <v>98103</v>
      </c>
      <c r="N198" t="s">
        <v>44</v>
      </c>
      <c r="O198" t="s">
        <v>4839</v>
      </c>
      <c r="P198" t="s">
        <v>32</v>
      </c>
      <c r="Q198" t="s">
        <v>36</v>
      </c>
      <c r="R198" t="s">
        <v>4840</v>
      </c>
      <c r="S198">
        <v>291.13600000000002</v>
      </c>
      <c r="T198">
        <v>4</v>
      </c>
      <c r="U198">
        <v>0.2</v>
      </c>
      <c r="V198">
        <v>-25.474400000000017</v>
      </c>
    </row>
    <row r="199" spans="1:22" x14ac:dyDescent="0.3">
      <c r="A199">
        <v>7660</v>
      </c>
      <c r="B199" t="s">
        <v>9587</v>
      </c>
      <c r="C199">
        <v>2014</v>
      </c>
      <c r="D199" s="1">
        <v>41792</v>
      </c>
      <c r="E199" s="1">
        <v>41796</v>
      </c>
      <c r="F199" t="s">
        <v>50</v>
      </c>
      <c r="G199" t="s">
        <v>481</v>
      </c>
      <c r="H199" t="s">
        <v>482</v>
      </c>
      <c r="I199" t="s">
        <v>41</v>
      </c>
      <c r="J199" t="s">
        <v>27</v>
      </c>
      <c r="K199" t="s">
        <v>137</v>
      </c>
      <c r="L199" t="s">
        <v>138</v>
      </c>
      <c r="M199">
        <v>68025</v>
      </c>
      <c r="N199" t="s">
        <v>105</v>
      </c>
      <c r="O199" t="s">
        <v>3242</v>
      </c>
      <c r="P199" t="s">
        <v>46</v>
      </c>
      <c r="Q199" t="s">
        <v>75</v>
      </c>
      <c r="R199" t="s">
        <v>3243</v>
      </c>
      <c r="S199">
        <v>53.9</v>
      </c>
      <c r="T199">
        <v>5</v>
      </c>
      <c r="U199">
        <v>0</v>
      </c>
      <c r="V199">
        <v>25.871999999999996</v>
      </c>
    </row>
    <row r="200" spans="1:22" x14ac:dyDescent="0.3">
      <c r="A200">
        <v>7597</v>
      </c>
      <c r="B200" t="s">
        <v>9552</v>
      </c>
      <c r="C200">
        <v>2012</v>
      </c>
      <c r="D200" s="1">
        <v>41075</v>
      </c>
      <c r="E200" s="1">
        <v>41079</v>
      </c>
      <c r="F200" t="s">
        <v>50</v>
      </c>
      <c r="G200" t="s">
        <v>1177</v>
      </c>
      <c r="H200" t="s">
        <v>1178</v>
      </c>
      <c r="I200" t="s">
        <v>41</v>
      </c>
      <c r="J200" t="s">
        <v>27</v>
      </c>
      <c r="K200" t="s">
        <v>42</v>
      </c>
      <c r="L200" t="s">
        <v>43</v>
      </c>
      <c r="M200">
        <v>90004</v>
      </c>
      <c r="N200" t="s">
        <v>44</v>
      </c>
      <c r="O200" t="s">
        <v>2086</v>
      </c>
      <c r="P200" t="s">
        <v>71</v>
      </c>
      <c r="Q200" t="s">
        <v>72</v>
      </c>
      <c r="R200" t="s">
        <v>2087</v>
      </c>
      <c r="S200">
        <v>225.57599999999996</v>
      </c>
      <c r="T200">
        <v>3</v>
      </c>
      <c r="U200">
        <v>0.2</v>
      </c>
      <c r="V200">
        <v>22.557600000000008</v>
      </c>
    </row>
    <row r="201" spans="1:22" x14ac:dyDescent="0.3">
      <c r="A201">
        <v>7533</v>
      </c>
      <c r="B201" t="s">
        <v>9519</v>
      </c>
      <c r="C201">
        <v>2013</v>
      </c>
      <c r="D201" s="1">
        <v>41443</v>
      </c>
      <c r="E201" s="1">
        <v>41445</v>
      </c>
      <c r="F201" t="s">
        <v>188</v>
      </c>
      <c r="G201" t="s">
        <v>564</v>
      </c>
      <c r="H201" t="s">
        <v>565</v>
      </c>
      <c r="I201" t="s">
        <v>26</v>
      </c>
      <c r="J201" t="s">
        <v>27</v>
      </c>
      <c r="K201" t="s">
        <v>9520</v>
      </c>
      <c r="L201" t="s">
        <v>457</v>
      </c>
      <c r="M201">
        <v>80501</v>
      </c>
      <c r="N201" t="s">
        <v>44</v>
      </c>
      <c r="O201" t="s">
        <v>2060</v>
      </c>
      <c r="P201" t="s">
        <v>32</v>
      </c>
      <c r="Q201" t="s">
        <v>36</v>
      </c>
      <c r="R201" t="s">
        <v>2061</v>
      </c>
      <c r="S201">
        <v>483.13599999999997</v>
      </c>
      <c r="T201">
        <v>4</v>
      </c>
      <c r="U201">
        <v>0.2</v>
      </c>
      <c r="V201">
        <v>54.352799999999945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7532</v>
      </c>
      <c r="B203" t="s">
        <v>9519</v>
      </c>
      <c r="C203">
        <v>2013</v>
      </c>
      <c r="D203" s="1">
        <v>41443</v>
      </c>
      <c r="E203" s="1">
        <v>41445</v>
      </c>
      <c r="F203" t="s">
        <v>188</v>
      </c>
      <c r="G203" t="s">
        <v>564</v>
      </c>
      <c r="H203" t="s">
        <v>565</v>
      </c>
      <c r="I203" t="s">
        <v>26</v>
      </c>
      <c r="J203" t="s">
        <v>27</v>
      </c>
      <c r="K203" t="s">
        <v>9520</v>
      </c>
      <c r="L203" t="s">
        <v>457</v>
      </c>
      <c r="M203">
        <v>80501</v>
      </c>
      <c r="N203" t="s">
        <v>44</v>
      </c>
      <c r="O203" t="s">
        <v>5399</v>
      </c>
      <c r="P203" t="s">
        <v>32</v>
      </c>
      <c r="Q203" t="s">
        <v>65</v>
      </c>
      <c r="R203" t="s">
        <v>5400</v>
      </c>
      <c r="S203">
        <v>266.35200000000003</v>
      </c>
      <c r="T203">
        <v>3</v>
      </c>
      <c r="U203">
        <v>0.2</v>
      </c>
      <c r="V203">
        <v>-13.317600000000013</v>
      </c>
    </row>
    <row r="204" spans="1:22" x14ac:dyDescent="0.3">
      <c r="A204">
        <v>7506</v>
      </c>
      <c r="B204" t="s">
        <v>9512</v>
      </c>
      <c r="C204">
        <v>2014</v>
      </c>
      <c r="D204" s="1">
        <v>41799</v>
      </c>
      <c r="E204" s="1">
        <v>41804</v>
      </c>
      <c r="F204" t="s">
        <v>50</v>
      </c>
      <c r="G204" t="s">
        <v>5008</v>
      </c>
      <c r="H204" t="s">
        <v>5009</v>
      </c>
      <c r="I204" t="s">
        <v>26</v>
      </c>
      <c r="J204" t="s">
        <v>27</v>
      </c>
      <c r="K204" t="s">
        <v>4289</v>
      </c>
      <c r="L204" t="s">
        <v>211</v>
      </c>
      <c r="M204">
        <v>60076</v>
      </c>
      <c r="N204" t="s">
        <v>105</v>
      </c>
      <c r="O204" t="s">
        <v>1335</v>
      </c>
      <c r="P204" t="s">
        <v>46</v>
      </c>
      <c r="Q204" t="s">
        <v>75</v>
      </c>
      <c r="R204" t="s">
        <v>1336</v>
      </c>
      <c r="S204">
        <v>12.175999999999998</v>
      </c>
      <c r="T204">
        <v>4</v>
      </c>
      <c r="U204">
        <v>0.8</v>
      </c>
      <c r="V204">
        <v>-18.872800000000009</v>
      </c>
    </row>
    <row r="205" spans="1:22" x14ac:dyDescent="0.3">
      <c r="A205">
        <v>7454</v>
      </c>
      <c r="B205" t="s">
        <v>9485</v>
      </c>
      <c r="C205">
        <v>2014</v>
      </c>
      <c r="D205" s="1">
        <v>41816</v>
      </c>
      <c r="E205" s="1">
        <v>41822</v>
      </c>
      <c r="F205" t="s">
        <v>50</v>
      </c>
      <c r="G205" t="s">
        <v>2080</v>
      </c>
      <c r="H205" t="s">
        <v>2081</v>
      </c>
      <c r="I205" t="s">
        <v>26</v>
      </c>
      <c r="J205" t="s">
        <v>27</v>
      </c>
      <c r="K205" t="s">
        <v>6306</v>
      </c>
      <c r="L205" t="s">
        <v>211</v>
      </c>
      <c r="M205">
        <v>60440</v>
      </c>
      <c r="N205" t="s">
        <v>105</v>
      </c>
      <c r="O205" t="s">
        <v>3562</v>
      </c>
      <c r="P205" t="s">
        <v>71</v>
      </c>
      <c r="Q205" t="s">
        <v>72</v>
      </c>
      <c r="R205" t="s">
        <v>3563</v>
      </c>
      <c r="S205">
        <v>148.47999999999999</v>
      </c>
      <c r="T205">
        <v>2</v>
      </c>
      <c r="U205">
        <v>0.2</v>
      </c>
      <c r="V205">
        <v>16.703999999999986</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7427</v>
      </c>
      <c r="B207" t="s">
        <v>9473</v>
      </c>
      <c r="C207">
        <v>2013</v>
      </c>
      <c r="D207" s="1">
        <v>41451</v>
      </c>
      <c r="E207" s="1">
        <v>41453</v>
      </c>
      <c r="F207" t="s">
        <v>23</v>
      </c>
      <c r="G207" t="s">
        <v>813</v>
      </c>
      <c r="H207" t="s">
        <v>814</v>
      </c>
      <c r="I207" t="s">
        <v>26</v>
      </c>
      <c r="J207" t="s">
        <v>27</v>
      </c>
      <c r="K207" t="s">
        <v>184</v>
      </c>
      <c r="L207" t="s">
        <v>104</v>
      </c>
      <c r="M207">
        <v>77070</v>
      </c>
      <c r="N207" t="s">
        <v>105</v>
      </c>
      <c r="O207" t="s">
        <v>6608</v>
      </c>
      <c r="P207" t="s">
        <v>32</v>
      </c>
      <c r="Q207" t="s">
        <v>65</v>
      </c>
      <c r="R207" t="s">
        <v>6609</v>
      </c>
      <c r="S207">
        <v>32.712000000000003</v>
      </c>
      <c r="T207">
        <v>2</v>
      </c>
      <c r="U207">
        <v>0.6</v>
      </c>
      <c r="V207">
        <v>-26.169599999999996</v>
      </c>
    </row>
    <row r="208" spans="1:22" x14ac:dyDescent="0.3">
      <c r="A208">
        <v>7426</v>
      </c>
      <c r="B208" t="s">
        <v>9473</v>
      </c>
      <c r="C208">
        <v>2013</v>
      </c>
      <c r="D208" s="1">
        <v>41451</v>
      </c>
      <c r="E208" s="1">
        <v>41453</v>
      </c>
      <c r="F208" t="s">
        <v>23</v>
      </c>
      <c r="G208" t="s">
        <v>813</v>
      </c>
      <c r="H208" t="s">
        <v>814</v>
      </c>
      <c r="I208" t="s">
        <v>26</v>
      </c>
      <c r="J208" t="s">
        <v>27</v>
      </c>
      <c r="K208" t="s">
        <v>184</v>
      </c>
      <c r="L208" t="s">
        <v>104</v>
      </c>
      <c r="M208">
        <v>77070</v>
      </c>
      <c r="N208" t="s">
        <v>105</v>
      </c>
      <c r="O208" t="s">
        <v>304</v>
      </c>
      <c r="P208" t="s">
        <v>32</v>
      </c>
      <c r="Q208" t="s">
        <v>36</v>
      </c>
      <c r="R208" t="s">
        <v>305</v>
      </c>
      <c r="S208">
        <v>85.245999999999995</v>
      </c>
      <c r="T208">
        <v>2</v>
      </c>
      <c r="U208">
        <v>0.3</v>
      </c>
      <c r="V208">
        <v>-6.0890000000000057</v>
      </c>
    </row>
    <row r="209" spans="1:22" x14ac:dyDescent="0.3">
      <c r="A209">
        <v>7310</v>
      </c>
      <c r="B209" t="s">
        <v>9409</v>
      </c>
      <c r="C209">
        <v>2014</v>
      </c>
      <c r="D209" s="1">
        <v>41801</v>
      </c>
      <c r="E209" s="1">
        <v>41805</v>
      </c>
      <c r="F209" t="s">
        <v>23</v>
      </c>
      <c r="G209" t="s">
        <v>1318</v>
      </c>
      <c r="H209" t="s">
        <v>1319</v>
      </c>
      <c r="I209" t="s">
        <v>41</v>
      </c>
      <c r="J209" t="s">
        <v>27</v>
      </c>
      <c r="K209" t="s">
        <v>266</v>
      </c>
      <c r="L209" t="s">
        <v>267</v>
      </c>
      <c r="M209">
        <v>10024</v>
      </c>
      <c r="N209" t="s">
        <v>148</v>
      </c>
      <c r="O209" t="s">
        <v>4866</v>
      </c>
      <c r="P209" t="s">
        <v>46</v>
      </c>
      <c r="Q209" t="s">
        <v>269</v>
      </c>
      <c r="R209" t="s">
        <v>4867</v>
      </c>
      <c r="S209">
        <v>14.129999999999999</v>
      </c>
      <c r="T209">
        <v>3</v>
      </c>
      <c r="U209">
        <v>0</v>
      </c>
      <c r="V209">
        <v>0.70650000000000013</v>
      </c>
    </row>
    <row r="210" spans="1:22" x14ac:dyDescent="0.3">
      <c r="A210">
        <v>7288</v>
      </c>
      <c r="B210" t="s">
        <v>9396</v>
      </c>
      <c r="C210">
        <v>2013</v>
      </c>
      <c r="D210" s="1">
        <v>41446</v>
      </c>
      <c r="E210" s="1">
        <v>41451</v>
      </c>
      <c r="F210" t="s">
        <v>50</v>
      </c>
      <c r="G210" t="s">
        <v>7353</v>
      </c>
      <c r="H210" t="s">
        <v>7354</v>
      </c>
      <c r="I210" t="s">
        <v>41</v>
      </c>
      <c r="J210" t="s">
        <v>27</v>
      </c>
      <c r="K210" t="s">
        <v>4847</v>
      </c>
      <c r="L210" t="s">
        <v>649</v>
      </c>
      <c r="M210">
        <v>73120</v>
      </c>
      <c r="N210" t="s">
        <v>105</v>
      </c>
      <c r="O210" t="s">
        <v>3956</v>
      </c>
      <c r="P210" t="s">
        <v>32</v>
      </c>
      <c r="Q210" t="s">
        <v>65</v>
      </c>
      <c r="R210" t="s">
        <v>5769</v>
      </c>
      <c r="S210">
        <v>57.69</v>
      </c>
      <c r="T210">
        <v>3</v>
      </c>
      <c r="U210">
        <v>0</v>
      </c>
      <c r="V210">
        <v>23.652900000000002</v>
      </c>
    </row>
    <row r="211" spans="1:22" x14ac:dyDescent="0.3">
      <c r="A211">
        <v>7287</v>
      </c>
      <c r="B211" t="s">
        <v>9396</v>
      </c>
      <c r="C211">
        <v>2013</v>
      </c>
      <c r="D211" s="1">
        <v>41446</v>
      </c>
      <c r="E211" s="1">
        <v>41451</v>
      </c>
      <c r="F211" t="s">
        <v>50</v>
      </c>
      <c r="G211" t="s">
        <v>7353</v>
      </c>
      <c r="H211" t="s">
        <v>7354</v>
      </c>
      <c r="I211" t="s">
        <v>41</v>
      </c>
      <c r="J211" t="s">
        <v>27</v>
      </c>
      <c r="K211" t="s">
        <v>4847</v>
      </c>
      <c r="L211" t="s">
        <v>649</v>
      </c>
      <c r="M211">
        <v>73120</v>
      </c>
      <c r="N211" t="s">
        <v>105</v>
      </c>
      <c r="O211" t="s">
        <v>7691</v>
      </c>
      <c r="P211" t="s">
        <v>71</v>
      </c>
      <c r="Q211" t="s">
        <v>161</v>
      </c>
      <c r="R211" t="s">
        <v>7692</v>
      </c>
      <c r="S211">
        <v>6.9</v>
      </c>
      <c r="T211">
        <v>1</v>
      </c>
      <c r="U211">
        <v>0</v>
      </c>
      <c r="V211">
        <v>0.5519999999999996</v>
      </c>
    </row>
    <row r="212" spans="1:22" x14ac:dyDescent="0.3">
      <c r="A212">
        <v>7283</v>
      </c>
      <c r="B212" t="s">
        <v>9393</v>
      </c>
      <c r="C212">
        <v>2014</v>
      </c>
      <c r="D212" s="1">
        <v>41813</v>
      </c>
      <c r="E212" s="1">
        <v>41820</v>
      </c>
      <c r="F212" t="s">
        <v>50</v>
      </c>
      <c r="G212" t="s">
        <v>2484</v>
      </c>
      <c r="H212" t="s">
        <v>2485</v>
      </c>
      <c r="I212" t="s">
        <v>26</v>
      </c>
      <c r="J212" t="s">
        <v>27</v>
      </c>
      <c r="K212" t="s">
        <v>303</v>
      </c>
      <c r="L212" t="s">
        <v>211</v>
      </c>
      <c r="M212">
        <v>60653</v>
      </c>
      <c r="N212" t="s">
        <v>105</v>
      </c>
      <c r="O212" t="s">
        <v>3429</v>
      </c>
      <c r="P212" t="s">
        <v>46</v>
      </c>
      <c r="Q212" t="s">
        <v>75</v>
      </c>
      <c r="R212" t="s">
        <v>3430</v>
      </c>
      <c r="S212">
        <v>3.0359999999999996</v>
      </c>
      <c r="T212">
        <v>3</v>
      </c>
      <c r="U212">
        <v>0.8</v>
      </c>
      <c r="V212">
        <v>-5.0094000000000012</v>
      </c>
    </row>
    <row r="213" spans="1:22" x14ac:dyDescent="0.3">
      <c r="A213">
        <v>7265</v>
      </c>
      <c r="B213" t="s">
        <v>9379</v>
      </c>
      <c r="C213">
        <v>2014</v>
      </c>
      <c r="D213" s="1">
        <v>41804</v>
      </c>
      <c r="E213" s="1">
        <v>41808</v>
      </c>
      <c r="F213" t="s">
        <v>50</v>
      </c>
      <c r="G213" t="s">
        <v>387</v>
      </c>
      <c r="H213" t="s">
        <v>388</v>
      </c>
      <c r="I213" t="s">
        <v>26</v>
      </c>
      <c r="J213" t="s">
        <v>27</v>
      </c>
      <c r="K213" t="s">
        <v>318</v>
      </c>
      <c r="L213" t="s">
        <v>319</v>
      </c>
      <c r="M213">
        <v>22153</v>
      </c>
      <c r="N213" t="s">
        <v>30</v>
      </c>
      <c r="O213" t="s">
        <v>6388</v>
      </c>
      <c r="P213" t="s">
        <v>46</v>
      </c>
      <c r="Q213" t="s">
        <v>68</v>
      </c>
      <c r="R213" t="s">
        <v>6389</v>
      </c>
      <c r="S213">
        <v>181.86</v>
      </c>
      <c r="T213">
        <v>7</v>
      </c>
      <c r="U213">
        <v>0</v>
      </c>
      <c r="V213">
        <v>50.9208</v>
      </c>
    </row>
    <row r="214" spans="1:22" x14ac:dyDescent="0.3">
      <c r="A214">
        <v>7262</v>
      </c>
      <c r="B214" t="s">
        <v>9377</v>
      </c>
      <c r="C214">
        <v>2014</v>
      </c>
      <c r="D214" s="1">
        <v>41801</v>
      </c>
      <c r="E214" s="1">
        <v>41804</v>
      </c>
      <c r="F214" t="s">
        <v>23</v>
      </c>
      <c r="G214" t="s">
        <v>3658</v>
      </c>
      <c r="H214" t="s">
        <v>3659</v>
      </c>
      <c r="I214" t="s">
        <v>41</v>
      </c>
      <c r="J214" t="s">
        <v>27</v>
      </c>
      <c r="K214" t="s">
        <v>5412</v>
      </c>
      <c r="L214" t="s">
        <v>43</v>
      </c>
      <c r="M214">
        <v>91360</v>
      </c>
      <c r="N214" t="s">
        <v>44</v>
      </c>
      <c r="O214" t="s">
        <v>7844</v>
      </c>
      <c r="P214" t="s">
        <v>46</v>
      </c>
      <c r="Q214" t="s">
        <v>68</v>
      </c>
      <c r="R214" t="s">
        <v>7845</v>
      </c>
      <c r="S214">
        <v>14.700000000000001</v>
      </c>
      <c r="T214">
        <v>7</v>
      </c>
      <c r="U214">
        <v>0</v>
      </c>
      <c r="V214">
        <v>4.1160000000000005</v>
      </c>
    </row>
    <row r="215" spans="1:22" x14ac:dyDescent="0.3">
      <c r="A215">
        <v>7251</v>
      </c>
      <c r="B215" t="s">
        <v>9371</v>
      </c>
      <c r="C215">
        <v>2012</v>
      </c>
      <c r="D215" s="1">
        <v>41064</v>
      </c>
      <c r="E215" s="1">
        <v>41069</v>
      </c>
      <c r="F215" t="s">
        <v>23</v>
      </c>
      <c r="G215" t="s">
        <v>6118</v>
      </c>
      <c r="H215" t="s">
        <v>6119</v>
      </c>
      <c r="I215" t="s">
        <v>26</v>
      </c>
      <c r="J215" t="s">
        <v>27</v>
      </c>
      <c r="K215" t="s">
        <v>42</v>
      </c>
      <c r="L215" t="s">
        <v>43</v>
      </c>
      <c r="M215">
        <v>90008</v>
      </c>
      <c r="N215" t="s">
        <v>44</v>
      </c>
      <c r="O215" t="s">
        <v>8224</v>
      </c>
      <c r="P215" t="s">
        <v>71</v>
      </c>
      <c r="Q215" t="s">
        <v>161</v>
      </c>
      <c r="R215" t="s">
        <v>8225</v>
      </c>
      <c r="S215">
        <v>989.97</v>
      </c>
      <c r="T215">
        <v>3</v>
      </c>
      <c r="U215">
        <v>0</v>
      </c>
      <c r="V215">
        <v>395.98800000000006</v>
      </c>
    </row>
    <row r="216" spans="1:22" x14ac:dyDescent="0.3">
      <c r="A216">
        <v>7250</v>
      </c>
      <c r="B216" t="s">
        <v>9371</v>
      </c>
      <c r="C216">
        <v>2012</v>
      </c>
      <c r="D216" s="1">
        <v>41064</v>
      </c>
      <c r="E216" s="1">
        <v>41069</v>
      </c>
      <c r="F216" t="s">
        <v>23</v>
      </c>
      <c r="G216" t="s">
        <v>6118</v>
      </c>
      <c r="H216" t="s">
        <v>6119</v>
      </c>
      <c r="I216" t="s">
        <v>26</v>
      </c>
      <c r="J216" t="s">
        <v>27</v>
      </c>
      <c r="K216" t="s">
        <v>42</v>
      </c>
      <c r="L216" t="s">
        <v>43</v>
      </c>
      <c r="M216">
        <v>90008</v>
      </c>
      <c r="N216" t="s">
        <v>44</v>
      </c>
      <c r="O216" t="s">
        <v>6919</v>
      </c>
      <c r="P216" t="s">
        <v>71</v>
      </c>
      <c r="Q216" t="s">
        <v>161</v>
      </c>
      <c r="R216" t="s">
        <v>6920</v>
      </c>
      <c r="S216">
        <v>119.98</v>
      </c>
      <c r="T216">
        <v>2</v>
      </c>
      <c r="U216">
        <v>0</v>
      </c>
      <c r="V216">
        <v>35.994</v>
      </c>
    </row>
    <row r="217" spans="1:22" x14ac:dyDescent="0.3">
      <c r="A217">
        <v>7213</v>
      </c>
      <c r="B217" t="s">
        <v>9348</v>
      </c>
      <c r="C217">
        <v>2013</v>
      </c>
      <c r="D217" s="1">
        <v>41428</v>
      </c>
      <c r="E217" s="1">
        <v>41432</v>
      </c>
      <c r="F217" t="s">
        <v>50</v>
      </c>
      <c r="G217" t="s">
        <v>4764</v>
      </c>
      <c r="H217" t="s">
        <v>4765</v>
      </c>
      <c r="I217" t="s">
        <v>41</v>
      </c>
      <c r="J217" t="s">
        <v>27</v>
      </c>
      <c r="K217" t="s">
        <v>95</v>
      </c>
      <c r="L217" t="s">
        <v>96</v>
      </c>
      <c r="M217">
        <v>98115</v>
      </c>
      <c r="N217" t="s">
        <v>44</v>
      </c>
      <c r="O217" t="s">
        <v>2357</v>
      </c>
      <c r="P217" t="s">
        <v>46</v>
      </c>
      <c r="Q217" t="s">
        <v>75</v>
      </c>
      <c r="R217" t="s">
        <v>2358</v>
      </c>
      <c r="S217">
        <v>11.231999999999999</v>
      </c>
      <c r="T217">
        <v>3</v>
      </c>
      <c r="U217">
        <v>0.2</v>
      </c>
      <c r="V217">
        <v>3.9312000000000005</v>
      </c>
    </row>
    <row r="218" spans="1:22" x14ac:dyDescent="0.3">
      <c r="A218">
        <v>7212</v>
      </c>
      <c r="B218" t="s">
        <v>9348</v>
      </c>
      <c r="C218">
        <v>2013</v>
      </c>
      <c r="D218" s="1">
        <v>41428</v>
      </c>
      <c r="E218" s="1">
        <v>41432</v>
      </c>
      <c r="F218" t="s">
        <v>50</v>
      </c>
      <c r="G218" t="s">
        <v>4764</v>
      </c>
      <c r="H218" t="s">
        <v>4765</v>
      </c>
      <c r="I218" t="s">
        <v>41</v>
      </c>
      <c r="J218" t="s">
        <v>27</v>
      </c>
      <c r="K218" t="s">
        <v>95</v>
      </c>
      <c r="L218" t="s">
        <v>96</v>
      </c>
      <c r="M218">
        <v>98115</v>
      </c>
      <c r="N218" t="s">
        <v>44</v>
      </c>
      <c r="O218" t="s">
        <v>294</v>
      </c>
      <c r="P218" t="s">
        <v>46</v>
      </c>
      <c r="Q218" t="s">
        <v>75</v>
      </c>
      <c r="R218" t="s">
        <v>295</v>
      </c>
      <c r="S218">
        <v>51.648000000000003</v>
      </c>
      <c r="T218">
        <v>12</v>
      </c>
      <c r="U218">
        <v>0.2</v>
      </c>
      <c r="V218">
        <v>18.7224</v>
      </c>
    </row>
    <row r="219" spans="1:22" x14ac:dyDescent="0.3">
      <c r="A219">
        <v>7211</v>
      </c>
      <c r="B219" t="s">
        <v>9348</v>
      </c>
      <c r="C219">
        <v>2013</v>
      </c>
      <c r="D219" s="1">
        <v>41428</v>
      </c>
      <c r="E219" s="1">
        <v>41432</v>
      </c>
      <c r="F219" t="s">
        <v>50</v>
      </c>
      <c r="G219" t="s">
        <v>4764</v>
      </c>
      <c r="H219" t="s">
        <v>4765</v>
      </c>
      <c r="I219" t="s">
        <v>41</v>
      </c>
      <c r="J219" t="s">
        <v>27</v>
      </c>
      <c r="K219" t="s">
        <v>95</v>
      </c>
      <c r="L219" t="s">
        <v>96</v>
      </c>
      <c r="M219">
        <v>98115</v>
      </c>
      <c r="N219" t="s">
        <v>44</v>
      </c>
      <c r="O219" t="s">
        <v>7058</v>
      </c>
      <c r="P219" t="s">
        <v>46</v>
      </c>
      <c r="Q219" t="s">
        <v>90</v>
      </c>
      <c r="R219" t="s">
        <v>7059</v>
      </c>
      <c r="S219">
        <v>30.18</v>
      </c>
      <c r="T219">
        <v>3</v>
      </c>
      <c r="U219">
        <v>0</v>
      </c>
      <c r="V219">
        <v>13.8828</v>
      </c>
    </row>
    <row r="220" spans="1:22" x14ac:dyDescent="0.3">
      <c r="A220">
        <v>7150</v>
      </c>
      <c r="B220" t="s">
        <v>9309</v>
      </c>
      <c r="C220">
        <v>2012</v>
      </c>
      <c r="D220" s="1">
        <v>41086</v>
      </c>
      <c r="E220" s="1">
        <v>41090</v>
      </c>
      <c r="F220" t="s">
        <v>50</v>
      </c>
      <c r="G220" t="s">
        <v>888</v>
      </c>
      <c r="H220" t="s">
        <v>889</v>
      </c>
      <c r="I220" t="s">
        <v>26</v>
      </c>
      <c r="J220" t="s">
        <v>27</v>
      </c>
      <c r="K220" t="s">
        <v>184</v>
      </c>
      <c r="L220" t="s">
        <v>104</v>
      </c>
      <c r="M220">
        <v>77070</v>
      </c>
      <c r="N220" t="s">
        <v>105</v>
      </c>
      <c r="O220" t="s">
        <v>5015</v>
      </c>
      <c r="P220" t="s">
        <v>71</v>
      </c>
      <c r="Q220" t="s">
        <v>72</v>
      </c>
      <c r="R220" t="s">
        <v>5016</v>
      </c>
      <c r="S220">
        <v>971.88000000000011</v>
      </c>
      <c r="T220">
        <v>3</v>
      </c>
      <c r="U220">
        <v>0.2</v>
      </c>
      <c r="V220">
        <v>109.33649999999994</v>
      </c>
    </row>
    <row r="221" spans="1:22" x14ac:dyDescent="0.3">
      <c r="A221">
        <v>7149</v>
      </c>
      <c r="B221" t="s">
        <v>9308</v>
      </c>
      <c r="C221">
        <v>2013</v>
      </c>
      <c r="D221" s="1">
        <v>41438</v>
      </c>
      <c r="E221" s="1">
        <v>41443</v>
      </c>
      <c r="F221" t="s">
        <v>50</v>
      </c>
      <c r="G221" t="s">
        <v>4852</v>
      </c>
      <c r="H221" t="s">
        <v>4853</v>
      </c>
      <c r="I221" t="s">
        <v>26</v>
      </c>
      <c r="J221" t="s">
        <v>27</v>
      </c>
      <c r="K221" t="s">
        <v>1173</v>
      </c>
      <c r="L221" t="s">
        <v>267</v>
      </c>
      <c r="M221">
        <v>11561</v>
      </c>
      <c r="N221" t="s">
        <v>148</v>
      </c>
      <c r="O221" t="s">
        <v>5292</v>
      </c>
      <c r="P221" t="s">
        <v>46</v>
      </c>
      <c r="Q221" t="s">
        <v>78</v>
      </c>
      <c r="R221" t="s">
        <v>5293</v>
      </c>
      <c r="S221">
        <v>52.56</v>
      </c>
      <c r="T221">
        <v>3</v>
      </c>
      <c r="U221">
        <v>0</v>
      </c>
      <c r="V221">
        <v>18.396000000000001</v>
      </c>
    </row>
    <row r="222" spans="1:22" x14ac:dyDescent="0.3">
      <c r="A222">
        <v>7148</v>
      </c>
      <c r="B222" t="s">
        <v>9308</v>
      </c>
      <c r="C222">
        <v>2013</v>
      </c>
      <c r="D222" s="1">
        <v>41438</v>
      </c>
      <c r="E222" s="1">
        <v>41443</v>
      </c>
      <c r="F222" t="s">
        <v>50</v>
      </c>
      <c r="G222" t="s">
        <v>4852</v>
      </c>
      <c r="H222" t="s">
        <v>4853</v>
      </c>
      <c r="I222" t="s">
        <v>26</v>
      </c>
      <c r="J222" t="s">
        <v>27</v>
      </c>
      <c r="K222" t="s">
        <v>1173</v>
      </c>
      <c r="L222" t="s">
        <v>267</v>
      </c>
      <c r="M222">
        <v>11561</v>
      </c>
      <c r="N222" t="s">
        <v>148</v>
      </c>
      <c r="O222" t="s">
        <v>4705</v>
      </c>
      <c r="P222" t="s">
        <v>46</v>
      </c>
      <c r="Q222" t="s">
        <v>90</v>
      </c>
      <c r="R222" t="s">
        <v>4706</v>
      </c>
      <c r="S222">
        <v>92.94</v>
      </c>
      <c r="T222">
        <v>3</v>
      </c>
      <c r="U222">
        <v>0</v>
      </c>
      <c r="V222">
        <v>41.822999999999993</v>
      </c>
    </row>
    <row r="223" spans="1:22" x14ac:dyDescent="0.3">
      <c r="A223">
        <v>7107</v>
      </c>
      <c r="B223" t="s">
        <v>9290</v>
      </c>
      <c r="C223">
        <v>2014</v>
      </c>
      <c r="D223" s="1">
        <v>41810</v>
      </c>
      <c r="E223" s="1">
        <v>41812</v>
      </c>
      <c r="F223" t="s">
        <v>23</v>
      </c>
      <c r="G223" t="s">
        <v>4616</v>
      </c>
      <c r="H223" t="s">
        <v>4617</v>
      </c>
      <c r="I223" t="s">
        <v>41</v>
      </c>
      <c r="J223" t="s">
        <v>27</v>
      </c>
      <c r="K223" t="s">
        <v>606</v>
      </c>
      <c r="L223" t="s">
        <v>498</v>
      </c>
      <c r="M223">
        <v>43055</v>
      </c>
      <c r="N223" t="s">
        <v>148</v>
      </c>
      <c r="O223" t="s">
        <v>7144</v>
      </c>
      <c r="P223" t="s">
        <v>71</v>
      </c>
      <c r="Q223" t="s">
        <v>161</v>
      </c>
      <c r="R223" t="s">
        <v>7145</v>
      </c>
      <c r="S223">
        <v>122.32799999999999</v>
      </c>
      <c r="T223">
        <v>9</v>
      </c>
      <c r="U223">
        <v>0.2</v>
      </c>
      <c r="V223">
        <v>1.5291000000000032</v>
      </c>
    </row>
    <row r="224" spans="1:22" x14ac:dyDescent="0.3">
      <c r="A224">
        <v>7106</v>
      </c>
      <c r="B224" t="s">
        <v>9290</v>
      </c>
      <c r="C224">
        <v>2014</v>
      </c>
      <c r="D224" s="1">
        <v>41810</v>
      </c>
      <c r="E224" s="1">
        <v>41812</v>
      </c>
      <c r="F224" t="s">
        <v>23</v>
      </c>
      <c r="G224" t="s">
        <v>4616</v>
      </c>
      <c r="H224" t="s">
        <v>4617</v>
      </c>
      <c r="I224" t="s">
        <v>41</v>
      </c>
      <c r="J224" t="s">
        <v>27</v>
      </c>
      <c r="K224" t="s">
        <v>606</v>
      </c>
      <c r="L224" t="s">
        <v>498</v>
      </c>
      <c r="M224">
        <v>43055</v>
      </c>
      <c r="N224" t="s">
        <v>148</v>
      </c>
      <c r="O224" t="s">
        <v>5653</v>
      </c>
      <c r="P224" t="s">
        <v>32</v>
      </c>
      <c r="Q224" t="s">
        <v>65</v>
      </c>
      <c r="R224" t="s">
        <v>5654</v>
      </c>
      <c r="S224">
        <v>38.784000000000006</v>
      </c>
      <c r="T224">
        <v>3</v>
      </c>
      <c r="U224">
        <v>0.2</v>
      </c>
      <c r="V224">
        <v>7.2719999999999949</v>
      </c>
    </row>
    <row r="225" spans="1:22" x14ac:dyDescent="0.3">
      <c r="A225">
        <v>7105</v>
      </c>
      <c r="B225" t="s">
        <v>9290</v>
      </c>
      <c r="C225">
        <v>2014</v>
      </c>
      <c r="D225" s="1">
        <v>41810</v>
      </c>
      <c r="E225" s="1">
        <v>41812</v>
      </c>
      <c r="F225" t="s">
        <v>23</v>
      </c>
      <c r="G225" t="s">
        <v>4616</v>
      </c>
      <c r="H225" t="s">
        <v>4617</v>
      </c>
      <c r="I225" t="s">
        <v>41</v>
      </c>
      <c r="J225" t="s">
        <v>27</v>
      </c>
      <c r="K225" t="s">
        <v>606</v>
      </c>
      <c r="L225" t="s">
        <v>498</v>
      </c>
      <c r="M225">
        <v>43055</v>
      </c>
      <c r="N225" t="s">
        <v>148</v>
      </c>
      <c r="O225" t="s">
        <v>1280</v>
      </c>
      <c r="P225" t="s">
        <v>32</v>
      </c>
      <c r="Q225" t="s">
        <v>36</v>
      </c>
      <c r="R225" t="s">
        <v>1281</v>
      </c>
      <c r="S225">
        <v>760.11599999999987</v>
      </c>
      <c r="T225">
        <v>6</v>
      </c>
      <c r="U225">
        <v>0.3</v>
      </c>
      <c r="V225">
        <v>-43.435200000000009</v>
      </c>
    </row>
    <row r="226" spans="1:22" x14ac:dyDescent="0.3">
      <c r="A226">
        <v>7090</v>
      </c>
      <c r="B226" t="s">
        <v>9280</v>
      </c>
      <c r="C226">
        <v>2014</v>
      </c>
      <c r="D226" s="1">
        <v>41806</v>
      </c>
      <c r="E226" s="1">
        <v>41810</v>
      </c>
      <c r="F226" t="s">
        <v>23</v>
      </c>
      <c r="G226" t="s">
        <v>1013</v>
      </c>
      <c r="H226" t="s">
        <v>1014</v>
      </c>
      <c r="I226" t="s">
        <v>41</v>
      </c>
      <c r="J226" t="s">
        <v>27</v>
      </c>
      <c r="K226" t="s">
        <v>42</v>
      </c>
      <c r="L226" t="s">
        <v>43</v>
      </c>
      <c r="M226">
        <v>90032</v>
      </c>
      <c r="N226" t="s">
        <v>44</v>
      </c>
      <c r="O226" t="s">
        <v>4761</v>
      </c>
      <c r="P226" t="s">
        <v>71</v>
      </c>
      <c r="Q226" t="s">
        <v>72</v>
      </c>
      <c r="R226" t="s">
        <v>4762</v>
      </c>
      <c r="S226">
        <v>119.96</v>
      </c>
      <c r="T226">
        <v>1</v>
      </c>
      <c r="U226">
        <v>0.2</v>
      </c>
      <c r="V226">
        <v>7.4974999999999987</v>
      </c>
    </row>
    <row r="227" spans="1:22" x14ac:dyDescent="0.3">
      <c r="A227">
        <v>7019</v>
      </c>
      <c r="B227" t="s">
        <v>9242</v>
      </c>
      <c r="C227">
        <v>2013</v>
      </c>
      <c r="D227" s="1">
        <v>41449</v>
      </c>
      <c r="E227" s="1">
        <v>41453</v>
      </c>
      <c r="F227" t="s">
        <v>23</v>
      </c>
      <c r="G227" t="s">
        <v>2698</v>
      </c>
      <c r="H227" t="s">
        <v>2699</v>
      </c>
      <c r="I227" t="s">
        <v>26</v>
      </c>
      <c r="J227" t="s">
        <v>27</v>
      </c>
      <c r="K227" t="s">
        <v>266</v>
      </c>
      <c r="L227" t="s">
        <v>267</v>
      </c>
      <c r="M227">
        <v>10035</v>
      </c>
      <c r="N227" t="s">
        <v>148</v>
      </c>
      <c r="O227" t="s">
        <v>7381</v>
      </c>
      <c r="P227" t="s">
        <v>46</v>
      </c>
      <c r="Q227" t="s">
        <v>47</v>
      </c>
      <c r="R227" t="s">
        <v>7382</v>
      </c>
      <c r="S227">
        <v>25.83</v>
      </c>
      <c r="T227">
        <v>7</v>
      </c>
      <c r="U227">
        <v>0</v>
      </c>
      <c r="V227">
        <v>12.1401</v>
      </c>
    </row>
    <row r="228" spans="1:22" x14ac:dyDescent="0.3">
      <c r="A228">
        <v>6977</v>
      </c>
      <c r="B228" t="s">
        <v>9216</v>
      </c>
      <c r="C228">
        <v>2012</v>
      </c>
      <c r="D228" s="1">
        <v>41088</v>
      </c>
      <c r="E228" s="1">
        <v>41092</v>
      </c>
      <c r="F228" t="s">
        <v>50</v>
      </c>
      <c r="G228" t="s">
        <v>3197</v>
      </c>
      <c r="H228" t="s">
        <v>3198</v>
      </c>
      <c r="I228" t="s">
        <v>41</v>
      </c>
      <c r="J228" t="s">
        <v>27</v>
      </c>
      <c r="K228" t="s">
        <v>309</v>
      </c>
      <c r="L228" t="s">
        <v>310</v>
      </c>
      <c r="M228">
        <v>85234</v>
      </c>
      <c r="N228" t="s">
        <v>44</v>
      </c>
      <c r="O228" t="s">
        <v>2433</v>
      </c>
      <c r="P228" t="s">
        <v>32</v>
      </c>
      <c r="Q228" t="s">
        <v>65</v>
      </c>
      <c r="R228" t="s">
        <v>2434</v>
      </c>
      <c r="S228">
        <v>621.7600000000001</v>
      </c>
      <c r="T228">
        <v>4</v>
      </c>
      <c r="U228">
        <v>0.2</v>
      </c>
      <c r="V228">
        <v>46.631999999999977</v>
      </c>
    </row>
    <row r="229" spans="1:22" x14ac:dyDescent="0.3">
      <c r="A229">
        <v>6976</v>
      </c>
      <c r="B229" t="s">
        <v>9216</v>
      </c>
      <c r="C229">
        <v>2012</v>
      </c>
      <c r="D229" s="1">
        <v>41088</v>
      </c>
      <c r="E229" s="1">
        <v>41092</v>
      </c>
      <c r="F229" t="s">
        <v>50</v>
      </c>
      <c r="G229" t="s">
        <v>3197</v>
      </c>
      <c r="H229" t="s">
        <v>3198</v>
      </c>
      <c r="I229" t="s">
        <v>41</v>
      </c>
      <c r="J229" t="s">
        <v>27</v>
      </c>
      <c r="K229" t="s">
        <v>309</v>
      </c>
      <c r="L229" t="s">
        <v>310</v>
      </c>
      <c r="M229">
        <v>85234</v>
      </c>
      <c r="N229" t="s">
        <v>44</v>
      </c>
      <c r="O229" t="s">
        <v>4562</v>
      </c>
      <c r="P229" t="s">
        <v>46</v>
      </c>
      <c r="Q229" t="s">
        <v>47</v>
      </c>
      <c r="R229" t="s">
        <v>4563</v>
      </c>
      <c r="S229">
        <v>5.9039999999999999</v>
      </c>
      <c r="T229">
        <v>2</v>
      </c>
      <c r="U229">
        <v>0.2</v>
      </c>
      <c r="V229">
        <v>1.9925999999999999</v>
      </c>
    </row>
    <row r="230" spans="1:22" x14ac:dyDescent="0.3">
      <c r="A230">
        <v>6943</v>
      </c>
      <c r="B230" t="s">
        <v>9192</v>
      </c>
      <c r="C230">
        <v>2014</v>
      </c>
      <c r="D230" s="1">
        <v>41817</v>
      </c>
      <c r="E230" s="1">
        <v>41821</v>
      </c>
      <c r="F230" t="s">
        <v>50</v>
      </c>
      <c r="G230" t="s">
        <v>5376</v>
      </c>
      <c r="H230" t="s">
        <v>5377</v>
      </c>
      <c r="I230" t="s">
        <v>41</v>
      </c>
      <c r="J230" t="s">
        <v>27</v>
      </c>
      <c r="K230" t="s">
        <v>266</v>
      </c>
      <c r="L230" t="s">
        <v>267</v>
      </c>
      <c r="M230">
        <v>10009</v>
      </c>
      <c r="N230" t="s">
        <v>148</v>
      </c>
      <c r="O230" t="s">
        <v>5180</v>
      </c>
      <c r="P230" t="s">
        <v>46</v>
      </c>
      <c r="Q230" t="s">
        <v>90</v>
      </c>
      <c r="R230" t="s">
        <v>5181</v>
      </c>
      <c r="S230">
        <v>68.52</v>
      </c>
      <c r="T230">
        <v>3</v>
      </c>
      <c r="U230">
        <v>0</v>
      </c>
      <c r="V230">
        <v>31.519199999999998</v>
      </c>
    </row>
    <row r="231" spans="1:22" x14ac:dyDescent="0.3">
      <c r="A231">
        <v>6942</v>
      </c>
      <c r="B231" t="s">
        <v>9192</v>
      </c>
      <c r="C231">
        <v>2014</v>
      </c>
      <c r="D231" s="1">
        <v>41817</v>
      </c>
      <c r="E231" s="1">
        <v>41821</v>
      </c>
      <c r="F231" t="s">
        <v>50</v>
      </c>
      <c r="G231" t="s">
        <v>5376</v>
      </c>
      <c r="H231" t="s">
        <v>5377</v>
      </c>
      <c r="I231" t="s">
        <v>41</v>
      </c>
      <c r="J231" t="s">
        <v>27</v>
      </c>
      <c r="K231" t="s">
        <v>266</v>
      </c>
      <c r="L231" t="s">
        <v>267</v>
      </c>
      <c r="M231">
        <v>10009</v>
      </c>
      <c r="N231" t="s">
        <v>148</v>
      </c>
      <c r="O231" t="s">
        <v>2011</v>
      </c>
      <c r="P231" t="s">
        <v>46</v>
      </c>
      <c r="Q231" t="s">
        <v>59</v>
      </c>
      <c r="R231" t="s">
        <v>2012</v>
      </c>
      <c r="S231">
        <v>713.88</v>
      </c>
      <c r="T231">
        <v>4</v>
      </c>
      <c r="U231">
        <v>0</v>
      </c>
      <c r="V231">
        <v>214.16399999999993</v>
      </c>
    </row>
    <row r="232" spans="1:22" x14ac:dyDescent="0.3">
      <c r="A232">
        <v>6941</v>
      </c>
      <c r="B232" t="s">
        <v>9192</v>
      </c>
      <c r="C232">
        <v>2014</v>
      </c>
      <c r="D232" s="1">
        <v>41817</v>
      </c>
      <c r="E232" s="1">
        <v>41821</v>
      </c>
      <c r="F232" t="s">
        <v>50</v>
      </c>
      <c r="G232" t="s">
        <v>5376</v>
      </c>
      <c r="H232" t="s">
        <v>5377</v>
      </c>
      <c r="I232" t="s">
        <v>41</v>
      </c>
      <c r="J232" t="s">
        <v>27</v>
      </c>
      <c r="K232" t="s">
        <v>266</v>
      </c>
      <c r="L232" t="s">
        <v>267</v>
      </c>
      <c r="M232">
        <v>10009</v>
      </c>
      <c r="N232" t="s">
        <v>148</v>
      </c>
      <c r="O232" t="s">
        <v>2618</v>
      </c>
      <c r="P232" t="s">
        <v>46</v>
      </c>
      <c r="Q232" t="s">
        <v>578</v>
      </c>
      <c r="R232" t="s">
        <v>2619</v>
      </c>
      <c r="S232">
        <v>28.4</v>
      </c>
      <c r="T232">
        <v>5</v>
      </c>
      <c r="U232">
        <v>0</v>
      </c>
      <c r="V232">
        <v>8.2359999999999989</v>
      </c>
    </row>
    <row r="233" spans="1:22" x14ac:dyDescent="0.3">
      <c r="A233">
        <v>6940</v>
      </c>
      <c r="B233" t="s">
        <v>9192</v>
      </c>
      <c r="C233">
        <v>2014</v>
      </c>
      <c r="D233" s="1">
        <v>41817</v>
      </c>
      <c r="E233" s="1">
        <v>41821</v>
      </c>
      <c r="F233" t="s">
        <v>50</v>
      </c>
      <c r="G233" t="s">
        <v>5376</v>
      </c>
      <c r="H233" t="s">
        <v>5377</v>
      </c>
      <c r="I233" t="s">
        <v>41</v>
      </c>
      <c r="J233" t="s">
        <v>27</v>
      </c>
      <c r="K233" t="s">
        <v>266</v>
      </c>
      <c r="L233" t="s">
        <v>267</v>
      </c>
      <c r="M233">
        <v>10009</v>
      </c>
      <c r="N233" t="s">
        <v>148</v>
      </c>
      <c r="O233" t="s">
        <v>2596</v>
      </c>
      <c r="P233" t="s">
        <v>46</v>
      </c>
      <c r="Q233" t="s">
        <v>75</v>
      </c>
      <c r="R233" t="s">
        <v>2597</v>
      </c>
      <c r="S233">
        <v>102.36799999999999</v>
      </c>
      <c r="T233">
        <v>2</v>
      </c>
      <c r="U233">
        <v>0.2</v>
      </c>
      <c r="V233">
        <v>37.108400000000003</v>
      </c>
    </row>
    <row r="234" spans="1:22" x14ac:dyDescent="0.3">
      <c r="A234">
        <v>6938</v>
      </c>
      <c r="B234" t="s">
        <v>9188</v>
      </c>
      <c r="C234">
        <v>2011</v>
      </c>
      <c r="D234" s="1">
        <v>40709</v>
      </c>
      <c r="E234" s="1">
        <v>40709</v>
      </c>
      <c r="F234" t="s">
        <v>1290</v>
      </c>
      <c r="G234" t="s">
        <v>4361</v>
      </c>
      <c r="H234" t="s">
        <v>4362</v>
      </c>
      <c r="I234" t="s">
        <v>26</v>
      </c>
      <c r="J234" t="s">
        <v>27</v>
      </c>
      <c r="K234" t="s">
        <v>4172</v>
      </c>
      <c r="L234" t="s">
        <v>104</v>
      </c>
      <c r="M234">
        <v>79907</v>
      </c>
      <c r="N234" t="s">
        <v>105</v>
      </c>
      <c r="O234" t="s">
        <v>8557</v>
      </c>
      <c r="P234" t="s">
        <v>46</v>
      </c>
      <c r="Q234" t="s">
        <v>90</v>
      </c>
      <c r="R234" t="s">
        <v>8558</v>
      </c>
      <c r="S234">
        <v>36.544000000000004</v>
      </c>
      <c r="T234">
        <v>2</v>
      </c>
      <c r="U234">
        <v>0.2</v>
      </c>
      <c r="V234">
        <v>11.876799999999998</v>
      </c>
    </row>
    <row r="235" spans="1:22" x14ac:dyDescent="0.3">
      <c r="A235">
        <v>6931</v>
      </c>
      <c r="B235" t="s">
        <v>9180</v>
      </c>
      <c r="C235">
        <v>2013</v>
      </c>
      <c r="D235" s="1">
        <v>41449</v>
      </c>
      <c r="E235" s="1">
        <v>41451</v>
      </c>
      <c r="F235" t="s">
        <v>23</v>
      </c>
      <c r="G235" t="s">
        <v>665</v>
      </c>
      <c r="H235" t="s">
        <v>666</v>
      </c>
      <c r="I235" t="s">
        <v>26</v>
      </c>
      <c r="J235" t="s">
        <v>27</v>
      </c>
      <c r="K235" t="s">
        <v>127</v>
      </c>
      <c r="L235" t="s">
        <v>43</v>
      </c>
      <c r="M235">
        <v>94109</v>
      </c>
      <c r="N235" t="s">
        <v>44</v>
      </c>
      <c r="O235" t="s">
        <v>2650</v>
      </c>
      <c r="P235" t="s">
        <v>46</v>
      </c>
      <c r="Q235" t="s">
        <v>90</v>
      </c>
      <c r="R235" t="s">
        <v>2651</v>
      </c>
      <c r="S235">
        <v>19.98</v>
      </c>
      <c r="T235">
        <v>1</v>
      </c>
      <c r="U235">
        <v>0</v>
      </c>
      <c r="V235">
        <v>9.3905999999999992</v>
      </c>
    </row>
    <row r="236" spans="1:22" x14ac:dyDescent="0.3">
      <c r="A236">
        <v>6930</v>
      </c>
      <c r="B236" t="s">
        <v>9180</v>
      </c>
      <c r="C236">
        <v>2013</v>
      </c>
      <c r="D236" s="1">
        <v>41449</v>
      </c>
      <c r="E236" s="1">
        <v>41451</v>
      </c>
      <c r="F236" t="s">
        <v>23</v>
      </c>
      <c r="G236" t="s">
        <v>665</v>
      </c>
      <c r="H236" t="s">
        <v>666</v>
      </c>
      <c r="I236" t="s">
        <v>26</v>
      </c>
      <c r="J236" t="s">
        <v>27</v>
      </c>
      <c r="K236" t="s">
        <v>127</v>
      </c>
      <c r="L236" t="s">
        <v>43</v>
      </c>
      <c r="M236">
        <v>94109</v>
      </c>
      <c r="N236" t="s">
        <v>44</v>
      </c>
      <c r="O236" t="s">
        <v>1378</v>
      </c>
      <c r="P236" t="s">
        <v>71</v>
      </c>
      <c r="Q236" t="s">
        <v>72</v>
      </c>
      <c r="R236" t="s">
        <v>1379</v>
      </c>
      <c r="S236">
        <v>862.34400000000005</v>
      </c>
      <c r="T236">
        <v>7</v>
      </c>
      <c r="U236">
        <v>0.2</v>
      </c>
      <c r="V236">
        <v>97.013699999999858</v>
      </c>
    </row>
    <row r="237" spans="1:22" x14ac:dyDescent="0.3">
      <c r="A237">
        <v>6929</v>
      </c>
      <c r="B237" t="s">
        <v>9180</v>
      </c>
      <c r="C237">
        <v>2013</v>
      </c>
      <c r="D237" s="1">
        <v>41449</v>
      </c>
      <c r="E237" s="1">
        <v>41451</v>
      </c>
      <c r="F237" t="s">
        <v>23</v>
      </c>
      <c r="G237" t="s">
        <v>665</v>
      </c>
      <c r="H237" t="s">
        <v>666</v>
      </c>
      <c r="I237" t="s">
        <v>26</v>
      </c>
      <c r="J237" t="s">
        <v>27</v>
      </c>
      <c r="K237" t="s">
        <v>127</v>
      </c>
      <c r="L237" t="s">
        <v>43</v>
      </c>
      <c r="M237">
        <v>94109</v>
      </c>
      <c r="N237" t="s">
        <v>44</v>
      </c>
      <c r="O237" t="s">
        <v>2227</v>
      </c>
      <c r="P237" t="s">
        <v>46</v>
      </c>
      <c r="Q237" t="s">
        <v>47</v>
      </c>
      <c r="R237" t="s">
        <v>2228</v>
      </c>
      <c r="S237">
        <v>21.93</v>
      </c>
      <c r="T237">
        <v>3</v>
      </c>
      <c r="U237">
        <v>0</v>
      </c>
      <c r="V237">
        <v>10.307099999999998</v>
      </c>
    </row>
    <row r="238" spans="1:22" x14ac:dyDescent="0.3">
      <c r="A238">
        <v>6928</v>
      </c>
      <c r="B238" t="s">
        <v>9180</v>
      </c>
      <c r="C238">
        <v>2013</v>
      </c>
      <c r="D238" s="1">
        <v>41449</v>
      </c>
      <c r="E238" s="1">
        <v>41451</v>
      </c>
      <c r="F238" t="s">
        <v>23</v>
      </c>
      <c r="G238" t="s">
        <v>665</v>
      </c>
      <c r="H238" t="s">
        <v>666</v>
      </c>
      <c r="I238" t="s">
        <v>26</v>
      </c>
      <c r="J238" t="s">
        <v>27</v>
      </c>
      <c r="K238" t="s">
        <v>127</v>
      </c>
      <c r="L238" t="s">
        <v>43</v>
      </c>
      <c r="M238">
        <v>94109</v>
      </c>
      <c r="N238" t="s">
        <v>44</v>
      </c>
      <c r="O238" t="s">
        <v>5017</v>
      </c>
      <c r="P238" t="s">
        <v>46</v>
      </c>
      <c r="Q238" t="s">
        <v>59</v>
      </c>
      <c r="R238" t="s">
        <v>5018</v>
      </c>
      <c r="S238">
        <v>93.68</v>
      </c>
      <c r="T238">
        <v>4</v>
      </c>
      <c r="U238">
        <v>0</v>
      </c>
      <c r="V238">
        <v>25.293599999999998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6914</v>
      </c>
      <c r="B251" t="s">
        <v>9169</v>
      </c>
      <c r="C251">
        <v>2012</v>
      </c>
      <c r="D251" s="1">
        <v>41072</v>
      </c>
      <c r="E251" s="1">
        <v>41076</v>
      </c>
      <c r="F251" t="s">
        <v>50</v>
      </c>
      <c r="G251" t="s">
        <v>859</v>
      </c>
      <c r="H251" t="s">
        <v>860</v>
      </c>
      <c r="I251" t="s">
        <v>26</v>
      </c>
      <c r="J251" t="s">
        <v>27</v>
      </c>
      <c r="K251" t="s">
        <v>9170</v>
      </c>
      <c r="L251" t="s">
        <v>54</v>
      </c>
      <c r="M251">
        <v>33407</v>
      </c>
      <c r="N251" t="s">
        <v>30</v>
      </c>
      <c r="O251" t="s">
        <v>470</v>
      </c>
      <c r="P251" t="s">
        <v>71</v>
      </c>
      <c r="Q251" t="s">
        <v>72</v>
      </c>
      <c r="R251" t="s">
        <v>471</v>
      </c>
      <c r="S251">
        <v>55.984000000000009</v>
      </c>
      <c r="T251">
        <v>2</v>
      </c>
      <c r="U251">
        <v>0.2</v>
      </c>
      <c r="V251">
        <v>4.1987999999999985</v>
      </c>
    </row>
    <row r="252" spans="1:22" x14ac:dyDescent="0.3">
      <c r="A252">
        <v>6849</v>
      </c>
      <c r="B252" t="s">
        <v>9136</v>
      </c>
      <c r="C252">
        <v>2013</v>
      </c>
      <c r="D252" s="1">
        <v>41444</v>
      </c>
      <c r="E252" s="1">
        <v>41447</v>
      </c>
      <c r="F252" t="s">
        <v>188</v>
      </c>
      <c r="G252" t="s">
        <v>5183</v>
      </c>
      <c r="H252" t="s">
        <v>5184</v>
      </c>
      <c r="I252" t="s">
        <v>26</v>
      </c>
      <c r="J252" t="s">
        <v>27</v>
      </c>
      <c r="K252" t="s">
        <v>8090</v>
      </c>
      <c r="L252" t="s">
        <v>211</v>
      </c>
      <c r="M252">
        <v>60423</v>
      </c>
      <c r="N252" t="s">
        <v>105</v>
      </c>
      <c r="O252" t="s">
        <v>7639</v>
      </c>
      <c r="P252" t="s">
        <v>46</v>
      </c>
      <c r="Q252" t="s">
        <v>90</v>
      </c>
      <c r="R252" t="s">
        <v>7640</v>
      </c>
      <c r="S252">
        <v>76.864000000000004</v>
      </c>
      <c r="T252">
        <v>2</v>
      </c>
      <c r="U252">
        <v>0.2</v>
      </c>
      <c r="V252">
        <v>26.902399999999993</v>
      </c>
    </row>
    <row r="253" spans="1:22" x14ac:dyDescent="0.3">
      <c r="A253">
        <v>6818</v>
      </c>
      <c r="B253" t="s">
        <v>9114</v>
      </c>
      <c r="C253">
        <v>2011</v>
      </c>
      <c r="D253" s="1">
        <v>40711</v>
      </c>
      <c r="E253" s="1">
        <v>40715</v>
      </c>
      <c r="F253" t="s">
        <v>50</v>
      </c>
      <c r="G253" t="s">
        <v>4056</v>
      </c>
      <c r="H253" t="s">
        <v>4057</v>
      </c>
      <c r="I253" t="s">
        <v>26</v>
      </c>
      <c r="J253" t="s">
        <v>27</v>
      </c>
      <c r="K253" t="s">
        <v>95</v>
      </c>
      <c r="L253" t="s">
        <v>96</v>
      </c>
      <c r="M253">
        <v>98105</v>
      </c>
      <c r="N253" t="s">
        <v>44</v>
      </c>
      <c r="O253" t="s">
        <v>1255</v>
      </c>
      <c r="P253" t="s">
        <v>46</v>
      </c>
      <c r="Q253" t="s">
        <v>75</v>
      </c>
      <c r="R253" t="s">
        <v>1256</v>
      </c>
      <c r="S253">
        <v>3266.3760000000002</v>
      </c>
      <c r="T253">
        <v>3</v>
      </c>
      <c r="U253">
        <v>0.2</v>
      </c>
      <c r="V253">
        <v>1061.5721999999998</v>
      </c>
    </row>
    <row r="254" spans="1:22" x14ac:dyDescent="0.3">
      <c r="A254">
        <v>6817</v>
      </c>
      <c r="B254" t="s">
        <v>9114</v>
      </c>
      <c r="C254">
        <v>2011</v>
      </c>
      <c r="D254" s="1">
        <v>40711</v>
      </c>
      <c r="E254" s="1">
        <v>40715</v>
      </c>
      <c r="F254" t="s">
        <v>50</v>
      </c>
      <c r="G254" t="s">
        <v>4056</v>
      </c>
      <c r="H254" t="s">
        <v>4057</v>
      </c>
      <c r="I254" t="s">
        <v>26</v>
      </c>
      <c r="J254" t="s">
        <v>27</v>
      </c>
      <c r="K254" t="s">
        <v>95</v>
      </c>
      <c r="L254" t="s">
        <v>96</v>
      </c>
      <c r="M254">
        <v>98105</v>
      </c>
      <c r="N254" t="s">
        <v>44</v>
      </c>
      <c r="O254" t="s">
        <v>1174</v>
      </c>
      <c r="P254" t="s">
        <v>46</v>
      </c>
      <c r="Q254" t="s">
        <v>269</v>
      </c>
      <c r="R254" t="s">
        <v>1175</v>
      </c>
      <c r="S254">
        <v>17.899999999999999</v>
      </c>
      <c r="T254">
        <v>5</v>
      </c>
      <c r="U254">
        <v>0</v>
      </c>
      <c r="V254">
        <v>8.9499999999999993</v>
      </c>
    </row>
    <row r="255" spans="1:22" x14ac:dyDescent="0.3">
      <c r="A255">
        <v>6816</v>
      </c>
      <c r="B255" t="s">
        <v>9114</v>
      </c>
      <c r="C255">
        <v>2011</v>
      </c>
      <c r="D255" s="1">
        <v>40711</v>
      </c>
      <c r="E255" s="1">
        <v>40715</v>
      </c>
      <c r="F255" t="s">
        <v>50</v>
      </c>
      <c r="G255" t="s">
        <v>4056</v>
      </c>
      <c r="H255" t="s">
        <v>4057</v>
      </c>
      <c r="I255" t="s">
        <v>26</v>
      </c>
      <c r="J255" t="s">
        <v>27</v>
      </c>
      <c r="K255" t="s">
        <v>95</v>
      </c>
      <c r="L255" t="s">
        <v>96</v>
      </c>
      <c r="M255">
        <v>98105</v>
      </c>
      <c r="N255" t="s">
        <v>44</v>
      </c>
      <c r="O255" t="s">
        <v>4098</v>
      </c>
      <c r="P255" t="s">
        <v>32</v>
      </c>
      <c r="Q255" t="s">
        <v>65</v>
      </c>
      <c r="R255" t="s">
        <v>1285</v>
      </c>
      <c r="S255">
        <v>6.24</v>
      </c>
      <c r="T255">
        <v>3</v>
      </c>
      <c r="U255">
        <v>0</v>
      </c>
      <c r="V255">
        <v>2.6208000000000005</v>
      </c>
    </row>
    <row r="256" spans="1:22" x14ac:dyDescent="0.3">
      <c r="A256">
        <v>6761</v>
      </c>
      <c r="B256" t="s">
        <v>9076</v>
      </c>
      <c r="C256">
        <v>2014</v>
      </c>
      <c r="D256" s="1">
        <v>41817</v>
      </c>
      <c r="E256" s="1">
        <v>41821</v>
      </c>
      <c r="F256" t="s">
        <v>50</v>
      </c>
      <c r="G256" t="s">
        <v>1350</v>
      </c>
      <c r="H256" t="s">
        <v>1351</v>
      </c>
      <c r="I256" t="s">
        <v>26</v>
      </c>
      <c r="J256" t="s">
        <v>27</v>
      </c>
      <c r="K256" t="s">
        <v>266</v>
      </c>
      <c r="L256" t="s">
        <v>267</v>
      </c>
      <c r="M256">
        <v>10035</v>
      </c>
      <c r="N256" t="s">
        <v>148</v>
      </c>
      <c r="O256" t="s">
        <v>340</v>
      </c>
      <c r="P256" t="s">
        <v>46</v>
      </c>
      <c r="Q256" t="s">
        <v>59</v>
      </c>
      <c r="R256" t="s">
        <v>341</v>
      </c>
      <c r="S256">
        <v>272.94</v>
      </c>
      <c r="T256">
        <v>3</v>
      </c>
      <c r="U256">
        <v>0</v>
      </c>
      <c r="V256">
        <v>0</v>
      </c>
    </row>
    <row r="257" spans="1:22" x14ac:dyDescent="0.3">
      <c r="A257">
        <v>6755</v>
      </c>
      <c r="B257" t="s">
        <v>9071</v>
      </c>
      <c r="C257">
        <v>2013</v>
      </c>
      <c r="D257" s="1">
        <v>41454</v>
      </c>
      <c r="E257" s="1">
        <v>41456</v>
      </c>
      <c r="F257" t="s">
        <v>23</v>
      </c>
      <c r="G257" t="s">
        <v>6118</v>
      </c>
      <c r="H257" t="s">
        <v>6119</v>
      </c>
      <c r="I257" t="s">
        <v>26</v>
      </c>
      <c r="J257" t="s">
        <v>27</v>
      </c>
      <c r="K257" t="s">
        <v>4824</v>
      </c>
      <c r="L257" t="s">
        <v>788</v>
      </c>
      <c r="M257">
        <v>7501</v>
      </c>
      <c r="N257" t="s">
        <v>148</v>
      </c>
      <c r="O257" t="s">
        <v>106</v>
      </c>
      <c r="P257" t="s">
        <v>46</v>
      </c>
      <c r="Q257" t="s">
        <v>78</v>
      </c>
      <c r="R257" t="s">
        <v>107</v>
      </c>
      <c r="S257">
        <v>275.24</v>
      </c>
      <c r="T257">
        <v>4</v>
      </c>
      <c r="U257">
        <v>0</v>
      </c>
      <c r="V257">
        <v>121.10560000000001</v>
      </c>
    </row>
    <row r="258" spans="1:22" x14ac:dyDescent="0.3">
      <c r="A258">
        <v>6754</v>
      </c>
      <c r="B258" t="s">
        <v>9071</v>
      </c>
      <c r="C258">
        <v>2013</v>
      </c>
      <c r="D258" s="1">
        <v>41454</v>
      </c>
      <c r="E258" s="1">
        <v>41456</v>
      </c>
      <c r="F258" t="s">
        <v>23</v>
      </c>
      <c r="G258" t="s">
        <v>6118</v>
      </c>
      <c r="H258" t="s">
        <v>6119</v>
      </c>
      <c r="I258" t="s">
        <v>26</v>
      </c>
      <c r="J258" t="s">
        <v>27</v>
      </c>
      <c r="K258" t="s">
        <v>4824</v>
      </c>
      <c r="L258" t="s">
        <v>788</v>
      </c>
      <c r="M258">
        <v>7501</v>
      </c>
      <c r="N258" t="s">
        <v>148</v>
      </c>
      <c r="O258" t="s">
        <v>5821</v>
      </c>
      <c r="P258" t="s">
        <v>46</v>
      </c>
      <c r="Q258" t="s">
        <v>75</v>
      </c>
      <c r="R258" t="s">
        <v>5822</v>
      </c>
      <c r="S258">
        <v>7.96</v>
      </c>
      <c r="T258">
        <v>2</v>
      </c>
      <c r="U258">
        <v>0</v>
      </c>
      <c r="V258">
        <v>3.7412000000000001</v>
      </c>
    </row>
    <row r="259" spans="1:22" x14ac:dyDescent="0.3">
      <c r="A259">
        <v>6753</v>
      </c>
      <c r="B259" t="s">
        <v>9071</v>
      </c>
      <c r="C259">
        <v>2013</v>
      </c>
      <c r="D259" s="1">
        <v>41454</v>
      </c>
      <c r="E259" s="1">
        <v>41456</v>
      </c>
      <c r="F259" t="s">
        <v>23</v>
      </c>
      <c r="G259" t="s">
        <v>6118</v>
      </c>
      <c r="H259" t="s">
        <v>6119</v>
      </c>
      <c r="I259" t="s">
        <v>26</v>
      </c>
      <c r="J259" t="s">
        <v>27</v>
      </c>
      <c r="K259" t="s">
        <v>4824</v>
      </c>
      <c r="L259" t="s">
        <v>788</v>
      </c>
      <c r="M259">
        <v>7501</v>
      </c>
      <c r="N259" t="s">
        <v>148</v>
      </c>
      <c r="O259" t="s">
        <v>1321</v>
      </c>
      <c r="P259" t="s">
        <v>46</v>
      </c>
      <c r="Q259" t="s">
        <v>90</v>
      </c>
      <c r="R259" t="s">
        <v>1322</v>
      </c>
      <c r="S259">
        <v>61.96</v>
      </c>
      <c r="T259">
        <v>2</v>
      </c>
      <c r="U259">
        <v>0</v>
      </c>
      <c r="V259">
        <v>27.881999999999998</v>
      </c>
    </row>
    <row r="260" spans="1:22" x14ac:dyDescent="0.3">
      <c r="A260">
        <v>6752</v>
      </c>
      <c r="B260" t="s">
        <v>9071</v>
      </c>
      <c r="C260">
        <v>2013</v>
      </c>
      <c r="D260" s="1">
        <v>41454</v>
      </c>
      <c r="E260" s="1">
        <v>41456</v>
      </c>
      <c r="F260" t="s">
        <v>23</v>
      </c>
      <c r="G260" t="s">
        <v>6118</v>
      </c>
      <c r="H260" t="s">
        <v>6119</v>
      </c>
      <c r="I260" t="s">
        <v>26</v>
      </c>
      <c r="J260" t="s">
        <v>27</v>
      </c>
      <c r="K260" t="s">
        <v>4824</v>
      </c>
      <c r="L260" t="s">
        <v>788</v>
      </c>
      <c r="M260">
        <v>7501</v>
      </c>
      <c r="N260" t="s">
        <v>148</v>
      </c>
      <c r="O260" t="s">
        <v>6505</v>
      </c>
      <c r="P260" t="s">
        <v>46</v>
      </c>
      <c r="Q260" t="s">
        <v>78</v>
      </c>
      <c r="R260" t="s">
        <v>6506</v>
      </c>
      <c r="S260">
        <v>8.74</v>
      </c>
      <c r="T260">
        <v>2</v>
      </c>
      <c r="U260">
        <v>0</v>
      </c>
      <c r="V260">
        <v>2.2724000000000002</v>
      </c>
    </row>
    <row r="261" spans="1:22" x14ac:dyDescent="0.3">
      <c r="A261">
        <v>6751</v>
      </c>
      <c r="B261" t="s">
        <v>9071</v>
      </c>
      <c r="C261">
        <v>2013</v>
      </c>
      <c r="D261" s="1">
        <v>41454</v>
      </c>
      <c r="E261" s="1">
        <v>41456</v>
      </c>
      <c r="F261" t="s">
        <v>23</v>
      </c>
      <c r="G261" t="s">
        <v>6118</v>
      </c>
      <c r="H261" t="s">
        <v>6119</v>
      </c>
      <c r="I261" t="s">
        <v>26</v>
      </c>
      <c r="J261" t="s">
        <v>27</v>
      </c>
      <c r="K261" t="s">
        <v>4824</v>
      </c>
      <c r="L261" t="s">
        <v>788</v>
      </c>
      <c r="M261">
        <v>7501</v>
      </c>
      <c r="N261" t="s">
        <v>148</v>
      </c>
      <c r="O261" t="s">
        <v>6594</v>
      </c>
      <c r="P261" t="s">
        <v>32</v>
      </c>
      <c r="Q261" t="s">
        <v>36</v>
      </c>
      <c r="R261" t="s">
        <v>6595</v>
      </c>
      <c r="S261">
        <v>121.96</v>
      </c>
      <c r="T261">
        <v>2</v>
      </c>
      <c r="U261">
        <v>0</v>
      </c>
      <c r="V261">
        <v>20.733199999999997</v>
      </c>
    </row>
    <row r="262" spans="1:22" x14ac:dyDescent="0.3">
      <c r="A262">
        <v>6746</v>
      </c>
      <c r="B262" t="s">
        <v>9068</v>
      </c>
      <c r="C262">
        <v>2014</v>
      </c>
      <c r="D262" s="1">
        <v>41807</v>
      </c>
      <c r="E262" s="1">
        <v>41809</v>
      </c>
      <c r="F262" t="s">
        <v>23</v>
      </c>
      <c r="G262" t="s">
        <v>3259</v>
      </c>
      <c r="H262" t="s">
        <v>3260</v>
      </c>
      <c r="I262" t="s">
        <v>26</v>
      </c>
      <c r="J262" t="s">
        <v>27</v>
      </c>
      <c r="K262" t="s">
        <v>866</v>
      </c>
      <c r="L262" t="s">
        <v>498</v>
      </c>
      <c r="M262">
        <v>43017</v>
      </c>
      <c r="N262" t="s">
        <v>148</v>
      </c>
      <c r="O262" t="s">
        <v>1030</v>
      </c>
      <c r="P262" t="s">
        <v>46</v>
      </c>
      <c r="Q262" t="s">
        <v>68</v>
      </c>
      <c r="R262" t="s">
        <v>1031</v>
      </c>
      <c r="S262">
        <v>23.92</v>
      </c>
      <c r="T262">
        <v>5</v>
      </c>
      <c r="U262">
        <v>0.2</v>
      </c>
      <c r="V262">
        <v>1.7940000000000005</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6745</v>
      </c>
      <c r="B264" t="s">
        <v>9068</v>
      </c>
      <c r="C264">
        <v>2014</v>
      </c>
      <c r="D264" s="1">
        <v>41807</v>
      </c>
      <c r="E264" s="1">
        <v>41809</v>
      </c>
      <c r="F264" t="s">
        <v>23</v>
      </c>
      <c r="G264" t="s">
        <v>3259</v>
      </c>
      <c r="H264" t="s">
        <v>3260</v>
      </c>
      <c r="I264" t="s">
        <v>26</v>
      </c>
      <c r="J264" t="s">
        <v>27</v>
      </c>
      <c r="K264" t="s">
        <v>866</v>
      </c>
      <c r="L264" t="s">
        <v>498</v>
      </c>
      <c r="M264">
        <v>43017</v>
      </c>
      <c r="N264" t="s">
        <v>148</v>
      </c>
      <c r="O264" t="s">
        <v>2298</v>
      </c>
      <c r="P264" t="s">
        <v>71</v>
      </c>
      <c r="Q264" t="s">
        <v>161</v>
      </c>
      <c r="R264" t="s">
        <v>2299</v>
      </c>
      <c r="S264">
        <v>479.952</v>
      </c>
      <c r="T264">
        <v>6</v>
      </c>
      <c r="U264">
        <v>0.2</v>
      </c>
      <c r="V264">
        <v>107.98920000000001</v>
      </c>
    </row>
    <row r="265" spans="1:22" x14ac:dyDescent="0.3">
      <c r="A265">
        <v>6732</v>
      </c>
      <c r="B265" t="s">
        <v>9061</v>
      </c>
      <c r="C265">
        <v>2012</v>
      </c>
      <c r="D265" s="1">
        <v>41078</v>
      </c>
      <c r="E265" s="1">
        <v>41080</v>
      </c>
      <c r="F265" t="s">
        <v>188</v>
      </c>
      <c r="G265" t="s">
        <v>2439</v>
      </c>
      <c r="H265" t="s">
        <v>2440</v>
      </c>
      <c r="I265" t="s">
        <v>41</v>
      </c>
      <c r="J265" t="s">
        <v>27</v>
      </c>
      <c r="K265" t="s">
        <v>3792</v>
      </c>
      <c r="L265" t="s">
        <v>335</v>
      </c>
      <c r="M265">
        <v>37167</v>
      </c>
      <c r="N265" t="s">
        <v>30</v>
      </c>
      <c r="O265" t="s">
        <v>1154</v>
      </c>
      <c r="P265" t="s">
        <v>46</v>
      </c>
      <c r="Q265" t="s">
        <v>90</v>
      </c>
      <c r="R265" t="s">
        <v>1155</v>
      </c>
      <c r="S265">
        <v>20.736000000000004</v>
      </c>
      <c r="T265">
        <v>4</v>
      </c>
      <c r="U265">
        <v>0.2</v>
      </c>
      <c r="V265">
        <v>7.2576000000000001</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6731</v>
      </c>
      <c r="B267" t="s">
        <v>9061</v>
      </c>
      <c r="C267">
        <v>2012</v>
      </c>
      <c r="D267" s="1">
        <v>41078</v>
      </c>
      <c r="E267" s="1">
        <v>41080</v>
      </c>
      <c r="F267" t="s">
        <v>188</v>
      </c>
      <c r="G267" t="s">
        <v>2439</v>
      </c>
      <c r="H267" t="s">
        <v>2440</v>
      </c>
      <c r="I267" t="s">
        <v>41</v>
      </c>
      <c r="J267" t="s">
        <v>27</v>
      </c>
      <c r="K267" t="s">
        <v>3792</v>
      </c>
      <c r="L267" t="s">
        <v>335</v>
      </c>
      <c r="M267">
        <v>37167</v>
      </c>
      <c r="N267" t="s">
        <v>30</v>
      </c>
      <c r="O267" t="s">
        <v>942</v>
      </c>
      <c r="P267" t="s">
        <v>32</v>
      </c>
      <c r="Q267" t="s">
        <v>36</v>
      </c>
      <c r="R267" t="s">
        <v>943</v>
      </c>
      <c r="S267">
        <v>643.13599999999997</v>
      </c>
      <c r="T267">
        <v>4</v>
      </c>
      <c r="U267">
        <v>0.2</v>
      </c>
      <c r="V267">
        <v>56.274400000000014</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6730</v>
      </c>
      <c r="B269" t="s">
        <v>9061</v>
      </c>
      <c r="C269">
        <v>2012</v>
      </c>
      <c r="D269" s="1">
        <v>41078</v>
      </c>
      <c r="E269" s="1">
        <v>41080</v>
      </c>
      <c r="F269" t="s">
        <v>188</v>
      </c>
      <c r="G269" t="s">
        <v>2439</v>
      </c>
      <c r="H269" t="s">
        <v>2440</v>
      </c>
      <c r="I269" t="s">
        <v>41</v>
      </c>
      <c r="J269" t="s">
        <v>27</v>
      </c>
      <c r="K269" t="s">
        <v>3792</v>
      </c>
      <c r="L269" t="s">
        <v>335</v>
      </c>
      <c r="M269">
        <v>37167</v>
      </c>
      <c r="N269" t="s">
        <v>30</v>
      </c>
      <c r="O269" t="s">
        <v>5216</v>
      </c>
      <c r="P269" t="s">
        <v>46</v>
      </c>
      <c r="Q269" t="s">
        <v>75</v>
      </c>
      <c r="R269" t="s">
        <v>5217</v>
      </c>
      <c r="S269">
        <v>6.1290000000000004</v>
      </c>
      <c r="T269">
        <v>3</v>
      </c>
      <c r="U269">
        <v>0.7</v>
      </c>
      <c r="V269">
        <v>-4.4945999999999984</v>
      </c>
    </row>
    <row r="270" spans="1:22" x14ac:dyDescent="0.3">
      <c r="A270">
        <v>6706</v>
      </c>
      <c r="B270" t="s">
        <v>9043</v>
      </c>
      <c r="C270">
        <v>2012</v>
      </c>
      <c r="D270" s="1">
        <v>41083</v>
      </c>
      <c r="E270" s="1">
        <v>41088</v>
      </c>
      <c r="F270" t="s">
        <v>50</v>
      </c>
      <c r="G270" t="s">
        <v>3259</v>
      </c>
      <c r="H270" t="s">
        <v>3260</v>
      </c>
      <c r="I270" t="s">
        <v>26</v>
      </c>
      <c r="J270" t="s">
        <v>27</v>
      </c>
      <c r="K270" t="s">
        <v>1173</v>
      </c>
      <c r="L270" t="s">
        <v>43</v>
      </c>
      <c r="M270">
        <v>90805</v>
      </c>
      <c r="N270" t="s">
        <v>44</v>
      </c>
      <c r="O270" t="s">
        <v>692</v>
      </c>
      <c r="P270" t="s">
        <v>71</v>
      </c>
      <c r="Q270" t="s">
        <v>72</v>
      </c>
      <c r="R270" t="s">
        <v>693</v>
      </c>
      <c r="S270">
        <v>143.976</v>
      </c>
      <c r="T270">
        <v>3</v>
      </c>
      <c r="U270">
        <v>0.2</v>
      </c>
      <c r="V270">
        <v>8.998500000000007</v>
      </c>
    </row>
    <row r="271" spans="1:22" x14ac:dyDescent="0.3">
      <c r="A271">
        <v>6705</v>
      </c>
      <c r="B271" t="s">
        <v>9043</v>
      </c>
      <c r="C271">
        <v>2012</v>
      </c>
      <c r="D271" s="1">
        <v>41083</v>
      </c>
      <c r="E271" s="1">
        <v>41088</v>
      </c>
      <c r="F271" t="s">
        <v>50</v>
      </c>
      <c r="G271" t="s">
        <v>3259</v>
      </c>
      <c r="H271" t="s">
        <v>3260</v>
      </c>
      <c r="I271" t="s">
        <v>26</v>
      </c>
      <c r="J271" t="s">
        <v>27</v>
      </c>
      <c r="K271" t="s">
        <v>1173</v>
      </c>
      <c r="L271" t="s">
        <v>43</v>
      </c>
      <c r="M271">
        <v>90805</v>
      </c>
      <c r="N271" t="s">
        <v>44</v>
      </c>
      <c r="O271" t="s">
        <v>3142</v>
      </c>
      <c r="P271" t="s">
        <v>46</v>
      </c>
      <c r="Q271" t="s">
        <v>269</v>
      </c>
      <c r="R271" t="s">
        <v>3143</v>
      </c>
      <c r="S271">
        <v>5.43</v>
      </c>
      <c r="T271">
        <v>3</v>
      </c>
      <c r="U271">
        <v>0</v>
      </c>
      <c r="V271">
        <v>1.7918999999999998</v>
      </c>
    </row>
    <row r="272" spans="1:22" x14ac:dyDescent="0.3">
      <c r="A272">
        <v>6704</v>
      </c>
      <c r="B272" t="s">
        <v>9043</v>
      </c>
      <c r="C272">
        <v>2012</v>
      </c>
      <c r="D272" s="1">
        <v>41083</v>
      </c>
      <c r="E272" s="1">
        <v>41088</v>
      </c>
      <c r="F272" t="s">
        <v>50</v>
      </c>
      <c r="G272" t="s">
        <v>3259</v>
      </c>
      <c r="H272" t="s">
        <v>3260</v>
      </c>
      <c r="I272" t="s">
        <v>26</v>
      </c>
      <c r="J272" t="s">
        <v>27</v>
      </c>
      <c r="K272" t="s">
        <v>1173</v>
      </c>
      <c r="L272" t="s">
        <v>43</v>
      </c>
      <c r="M272">
        <v>90805</v>
      </c>
      <c r="N272" t="s">
        <v>44</v>
      </c>
      <c r="O272" t="s">
        <v>4964</v>
      </c>
      <c r="P272" t="s">
        <v>71</v>
      </c>
      <c r="Q272" t="s">
        <v>72</v>
      </c>
      <c r="R272" t="s">
        <v>4965</v>
      </c>
      <c r="S272">
        <v>217.58400000000003</v>
      </c>
      <c r="T272">
        <v>2</v>
      </c>
      <c r="U272">
        <v>0.2</v>
      </c>
      <c r="V272">
        <v>19.03860000000001</v>
      </c>
    </row>
    <row r="273" spans="1:22" x14ac:dyDescent="0.3">
      <c r="A273">
        <v>6618</v>
      </c>
      <c r="B273" t="s">
        <v>8990</v>
      </c>
      <c r="C273">
        <v>2013</v>
      </c>
      <c r="D273" s="1">
        <v>41443</v>
      </c>
      <c r="E273" s="1">
        <v>41445</v>
      </c>
      <c r="F273" t="s">
        <v>188</v>
      </c>
      <c r="G273" t="s">
        <v>1370</v>
      </c>
      <c r="H273" t="s">
        <v>1371</v>
      </c>
      <c r="I273" t="s">
        <v>26</v>
      </c>
      <c r="J273" t="s">
        <v>27</v>
      </c>
      <c r="K273" t="s">
        <v>42</v>
      </c>
      <c r="L273" t="s">
        <v>43</v>
      </c>
      <c r="M273">
        <v>90045</v>
      </c>
      <c r="N273" t="s">
        <v>44</v>
      </c>
      <c r="O273" t="s">
        <v>8535</v>
      </c>
      <c r="P273" t="s">
        <v>46</v>
      </c>
      <c r="Q273" t="s">
        <v>90</v>
      </c>
      <c r="R273" t="s">
        <v>8536</v>
      </c>
      <c r="S273">
        <v>219.84</v>
      </c>
      <c r="T273">
        <v>4</v>
      </c>
      <c r="U273">
        <v>0</v>
      </c>
      <c r="V273">
        <v>107.7216</v>
      </c>
    </row>
    <row r="274" spans="1:22" x14ac:dyDescent="0.3">
      <c r="A274">
        <v>6617</v>
      </c>
      <c r="B274" t="s">
        <v>8990</v>
      </c>
      <c r="C274">
        <v>2013</v>
      </c>
      <c r="D274" s="1">
        <v>41443</v>
      </c>
      <c r="E274" s="1">
        <v>41445</v>
      </c>
      <c r="F274" t="s">
        <v>188</v>
      </c>
      <c r="G274" t="s">
        <v>1370</v>
      </c>
      <c r="H274" t="s">
        <v>1371</v>
      </c>
      <c r="I274" t="s">
        <v>26</v>
      </c>
      <c r="J274" t="s">
        <v>27</v>
      </c>
      <c r="K274" t="s">
        <v>42</v>
      </c>
      <c r="L274" t="s">
        <v>43</v>
      </c>
      <c r="M274">
        <v>90045</v>
      </c>
      <c r="N274" t="s">
        <v>44</v>
      </c>
      <c r="O274" t="s">
        <v>5518</v>
      </c>
      <c r="P274" t="s">
        <v>46</v>
      </c>
      <c r="Q274" t="s">
        <v>47</v>
      </c>
      <c r="R274" t="s">
        <v>5519</v>
      </c>
      <c r="S274">
        <v>22.5</v>
      </c>
      <c r="T274">
        <v>6</v>
      </c>
      <c r="U274">
        <v>0</v>
      </c>
      <c r="V274">
        <v>10.799999999999999</v>
      </c>
    </row>
    <row r="275" spans="1:22" x14ac:dyDescent="0.3">
      <c r="A275">
        <v>6616</v>
      </c>
      <c r="B275" t="s">
        <v>8990</v>
      </c>
      <c r="C275">
        <v>2013</v>
      </c>
      <c r="D275" s="1">
        <v>41443</v>
      </c>
      <c r="E275" s="1">
        <v>41445</v>
      </c>
      <c r="F275" t="s">
        <v>188</v>
      </c>
      <c r="G275" t="s">
        <v>1370</v>
      </c>
      <c r="H275" t="s">
        <v>1371</v>
      </c>
      <c r="I275" t="s">
        <v>26</v>
      </c>
      <c r="J275" t="s">
        <v>27</v>
      </c>
      <c r="K275" t="s">
        <v>42</v>
      </c>
      <c r="L275" t="s">
        <v>43</v>
      </c>
      <c r="M275">
        <v>90045</v>
      </c>
      <c r="N275" t="s">
        <v>44</v>
      </c>
      <c r="O275" t="s">
        <v>7051</v>
      </c>
      <c r="P275" t="s">
        <v>32</v>
      </c>
      <c r="Q275" t="s">
        <v>33</v>
      </c>
      <c r="R275" t="s">
        <v>7052</v>
      </c>
      <c r="S275">
        <v>239.66599999999997</v>
      </c>
      <c r="T275">
        <v>2</v>
      </c>
      <c r="U275">
        <v>0.15</v>
      </c>
      <c r="V275">
        <v>14.097999999999999</v>
      </c>
    </row>
    <row r="276" spans="1:22" x14ac:dyDescent="0.3">
      <c r="A276">
        <v>6604</v>
      </c>
      <c r="B276" t="s">
        <v>8984</v>
      </c>
      <c r="C276">
        <v>2014</v>
      </c>
      <c r="D276" s="1">
        <v>41808</v>
      </c>
      <c r="E276" s="1">
        <v>41811</v>
      </c>
      <c r="F276" t="s">
        <v>188</v>
      </c>
      <c r="G276" t="s">
        <v>2996</v>
      </c>
      <c r="H276" t="s">
        <v>2997</v>
      </c>
      <c r="I276" t="s">
        <v>26</v>
      </c>
      <c r="J276" t="s">
        <v>27</v>
      </c>
      <c r="K276" t="s">
        <v>8985</v>
      </c>
      <c r="L276" t="s">
        <v>457</v>
      </c>
      <c r="M276">
        <v>80022</v>
      </c>
      <c r="N276" t="s">
        <v>44</v>
      </c>
      <c r="O276" t="s">
        <v>3442</v>
      </c>
      <c r="P276" t="s">
        <v>46</v>
      </c>
      <c r="Q276" t="s">
        <v>59</v>
      </c>
      <c r="R276" t="s">
        <v>3443</v>
      </c>
      <c r="S276">
        <v>146.352</v>
      </c>
      <c r="T276">
        <v>3</v>
      </c>
      <c r="U276">
        <v>0.2</v>
      </c>
      <c r="V276">
        <v>-32.929200000000002</v>
      </c>
    </row>
    <row r="277" spans="1:22" x14ac:dyDescent="0.3">
      <c r="A277">
        <v>6599</v>
      </c>
      <c r="B277" t="s">
        <v>8982</v>
      </c>
      <c r="C277">
        <v>2011</v>
      </c>
      <c r="D277" s="1">
        <v>40700</v>
      </c>
      <c r="E277" s="1">
        <v>40706</v>
      </c>
      <c r="F277" t="s">
        <v>50</v>
      </c>
      <c r="G277" t="s">
        <v>5809</v>
      </c>
      <c r="H277" t="s">
        <v>5810</v>
      </c>
      <c r="I277" t="s">
        <v>26</v>
      </c>
      <c r="J277" t="s">
        <v>27</v>
      </c>
      <c r="K277" t="s">
        <v>1521</v>
      </c>
      <c r="L277" t="s">
        <v>54</v>
      </c>
      <c r="M277">
        <v>32216</v>
      </c>
      <c r="N277" t="s">
        <v>30</v>
      </c>
      <c r="O277" t="s">
        <v>5847</v>
      </c>
      <c r="P277" t="s">
        <v>46</v>
      </c>
      <c r="Q277" t="s">
        <v>90</v>
      </c>
      <c r="R277" t="s">
        <v>5848</v>
      </c>
      <c r="S277">
        <v>62.015999999999998</v>
      </c>
      <c r="T277">
        <v>2</v>
      </c>
      <c r="U277">
        <v>0.2</v>
      </c>
      <c r="V277">
        <v>22.480800000000002</v>
      </c>
    </row>
    <row r="278" spans="1:22" x14ac:dyDescent="0.3">
      <c r="A278">
        <v>6598</v>
      </c>
      <c r="B278" t="s">
        <v>8982</v>
      </c>
      <c r="C278">
        <v>2011</v>
      </c>
      <c r="D278" s="1">
        <v>40700</v>
      </c>
      <c r="E278" s="1">
        <v>40706</v>
      </c>
      <c r="F278" t="s">
        <v>50</v>
      </c>
      <c r="G278" t="s">
        <v>5809</v>
      </c>
      <c r="H278" t="s">
        <v>5810</v>
      </c>
      <c r="I278" t="s">
        <v>26</v>
      </c>
      <c r="J278" t="s">
        <v>27</v>
      </c>
      <c r="K278" t="s">
        <v>1521</v>
      </c>
      <c r="L278" t="s">
        <v>54</v>
      </c>
      <c r="M278">
        <v>32216</v>
      </c>
      <c r="N278" t="s">
        <v>30</v>
      </c>
      <c r="O278" t="s">
        <v>1022</v>
      </c>
      <c r="P278" t="s">
        <v>46</v>
      </c>
      <c r="Q278" t="s">
        <v>75</v>
      </c>
      <c r="R278" t="s">
        <v>1023</v>
      </c>
      <c r="S278">
        <v>1.3650000000000002</v>
      </c>
      <c r="T278">
        <v>1</v>
      </c>
      <c r="U278">
        <v>0.7</v>
      </c>
      <c r="V278">
        <v>-0.9099999999999997</v>
      </c>
    </row>
    <row r="279" spans="1:22" x14ac:dyDescent="0.3">
      <c r="A279">
        <v>6594</v>
      </c>
      <c r="B279" t="s">
        <v>8979</v>
      </c>
      <c r="C279">
        <v>2013</v>
      </c>
      <c r="D279" s="1">
        <v>41439</v>
      </c>
      <c r="E279" s="1">
        <v>41442</v>
      </c>
      <c r="F279" t="s">
        <v>23</v>
      </c>
      <c r="G279" t="s">
        <v>1878</v>
      </c>
      <c r="H279" t="s">
        <v>1879</v>
      </c>
      <c r="I279" t="s">
        <v>26</v>
      </c>
      <c r="J279" t="s">
        <v>27</v>
      </c>
      <c r="K279" t="s">
        <v>266</v>
      </c>
      <c r="L279" t="s">
        <v>267</v>
      </c>
      <c r="M279">
        <v>10024</v>
      </c>
      <c r="N279" t="s">
        <v>148</v>
      </c>
      <c r="O279" t="s">
        <v>2100</v>
      </c>
      <c r="P279" t="s">
        <v>46</v>
      </c>
      <c r="Q279" t="s">
        <v>75</v>
      </c>
      <c r="R279" t="s">
        <v>2101</v>
      </c>
      <c r="S279">
        <v>33.568000000000005</v>
      </c>
      <c r="T279">
        <v>2</v>
      </c>
      <c r="U279">
        <v>0.2</v>
      </c>
      <c r="V279">
        <v>11.748799999999997</v>
      </c>
    </row>
    <row r="280" spans="1:22" x14ac:dyDescent="0.3">
      <c r="A280">
        <v>6559</v>
      </c>
      <c r="B280" t="s">
        <v>8958</v>
      </c>
      <c r="C280">
        <v>2012</v>
      </c>
      <c r="D280" s="1">
        <v>41065</v>
      </c>
      <c r="E280" s="1">
        <v>41070</v>
      </c>
      <c r="F280" t="s">
        <v>50</v>
      </c>
      <c r="G280" t="s">
        <v>4136</v>
      </c>
      <c r="H280" t="s">
        <v>4137</v>
      </c>
      <c r="I280" t="s">
        <v>41</v>
      </c>
      <c r="J280" t="s">
        <v>27</v>
      </c>
      <c r="K280" t="s">
        <v>3452</v>
      </c>
      <c r="L280" t="s">
        <v>267</v>
      </c>
      <c r="M280">
        <v>14215</v>
      </c>
      <c r="N280" t="s">
        <v>148</v>
      </c>
      <c r="O280" t="s">
        <v>1931</v>
      </c>
      <c r="P280" t="s">
        <v>32</v>
      </c>
      <c r="Q280" t="s">
        <v>36</v>
      </c>
      <c r="R280" t="s">
        <v>1932</v>
      </c>
      <c r="S280">
        <v>1522.6379999999999</v>
      </c>
      <c r="T280">
        <v>9</v>
      </c>
      <c r="U280">
        <v>0.1</v>
      </c>
      <c r="V280">
        <v>169.18200000000004</v>
      </c>
    </row>
    <row r="281" spans="1:22" x14ac:dyDescent="0.3">
      <c r="A281">
        <v>6506</v>
      </c>
      <c r="B281" t="s">
        <v>8929</v>
      </c>
      <c r="C281">
        <v>2013</v>
      </c>
      <c r="D281" s="1">
        <v>41452</v>
      </c>
      <c r="E281" s="1">
        <v>41456</v>
      </c>
      <c r="F281" t="s">
        <v>50</v>
      </c>
      <c r="G281" t="s">
        <v>8930</v>
      </c>
      <c r="H281" t="s">
        <v>8931</v>
      </c>
      <c r="I281" t="s">
        <v>41</v>
      </c>
      <c r="J281" t="s">
        <v>27</v>
      </c>
      <c r="K281" t="s">
        <v>303</v>
      </c>
      <c r="L281" t="s">
        <v>211</v>
      </c>
      <c r="M281">
        <v>60653</v>
      </c>
      <c r="N281" t="s">
        <v>105</v>
      </c>
      <c r="O281" t="s">
        <v>640</v>
      </c>
      <c r="P281" t="s">
        <v>46</v>
      </c>
      <c r="Q281" t="s">
        <v>68</v>
      </c>
      <c r="R281" t="s">
        <v>641</v>
      </c>
      <c r="S281">
        <v>5.3040000000000003</v>
      </c>
      <c r="T281">
        <v>3</v>
      </c>
      <c r="U281">
        <v>0.2</v>
      </c>
      <c r="V281">
        <v>0.46409999999999996</v>
      </c>
    </row>
    <row r="282" spans="1:22" x14ac:dyDescent="0.3">
      <c r="A282">
        <v>6486</v>
      </c>
      <c r="B282" t="s">
        <v>8918</v>
      </c>
      <c r="C282">
        <v>2014</v>
      </c>
      <c r="D282" s="1">
        <v>41794</v>
      </c>
      <c r="E282" s="1">
        <v>41800</v>
      </c>
      <c r="F282" t="s">
        <v>50</v>
      </c>
      <c r="G282" t="s">
        <v>3953</v>
      </c>
      <c r="H282" t="s">
        <v>3954</v>
      </c>
      <c r="I282" t="s">
        <v>41</v>
      </c>
      <c r="J282" t="s">
        <v>27</v>
      </c>
      <c r="K282" t="s">
        <v>266</v>
      </c>
      <c r="L282" t="s">
        <v>267</v>
      </c>
      <c r="M282">
        <v>10011</v>
      </c>
      <c r="N282" t="s">
        <v>148</v>
      </c>
      <c r="O282" t="s">
        <v>2943</v>
      </c>
      <c r="P282" t="s">
        <v>46</v>
      </c>
      <c r="Q282" t="s">
        <v>90</v>
      </c>
      <c r="R282" t="s">
        <v>2944</v>
      </c>
      <c r="S282">
        <v>45.36</v>
      </c>
      <c r="T282">
        <v>4</v>
      </c>
      <c r="U282">
        <v>0</v>
      </c>
      <c r="V282">
        <v>22.226399999999998</v>
      </c>
    </row>
    <row r="283" spans="1:22" x14ac:dyDescent="0.3">
      <c r="A283">
        <v>6485</v>
      </c>
      <c r="B283" t="s">
        <v>8918</v>
      </c>
      <c r="C283">
        <v>2014</v>
      </c>
      <c r="D283" s="1">
        <v>41794</v>
      </c>
      <c r="E283" s="1">
        <v>41800</v>
      </c>
      <c r="F283" t="s">
        <v>50</v>
      </c>
      <c r="G283" t="s">
        <v>3953</v>
      </c>
      <c r="H283" t="s">
        <v>3954</v>
      </c>
      <c r="I283" t="s">
        <v>41</v>
      </c>
      <c r="J283" t="s">
        <v>27</v>
      </c>
      <c r="K283" t="s">
        <v>266</v>
      </c>
      <c r="L283" t="s">
        <v>267</v>
      </c>
      <c r="M283">
        <v>10011</v>
      </c>
      <c r="N283" t="s">
        <v>148</v>
      </c>
      <c r="O283" t="s">
        <v>8105</v>
      </c>
      <c r="P283" t="s">
        <v>71</v>
      </c>
      <c r="Q283" t="s">
        <v>682</v>
      </c>
      <c r="R283" t="s">
        <v>8106</v>
      </c>
      <c r="S283">
        <v>78.66</v>
      </c>
      <c r="T283">
        <v>6</v>
      </c>
      <c r="U283">
        <v>0</v>
      </c>
      <c r="V283">
        <v>36.183599999999991</v>
      </c>
    </row>
    <row r="284" spans="1:22" x14ac:dyDescent="0.3">
      <c r="A284">
        <v>6484</v>
      </c>
      <c r="B284" t="s">
        <v>8918</v>
      </c>
      <c r="C284">
        <v>2014</v>
      </c>
      <c r="D284" s="1">
        <v>41794</v>
      </c>
      <c r="E284" s="1">
        <v>41800</v>
      </c>
      <c r="F284" t="s">
        <v>50</v>
      </c>
      <c r="G284" t="s">
        <v>3953</v>
      </c>
      <c r="H284" t="s">
        <v>3954</v>
      </c>
      <c r="I284" t="s">
        <v>41</v>
      </c>
      <c r="J284" t="s">
        <v>27</v>
      </c>
      <c r="K284" t="s">
        <v>266</v>
      </c>
      <c r="L284" t="s">
        <v>267</v>
      </c>
      <c r="M284">
        <v>10011</v>
      </c>
      <c r="N284" t="s">
        <v>148</v>
      </c>
      <c r="O284" t="s">
        <v>3326</v>
      </c>
      <c r="P284" t="s">
        <v>32</v>
      </c>
      <c r="Q284" t="s">
        <v>56</v>
      </c>
      <c r="R284" t="s">
        <v>3327</v>
      </c>
      <c r="S284">
        <v>384.76799999999997</v>
      </c>
      <c r="T284">
        <v>2</v>
      </c>
      <c r="U284">
        <v>0.4</v>
      </c>
      <c r="V284">
        <v>-115.43040000000002</v>
      </c>
    </row>
    <row r="285" spans="1:22" x14ac:dyDescent="0.3">
      <c r="A285">
        <v>6483</v>
      </c>
      <c r="B285" t="s">
        <v>8917</v>
      </c>
      <c r="C285">
        <v>2014</v>
      </c>
      <c r="D285" s="1">
        <v>41794</v>
      </c>
      <c r="E285" s="1">
        <v>41801</v>
      </c>
      <c r="F285" t="s">
        <v>50</v>
      </c>
      <c r="G285" t="s">
        <v>7718</v>
      </c>
      <c r="H285" t="s">
        <v>7719</v>
      </c>
      <c r="I285" t="s">
        <v>26</v>
      </c>
      <c r="J285" t="s">
        <v>27</v>
      </c>
      <c r="K285" t="s">
        <v>1352</v>
      </c>
      <c r="L285" t="s">
        <v>54</v>
      </c>
      <c r="M285">
        <v>33024</v>
      </c>
      <c r="N285" t="s">
        <v>30</v>
      </c>
      <c r="O285" t="s">
        <v>7136</v>
      </c>
      <c r="P285" t="s">
        <v>71</v>
      </c>
      <c r="Q285" t="s">
        <v>161</v>
      </c>
      <c r="R285" t="s">
        <v>7137</v>
      </c>
      <c r="S285">
        <v>110.4</v>
      </c>
      <c r="T285">
        <v>2</v>
      </c>
      <c r="U285">
        <v>0.2</v>
      </c>
      <c r="V285">
        <v>-4.1400000000000077</v>
      </c>
    </row>
    <row r="286" spans="1:22" x14ac:dyDescent="0.3">
      <c r="A286">
        <v>6482</v>
      </c>
      <c r="B286" t="s">
        <v>8917</v>
      </c>
      <c r="C286">
        <v>2014</v>
      </c>
      <c r="D286" s="1">
        <v>41794</v>
      </c>
      <c r="E286" s="1">
        <v>41801</v>
      </c>
      <c r="F286" t="s">
        <v>50</v>
      </c>
      <c r="G286" t="s">
        <v>7718</v>
      </c>
      <c r="H286" t="s">
        <v>7719</v>
      </c>
      <c r="I286" t="s">
        <v>26</v>
      </c>
      <c r="J286" t="s">
        <v>27</v>
      </c>
      <c r="K286" t="s">
        <v>1352</v>
      </c>
      <c r="L286" t="s">
        <v>54</v>
      </c>
      <c r="M286">
        <v>33024</v>
      </c>
      <c r="N286" t="s">
        <v>30</v>
      </c>
      <c r="O286" t="s">
        <v>1615</v>
      </c>
      <c r="P286" t="s">
        <v>32</v>
      </c>
      <c r="Q286" t="s">
        <v>33</v>
      </c>
      <c r="R286" t="s">
        <v>1616</v>
      </c>
      <c r="S286">
        <v>241.56799999999998</v>
      </c>
      <c r="T286">
        <v>2</v>
      </c>
      <c r="U286">
        <v>0.2</v>
      </c>
      <c r="V286">
        <v>0</v>
      </c>
    </row>
    <row r="287" spans="1:22" x14ac:dyDescent="0.3">
      <c r="A287">
        <v>6481</v>
      </c>
      <c r="B287" t="s">
        <v>8917</v>
      </c>
      <c r="C287">
        <v>2014</v>
      </c>
      <c r="D287" s="1">
        <v>41794</v>
      </c>
      <c r="E287" s="1">
        <v>41801</v>
      </c>
      <c r="F287" t="s">
        <v>50</v>
      </c>
      <c r="G287" t="s">
        <v>7718</v>
      </c>
      <c r="H287" t="s">
        <v>7719</v>
      </c>
      <c r="I287" t="s">
        <v>26</v>
      </c>
      <c r="J287" t="s">
        <v>27</v>
      </c>
      <c r="K287" t="s">
        <v>1352</v>
      </c>
      <c r="L287" t="s">
        <v>54</v>
      </c>
      <c r="M287">
        <v>33024</v>
      </c>
      <c r="N287" t="s">
        <v>30</v>
      </c>
      <c r="O287" t="s">
        <v>5295</v>
      </c>
      <c r="P287" t="s">
        <v>46</v>
      </c>
      <c r="Q287" t="s">
        <v>78</v>
      </c>
      <c r="R287" t="s">
        <v>5296</v>
      </c>
      <c r="S287">
        <v>24.472000000000001</v>
      </c>
      <c r="T287">
        <v>7</v>
      </c>
      <c r="U287">
        <v>0.2</v>
      </c>
      <c r="V287">
        <v>1.8353999999999999</v>
      </c>
    </row>
    <row r="288" spans="1:22" x14ac:dyDescent="0.3">
      <c r="A288">
        <v>6480</v>
      </c>
      <c r="B288" t="s">
        <v>8917</v>
      </c>
      <c r="C288">
        <v>2014</v>
      </c>
      <c r="D288" s="1">
        <v>41794</v>
      </c>
      <c r="E288" s="1">
        <v>41801</v>
      </c>
      <c r="F288" t="s">
        <v>50</v>
      </c>
      <c r="G288" t="s">
        <v>7718</v>
      </c>
      <c r="H288" t="s">
        <v>7719</v>
      </c>
      <c r="I288" t="s">
        <v>26</v>
      </c>
      <c r="J288" t="s">
        <v>27</v>
      </c>
      <c r="K288" t="s">
        <v>1352</v>
      </c>
      <c r="L288" t="s">
        <v>54</v>
      </c>
      <c r="M288">
        <v>33024</v>
      </c>
      <c r="N288" t="s">
        <v>30</v>
      </c>
      <c r="O288" t="s">
        <v>4238</v>
      </c>
      <c r="P288" t="s">
        <v>71</v>
      </c>
      <c r="Q288" t="s">
        <v>72</v>
      </c>
      <c r="R288" t="s">
        <v>4239</v>
      </c>
      <c r="S288">
        <v>503.96000000000004</v>
      </c>
      <c r="T288">
        <v>5</v>
      </c>
      <c r="U288">
        <v>0.2</v>
      </c>
      <c r="V288">
        <v>50.396000000000015</v>
      </c>
    </row>
    <row r="289" spans="1:22" x14ac:dyDescent="0.3">
      <c r="A289">
        <v>6479</v>
      </c>
      <c r="B289" t="s">
        <v>8917</v>
      </c>
      <c r="C289">
        <v>2014</v>
      </c>
      <c r="D289" s="1">
        <v>41794</v>
      </c>
      <c r="E289" s="1">
        <v>41801</v>
      </c>
      <c r="F289" t="s">
        <v>50</v>
      </c>
      <c r="G289" t="s">
        <v>7718</v>
      </c>
      <c r="H289" t="s">
        <v>7719</v>
      </c>
      <c r="I289" t="s">
        <v>26</v>
      </c>
      <c r="J289" t="s">
        <v>27</v>
      </c>
      <c r="K289" t="s">
        <v>1352</v>
      </c>
      <c r="L289" t="s">
        <v>54</v>
      </c>
      <c r="M289">
        <v>33024</v>
      </c>
      <c r="N289" t="s">
        <v>30</v>
      </c>
      <c r="O289" t="s">
        <v>4579</v>
      </c>
      <c r="P289" t="s">
        <v>46</v>
      </c>
      <c r="Q289" t="s">
        <v>90</v>
      </c>
      <c r="R289" t="s">
        <v>4580</v>
      </c>
      <c r="S289">
        <v>15.552000000000003</v>
      </c>
      <c r="T289">
        <v>3</v>
      </c>
      <c r="U289">
        <v>0.2</v>
      </c>
      <c r="V289">
        <v>5.4432</v>
      </c>
    </row>
    <row r="290" spans="1:22" x14ac:dyDescent="0.3">
      <c r="A290">
        <v>6478</v>
      </c>
      <c r="B290" t="s">
        <v>8917</v>
      </c>
      <c r="C290">
        <v>2014</v>
      </c>
      <c r="D290" s="1">
        <v>41794</v>
      </c>
      <c r="E290" s="1">
        <v>41801</v>
      </c>
      <c r="F290" t="s">
        <v>50</v>
      </c>
      <c r="G290" t="s">
        <v>7718</v>
      </c>
      <c r="H290" t="s">
        <v>7719</v>
      </c>
      <c r="I290" t="s">
        <v>26</v>
      </c>
      <c r="J290" t="s">
        <v>27</v>
      </c>
      <c r="K290" t="s">
        <v>1352</v>
      </c>
      <c r="L290" t="s">
        <v>54</v>
      </c>
      <c r="M290">
        <v>33024</v>
      </c>
      <c r="N290" t="s">
        <v>30</v>
      </c>
      <c r="O290" t="s">
        <v>907</v>
      </c>
      <c r="P290" t="s">
        <v>71</v>
      </c>
      <c r="Q290" t="s">
        <v>161</v>
      </c>
      <c r="R290" t="s">
        <v>908</v>
      </c>
      <c r="S290">
        <v>205.99200000000002</v>
      </c>
      <c r="T290">
        <v>1</v>
      </c>
      <c r="U290">
        <v>0.2</v>
      </c>
      <c r="V290">
        <v>-2.5749000000000279</v>
      </c>
    </row>
    <row r="291" spans="1:22" x14ac:dyDescent="0.3">
      <c r="A291">
        <v>6477</v>
      </c>
      <c r="B291" t="s">
        <v>8917</v>
      </c>
      <c r="C291">
        <v>2014</v>
      </c>
      <c r="D291" s="1">
        <v>41794</v>
      </c>
      <c r="E291" s="1">
        <v>41801</v>
      </c>
      <c r="F291" t="s">
        <v>50</v>
      </c>
      <c r="G291" t="s">
        <v>7718</v>
      </c>
      <c r="H291" t="s">
        <v>7719</v>
      </c>
      <c r="I291" t="s">
        <v>26</v>
      </c>
      <c r="J291" t="s">
        <v>27</v>
      </c>
      <c r="K291" t="s">
        <v>1352</v>
      </c>
      <c r="L291" t="s">
        <v>54</v>
      </c>
      <c r="M291">
        <v>33024</v>
      </c>
      <c r="N291" t="s">
        <v>30</v>
      </c>
      <c r="O291" t="s">
        <v>810</v>
      </c>
      <c r="P291" t="s">
        <v>46</v>
      </c>
      <c r="Q291" t="s">
        <v>78</v>
      </c>
      <c r="R291" t="s">
        <v>811</v>
      </c>
      <c r="S291">
        <v>5.2</v>
      </c>
      <c r="T291">
        <v>2</v>
      </c>
      <c r="U291">
        <v>0.2</v>
      </c>
      <c r="V291">
        <v>0.58499999999999974</v>
      </c>
    </row>
    <row r="292" spans="1:22" x14ac:dyDescent="0.3">
      <c r="A292">
        <v>6476</v>
      </c>
      <c r="B292" t="s">
        <v>8917</v>
      </c>
      <c r="C292">
        <v>2014</v>
      </c>
      <c r="D292" s="1">
        <v>41794</v>
      </c>
      <c r="E292" s="1">
        <v>41801</v>
      </c>
      <c r="F292" t="s">
        <v>50</v>
      </c>
      <c r="G292" t="s">
        <v>7718</v>
      </c>
      <c r="H292" t="s">
        <v>7719</v>
      </c>
      <c r="I292" t="s">
        <v>26</v>
      </c>
      <c r="J292" t="s">
        <v>27</v>
      </c>
      <c r="K292" t="s">
        <v>1352</v>
      </c>
      <c r="L292" t="s">
        <v>54</v>
      </c>
      <c r="M292">
        <v>33024</v>
      </c>
      <c r="N292" t="s">
        <v>30</v>
      </c>
      <c r="O292" t="s">
        <v>3429</v>
      </c>
      <c r="P292" t="s">
        <v>46</v>
      </c>
      <c r="Q292" t="s">
        <v>75</v>
      </c>
      <c r="R292" t="s">
        <v>3430</v>
      </c>
      <c r="S292">
        <v>4.5540000000000003</v>
      </c>
      <c r="T292">
        <v>3</v>
      </c>
      <c r="U292">
        <v>0.7</v>
      </c>
      <c r="V292">
        <v>-3.4913999999999987</v>
      </c>
    </row>
    <row r="293" spans="1:22" x14ac:dyDescent="0.3">
      <c r="A293">
        <v>6473</v>
      </c>
      <c r="B293" t="s">
        <v>8914</v>
      </c>
      <c r="C293">
        <v>2011</v>
      </c>
      <c r="D293" s="1">
        <v>40700</v>
      </c>
      <c r="E293" s="1">
        <v>40704</v>
      </c>
      <c r="F293" t="s">
        <v>50</v>
      </c>
      <c r="G293" t="s">
        <v>7049</v>
      </c>
      <c r="H293" t="s">
        <v>7050</v>
      </c>
      <c r="I293" t="s">
        <v>102</v>
      </c>
      <c r="J293" t="s">
        <v>27</v>
      </c>
      <c r="K293" t="s">
        <v>184</v>
      </c>
      <c r="L293" t="s">
        <v>104</v>
      </c>
      <c r="M293">
        <v>77070</v>
      </c>
      <c r="N293" t="s">
        <v>105</v>
      </c>
      <c r="O293" t="s">
        <v>1197</v>
      </c>
      <c r="P293" t="s">
        <v>46</v>
      </c>
      <c r="Q293" t="s">
        <v>47</v>
      </c>
      <c r="R293" t="s">
        <v>1198</v>
      </c>
      <c r="S293">
        <v>100.24000000000001</v>
      </c>
      <c r="T293">
        <v>10</v>
      </c>
      <c r="U293">
        <v>0.2</v>
      </c>
      <c r="V293">
        <v>33.830999999999989</v>
      </c>
    </row>
    <row r="294" spans="1:22" x14ac:dyDescent="0.3">
      <c r="A294">
        <v>6324</v>
      </c>
      <c r="B294" t="s">
        <v>8832</v>
      </c>
      <c r="C294">
        <v>2011</v>
      </c>
      <c r="D294" s="1">
        <v>40711</v>
      </c>
      <c r="E294" s="1">
        <v>40717</v>
      </c>
      <c r="F294" t="s">
        <v>50</v>
      </c>
      <c r="G294" t="s">
        <v>4743</v>
      </c>
      <c r="H294" t="s">
        <v>4744</v>
      </c>
      <c r="I294" t="s">
        <v>26</v>
      </c>
      <c r="J294" t="s">
        <v>27</v>
      </c>
      <c r="K294" t="s">
        <v>606</v>
      </c>
      <c r="L294" t="s">
        <v>245</v>
      </c>
      <c r="M294">
        <v>19711</v>
      </c>
      <c r="N294" t="s">
        <v>148</v>
      </c>
      <c r="O294" t="s">
        <v>8184</v>
      </c>
      <c r="P294" t="s">
        <v>71</v>
      </c>
      <c r="Q294" t="s">
        <v>682</v>
      </c>
      <c r="R294" t="s">
        <v>8185</v>
      </c>
      <c r="S294">
        <v>65.97</v>
      </c>
      <c r="T294">
        <v>3</v>
      </c>
      <c r="U294">
        <v>0</v>
      </c>
      <c r="V294">
        <v>31.005899999999997</v>
      </c>
    </row>
    <row r="295" spans="1:22" x14ac:dyDescent="0.3">
      <c r="A295">
        <v>6323</v>
      </c>
      <c r="B295" t="s">
        <v>8831</v>
      </c>
      <c r="C295">
        <v>2011</v>
      </c>
      <c r="D295" s="1">
        <v>40697</v>
      </c>
      <c r="E295" s="1">
        <v>40701</v>
      </c>
      <c r="F295" t="s">
        <v>23</v>
      </c>
      <c r="G295" t="s">
        <v>1508</v>
      </c>
      <c r="H295" t="s">
        <v>1509</v>
      </c>
      <c r="I295" t="s">
        <v>102</v>
      </c>
      <c r="J295" t="s">
        <v>27</v>
      </c>
      <c r="K295" t="s">
        <v>5310</v>
      </c>
      <c r="L295" t="s">
        <v>238</v>
      </c>
      <c r="M295">
        <v>48640</v>
      </c>
      <c r="N295" t="s">
        <v>105</v>
      </c>
      <c r="O295" t="s">
        <v>2576</v>
      </c>
      <c r="P295" t="s">
        <v>46</v>
      </c>
      <c r="Q295" t="s">
        <v>173</v>
      </c>
      <c r="R295" t="s">
        <v>2577</v>
      </c>
      <c r="S295">
        <v>15.28</v>
      </c>
      <c r="T295">
        <v>2</v>
      </c>
      <c r="U295">
        <v>0</v>
      </c>
      <c r="V295">
        <v>7.4871999999999996</v>
      </c>
    </row>
    <row r="296" spans="1:22" x14ac:dyDescent="0.3">
      <c r="A296">
        <v>6304</v>
      </c>
      <c r="B296" t="s">
        <v>8820</v>
      </c>
      <c r="C296">
        <v>2014</v>
      </c>
      <c r="D296" s="1">
        <v>41809</v>
      </c>
      <c r="E296" s="1">
        <v>41811</v>
      </c>
      <c r="F296" t="s">
        <v>23</v>
      </c>
      <c r="G296" t="s">
        <v>638</v>
      </c>
      <c r="H296" t="s">
        <v>639</v>
      </c>
      <c r="I296" t="s">
        <v>102</v>
      </c>
      <c r="J296" t="s">
        <v>27</v>
      </c>
      <c r="K296" t="s">
        <v>5969</v>
      </c>
      <c r="L296" t="s">
        <v>104</v>
      </c>
      <c r="M296">
        <v>78415</v>
      </c>
      <c r="N296" t="s">
        <v>105</v>
      </c>
      <c r="O296" t="s">
        <v>4336</v>
      </c>
      <c r="P296" t="s">
        <v>46</v>
      </c>
      <c r="Q296" t="s">
        <v>90</v>
      </c>
      <c r="R296" t="s">
        <v>4337</v>
      </c>
      <c r="S296">
        <v>74.352000000000004</v>
      </c>
      <c r="T296">
        <v>3</v>
      </c>
      <c r="U296">
        <v>0.2</v>
      </c>
      <c r="V296">
        <v>23.234999999999992</v>
      </c>
    </row>
    <row r="297" spans="1:22" x14ac:dyDescent="0.3">
      <c r="A297">
        <v>6302</v>
      </c>
      <c r="B297" t="s">
        <v>8818</v>
      </c>
      <c r="C297">
        <v>2011</v>
      </c>
      <c r="D297" s="1">
        <v>40700</v>
      </c>
      <c r="E297" s="1">
        <v>40706</v>
      </c>
      <c r="F297" t="s">
        <v>50</v>
      </c>
      <c r="G297" t="s">
        <v>5758</v>
      </c>
      <c r="H297" t="s">
        <v>5759</v>
      </c>
      <c r="I297" t="s">
        <v>26</v>
      </c>
      <c r="J297" t="s">
        <v>27</v>
      </c>
      <c r="K297" t="s">
        <v>303</v>
      </c>
      <c r="L297" t="s">
        <v>211</v>
      </c>
      <c r="M297">
        <v>60623</v>
      </c>
      <c r="N297" t="s">
        <v>105</v>
      </c>
      <c r="O297" t="s">
        <v>2956</v>
      </c>
      <c r="P297" t="s">
        <v>46</v>
      </c>
      <c r="Q297" t="s">
        <v>173</v>
      </c>
      <c r="R297" t="s">
        <v>2957</v>
      </c>
      <c r="S297">
        <v>13.984000000000002</v>
      </c>
      <c r="T297">
        <v>2</v>
      </c>
      <c r="U297">
        <v>0.2</v>
      </c>
      <c r="V297">
        <v>4.7195999999999998</v>
      </c>
    </row>
    <row r="298" spans="1:22" x14ac:dyDescent="0.3">
      <c r="A298">
        <v>6301</v>
      </c>
      <c r="B298" t="s">
        <v>8818</v>
      </c>
      <c r="C298">
        <v>2011</v>
      </c>
      <c r="D298" s="1">
        <v>40700</v>
      </c>
      <c r="E298" s="1">
        <v>40706</v>
      </c>
      <c r="F298" t="s">
        <v>50</v>
      </c>
      <c r="G298" t="s">
        <v>5758</v>
      </c>
      <c r="H298" t="s">
        <v>5759</v>
      </c>
      <c r="I298" t="s">
        <v>26</v>
      </c>
      <c r="J298" t="s">
        <v>27</v>
      </c>
      <c r="K298" t="s">
        <v>303</v>
      </c>
      <c r="L298" t="s">
        <v>211</v>
      </c>
      <c r="M298">
        <v>60623</v>
      </c>
      <c r="N298" t="s">
        <v>105</v>
      </c>
      <c r="O298" t="s">
        <v>462</v>
      </c>
      <c r="P298" t="s">
        <v>46</v>
      </c>
      <c r="Q298" t="s">
        <v>75</v>
      </c>
      <c r="R298" t="s">
        <v>463</v>
      </c>
      <c r="S298">
        <v>24.587999999999994</v>
      </c>
      <c r="T298">
        <v>3</v>
      </c>
      <c r="U298">
        <v>0.8</v>
      </c>
      <c r="V298">
        <v>-38.11140000000001</v>
      </c>
    </row>
    <row r="299" spans="1:22" x14ac:dyDescent="0.3">
      <c r="A299">
        <v>6149</v>
      </c>
      <c r="B299" t="s">
        <v>8712</v>
      </c>
      <c r="C299">
        <v>2013</v>
      </c>
      <c r="D299" s="1">
        <v>41453</v>
      </c>
      <c r="E299" s="1">
        <v>41455</v>
      </c>
      <c r="F299" t="s">
        <v>23</v>
      </c>
      <c r="G299" t="s">
        <v>6021</v>
      </c>
      <c r="H299" t="s">
        <v>6022</v>
      </c>
      <c r="I299" t="s">
        <v>26</v>
      </c>
      <c r="J299" t="s">
        <v>27</v>
      </c>
      <c r="K299" t="s">
        <v>127</v>
      </c>
      <c r="L299" t="s">
        <v>43</v>
      </c>
      <c r="M299">
        <v>94109</v>
      </c>
      <c r="N299" t="s">
        <v>44</v>
      </c>
      <c r="O299" t="s">
        <v>6735</v>
      </c>
      <c r="P299" t="s">
        <v>71</v>
      </c>
      <c r="Q299" t="s">
        <v>72</v>
      </c>
      <c r="R299" t="s">
        <v>6736</v>
      </c>
      <c r="S299">
        <v>201.584</v>
      </c>
      <c r="T299">
        <v>2</v>
      </c>
      <c r="U299">
        <v>0.2</v>
      </c>
      <c r="V299">
        <v>12.599000000000004</v>
      </c>
    </row>
    <row r="300" spans="1:22" x14ac:dyDescent="0.3">
      <c r="A300">
        <v>6145</v>
      </c>
      <c r="B300" t="s">
        <v>8709</v>
      </c>
      <c r="C300">
        <v>2014</v>
      </c>
      <c r="D300" s="1">
        <v>41818</v>
      </c>
      <c r="E300" s="1">
        <v>41822</v>
      </c>
      <c r="F300" t="s">
        <v>50</v>
      </c>
      <c r="G300" t="s">
        <v>1878</v>
      </c>
      <c r="H300" t="s">
        <v>1879</v>
      </c>
      <c r="I300" t="s">
        <v>26</v>
      </c>
      <c r="J300" t="s">
        <v>27</v>
      </c>
      <c r="K300" t="s">
        <v>2530</v>
      </c>
      <c r="L300" t="s">
        <v>138</v>
      </c>
      <c r="M300">
        <v>68104</v>
      </c>
      <c r="N300" t="s">
        <v>105</v>
      </c>
      <c r="O300" t="s">
        <v>4250</v>
      </c>
      <c r="P300" t="s">
        <v>46</v>
      </c>
      <c r="Q300" t="s">
        <v>90</v>
      </c>
      <c r="R300" t="s">
        <v>4251</v>
      </c>
      <c r="S300">
        <v>20.07</v>
      </c>
      <c r="T300">
        <v>3</v>
      </c>
      <c r="U300">
        <v>0</v>
      </c>
      <c r="V300">
        <v>9.2321999999999989</v>
      </c>
    </row>
    <row r="301" spans="1:22" x14ac:dyDescent="0.3">
      <c r="A301">
        <v>6127</v>
      </c>
      <c r="B301" t="s">
        <v>8688</v>
      </c>
      <c r="C301">
        <v>2014</v>
      </c>
      <c r="D301" s="1">
        <v>41794</v>
      </c>
      <c r="E301" s="1">
        <v>41798</v>
      </c>
      <c r="F301" t="s">
        <v>50</v>
      </c>
      <c r="G301" t="s">
        <v>1396</v>
      </c>
      <c r="H301" t="s">
        <v>1397</v>
      </c>
      <c r="I301" t="s">
        <v>41</v>
      </c>
      <c r="J301" t="s">
        <v>27</v>
      </c>
      <c r="K301" t="s">
        <v>42</v>
      </c>
      <c r="L301" t="s">
        <v>43</v>
      </c>
      <c r="M301">
        <v>90036</v>
      </c>
      <c r="N301" t="s">
        <v>44</v>
      </c>
      <c r="O301" t="s">
        <v>3005</v>
      </c>
      <c r="P301" t="s">
        <v>46</v>
      </c>
      <c r="Q301" t="s">
        <v>75</v>
      </c>
      <c r="R301" t="s">
        <v>3006</v>
      </c>
      <c r="S301">
        <v>3.9119999999999999</v>
      </c>
      <c r="T301">
        <v>1</v>
      </c>
      <c r="U301">
        <v>0.2</v>
      </c>
      <c r="V301">
        <v>1.2713999999999996</v>
      </c>
    </row>
    <row r="302" spans="1:22" x14ac:dyDescent="0.3">
      <c r="A302">
        <v>6126</v>
      </c>
      <c r="B302" t="s">
        <v>8688</v>
      </c>
      <c r="C302">
        <v>2014</v>
      </c>
      <c r="D302" s="1">
        <v>41794</v>
      </c>
      <c r="E302" s="1">
        <v>41798</v>
      </c>
      <c r="F302" t="s">
        <v>50</v>
      </c>
      <c r="G302" t="s">
        <v>1396</v>
      </c>
      <c r="H302" t="s">
        <v>1397</v>
      </c>
      <c r="I302" t="s">
        <v>41</v>
      </c>
      <c r="J302" t="s">
        <v>27</v>
      </c>
      <c r="K302" t="s">
        <v>42</v>
      </c>
      <c r="L302" t="s">
        <v>43</v>
      </c>
      <c r="M302">
        <v>90036</v>
      </c>
      <c r="N302" t="s">
        <v>44</v>
      </c>
      <c r="O302" t="s">
        <v>8689</v>
      </c>
      <c r="P302" t="s">
        <v>46</v>
      </c>
      <c r="Q302" t="s">
        <v>90</v>
      </c>
      <c r="R302" t="s">
        <v>8690</v>
      </c>
      <c r="S302">
        <v>11.96</v>
      </c>
      <c r="T302">
        <v>2</v>
      </c>
      <c r="U302">
        <v>0</v>
      </c>
      <c r="V302">
        <v>5.3819999999999997</v>
      </c>
    </row>
    <row r="303" spans="1:22" x14ac:dyDescent="0.3">
      <c r="A303">
        <v>6125</v>
      </c>
      <c r="B303" t="s">
        <v>8688</v>
      </c>
      <c r="C303">
        <v>2014</v>
      </c>
      <c r="D303" s="1">
        <v>41794</v>
      </c>
      <c r="E303" s="1">
        <v>41798</v>
      </c>
      <c r="F303" t="s">
        <v>50</v>
      </c>
      <c r="G303" t="s">
        <v>1396</v>
      </c>
      <c r="H303" t="s">
        <v>1397</v>
      </c>
      <c r="I303" t="s">
        <v>41</v>
      </c>
      <c r="J303" t="s">
        <v>27</v>
      </c>
      <c r="K303" t="s">
        <v>42</v>
      </c>
      <c r="L303" t="s">
        <v>43</v>
      </c>
      <c r="M303">
        <v>90036</v>
      </c>
      <c r="N303" t="s">
        <v>44</v>
      </c>
      <c r="O303" t="s">
        <v>4156</v>
      </c>
      <c r="P303" t="s">
        <v>71</v>
      </c>
      <c r="Q303" t="s">
        <v>161</v>
      </c>
      <c r="R303" t="s">
        <v>4157</v>
      </c>
      <c r="S303">
        <v>44.75</v>
      </c>
      <c r="T303">
        <v>5</v>
      </c>
      <c r="U303">
        <v>0</v>
      </c>
      <c r="V303">
        <v>8.5024999999999942</v>
      </c>
    </row>
    <row r="304" spans="1:22" x14ac:dyDescent="0.3">
      <c r="A304">
        <v>6106</v>
      </c>
      <c r="B304" t="s">
        <v>8676</v>
      </c>
      <c r="C304">
        <v>2012</v>
      </c>
      <c r="D304" s="1">
        <v>41078</v>
      </c>
      <c r="E304" s="1">
        <v>41082</v>
      </c>
      <c r="F304" t="s">
        <v>50</v>
      </c>
      <c r="G304" t="s">
        <v>3389</v>
      </c>
      <c r="H304" t="s">
        <v>3390</v>
      </c>
      <c r="I304" t="s">
        <v>41</v>
      </c>
      <c r="J304" t="s">
        <v>27</v>
      </c>
      <c r="K304" t="s">
        <v>1419</v>
      </c>
      <c r="L304" t="s">
        <v>54</v>
      </c>
      <c r="M304">
        <v>33178</v>
      </c>
      <c r="N304" t="s">
        <v>30</v>
      </c>
      <c r="O304" t="s">
        <v>1264</v>
      </c>
      <c r="P304" t="s">
        <v>46</v>
      </c>
      <c r="Q304" t="s">
        <v>68</v>
      </c>
      <c r="R304" t="s">
        <v>1265</v>
      </c>
      <c r="S304">
        <v>13.632</v>
      </c>
      <c r="T304">
        <v>4</v>
      </c>
      <c r="U304">
        <v>0.2</v>
      </c>
      <c r="V304">
        <v>3.5783999999999998</v>
      </c>
    </row>
    <row r="305" spans="1:22" x14ac:dyDescent="0.3">
      <c r="A305">
        <v>6089</v>
      </c>
      <c r="B305" t="s">
        <v>8670</v>
      </c>
      <c r="C305">
        <v>2012</v>
      </c>
      <c r="D305" s="1">
        <v>41073</v>
      </c>
      <c r="E305" s="1">
        <v>41077</v>
      </c>
      <c r="F305" t="s">
        <v>50</v>
      </c>
      <c r="G305" t="s">
        <v>4611</v>
      </c>
      <c r="H305" t="s">
        <v>4612</v>
      </c>
      <c r="I305" t="s">
        <v>41</v>
      </c>
      <c r="J305" t="s">
        <v>27</v>
      </c>
      <c r="K305" t="s">
        <v>3261</v>
      </c>
      <c r="L305" t="s">
        <v>1272</v>
      </c>
      <c r="M305">
        <v>30076</v>
      </c>
      <c r="N305" t="s">
        <v>30</v>
      </c>
      <c r="O305" t="s">
        <v>2643</v>
      </c>
      <c r="P305" t="s">
        <v>46</v>
      </c>
      <c r="Q305" t="s">
        <v>90</v>
      </c>
      <c r="R305" t="s">
        <v>2644</v>
      </c>
      <c r="S305">
        <v>6.48</v>
      </c>
      <c r="T305">
        <v>1</v>
      </c>
      <c r="U305">
        <v>0</v>
      </c>
      <c r="V305">
        <v>3.1104000000000003</v>
      </c>
    </row>
    <row r="306" spans="1:22" x14ac:dyDescent="0.3">
      <c r="A306">
        <v>6050</v>
      </c>
      <c r="B306" t="s">
        <v>8646</v>
      </c>
      <c r="C306">
        <v>2013</v>
      </c>
      <c r="D306" s="1">
        <v>41441</v>
      </c>
      <c r="E306" s="1">
        <v>41444</v>
      </c>
      <c r="F306" t="s">
        <v>188</v>
      </c>
      <c r="G306" t="s">
        <v>1745</v>
      </c>
      <c r="H306" t="s">
        <v>1746</v>
      </c>
      <c r="I306" t="s">
        <v>26</v>
      </c>
      <c r="J306" t="s">
        <v>27</v>
      </c>
      <c r="K306" t="s">
        <v>184</v>
      </c>
      <c r="L306" t="s">
        <v>104</v>
      </c>
      <c r="M306">
        <v>77036</v>
      </c>
      <c r="N306" t="s">
        <v>105</v>
      </c>
      <c r="O306" t="s">
        <v>7715</v>
      </c>
      <c r="P306" t="s">
        <v>46</v>
      </c>
      <c r="Q306" t="s">
        <v>90</v>
      </c>
      <c r="R306" t="s">
        <v>7716</v>
      </c>
      <c r="S306">
        <v>173.48800000000003</v>
      </c>
      <c r="T306">
        <v>7</v>
      </c>
      <c r="U306">
        <v>0.2</v>
      </c>
      <c r="V306">
        <v>54.214999999999982</v>
      </c>
    </row>
    <row r="307" spans="1:22" x14ac:dyDescent="0.3">
      <c r="A307">
        <v>6047</v>
      </c>
      <c r="B307" t="s">
        <v>8644</v>
      </c>
      <c r="C307">
        <v>2013</v>
      </c>
      <c r="D307" s="1">
        <v>41435</v>
      </c>
      <c r="E307" s="1">
        <v>41442</v>
      </c>
      <c r="F307" t="s">
        <v>50</v>
      </c>
      <c r="G307" t="s">
        <v>6279</v>
      </c>
      <c r="H307" t="s">
        <v>6280</v>
      </c>
      <c r="I307" t="s">
        <v>102</v>
      </c>
      <c r="J307" t="s">
        <v>27</v>
      </c>
      <c r="K307" t="s">
        <v>409</v>
      </c>
      <c r="L307" t="s">
        <v>229</v>
      </c>
      <c r="M307">
        <v>55407</v>
      </c>
      <c r="N307" t="s">
        <v>105</v>
      </c>
      <c r="O307" t="s">
        <v>8260</v>
      </c>
      <c r="P307" t="s">
        <v>32</v>
      </c>
      <c r="Q307" t="s">
        <v>56</v>
      </c>
      <c r="R307" t="s">
        <v>8261</v>
      </c>
      <c r="S307">
        <v>692.93999999999994</v>
      </c>
      <c r="T307">
        <v>3</v>
      </c>
      <c r="U307">
        <v>0</v>
      </c>
      <c r="V307">
        <v>173.23500000000001</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5926</v>
      </c>
      <c r="B310" t="s">
        <v>8577</v>
      </c>
      <c r="C310">
        <v>2014</v>
      </c>
      <c r="D310" s="1">
        <v>41794</v>
      </c>
      <c r="E310" s="1">
        <v>41799</v>
      </c>
      <c r="F310" t="s">
        <v>50</v>
      </c>
      <c r="G310" t="s">
        <v>2028</v>
      </c>
      <c r="H310" t="s">
        <v>2029</v>
      </c>
      <c r="I310" t="s">
        <v>41</v>
      </c>
      <c r="J310" t="s">
        <v>27</v>
      </c>
      <c r="K310" t="s">
        <v>5668</v>
      </c>
      <c r="L310" t="s">
        <v>96</v>
      </c>
      <c r="M310">
        <v>98226</v>
      </c>
      <c r="N310" t="s">
        <v>44</v>
      </c>
      <c r="O310" t="s">
        <v>3874</v>
      </c>
      <c r="P310" t="s">
        <v>71</v>
      </c>
      <c r="Q310" t="s">
        <v>161</v>
      </c>
      <c r="R310" t="s">
        <v>3875</v>
      </c>
      <c r="S310">
        <v>1099.5</v>
      </c>
      <c r="T310">
        <v>10</v>
      </c>
      <c r="U310">
        <v>0</v>
      </c>
      <c r="V310">
        <v>362.83500000000004</v>
      </c>
    </row>
    <row r="311" spans="1:22" x14ac:dyDescent="0.3">
      <c r="A311">
        <v>5875</v>
      </c>
      <c r="B311" t="s">
        <v>8545</v>
      </c>
      <c r="C311">
        <v>2014</v>
      </c>
      <c r="D311" s="1">
        <v>41795</v>
      </c>
      <c r="E311" s="1">
        <v>41795</v>
      </c>
      <c r="F311" t="s">
        <v>1290</v>
      </c>
      <c r="G311" t="s">
        <v>3158</v>
      </c>
      <c r="H311" t="s">
        <v>3159</v>
      </c>
      <c r="I311" t="s">
        <v>102</v>
      </c>
      <c r="J311" t="s">
        <v>27</v>
      </c>
      <c r="K311" t="s">
        <v>3265</v>
      </c>
      <c r="L311" t="s">
        <v>1707</v>
      </c>
      <c r="M311">
        <v>72401</v>
      </c>
      <c r="N311" t="s">
        <v>30</v>
      </c>
      <c r="O311" t="s">
        <v>5370</v>
      </c>
      <c r="P311" t="s">
        <v>46</v>
      </c>
      <c r="Q311" t="s">
        <v>75</v>
      </c>
      <c r="R311" t="s">
        <v>5371</v>
      </c>
      <c r="S311">
        <v>9.5400000000000009</v>
      </c>
      <c r="T311">
        <v>3</v>
      </c>
      <c r="U311">
        <v>0</v>
      </c>
      <c r="V311">
        <v>4.3883999999999999</v>
      </c>
    </row>
    <row r="312" spans="1:22" x14ac:dyDescent="0.3">
      <c r="A312">
        <v>5874</v>
      </c>
      <c r="B312" t="s">
        <v>8545</v>
      </c>
      <c r="C312">
        <v>2014</v>
      </c>
      <c r="D312" s="1">
        <v>41795</v>
      </c>
      <c r="E312" s="1">
        <v>41795</v>
      </c>
      <c r="F312" t="s">
        <v>1290</v>
      </c>
      <c r="G312" t="s">
        <v>3158</v>
      </c>
      <c r="H312" t="s">
        <v>3159</v>
      </c>
      <c r="I312" t="s">
        <v>102</v>
      </c>
      <c r="J312" t="s">
        <v>27</v>
      </c>
      <c r="K312" t="s">
        <v>3265</v>
      </c>
      <c r="L312" t="s">
        <v>1707</v>
      </c>
      <c r="M312">
        <v>72401</v>
      </c>
      <c r="N312" t="s">
        <v>30</v>
      </c>
      <c r="O312" t="s">
        <v>4327</v>
      </c>
      <c r="P312" t="s">
        <v>46</v>
      </c>
      <c r="Q312" t="s">
        <v>75</v>
      </c>
      <c r="R312" t="s">
        <v>4328</v>
      </c>
      <c r="S312">
        <v>108.08</v>
      </c>
      <c r="T312">
        <v>7</v>
      </c>
      <c r="U312">
        <v>0</v>
      </c>
      <c r="V312">
        <v>54.04</v>
      </c>
    </row>
    <row r="313" spans="1:22" x14ac:dyDescent="0.3">
      <c r="A313">
        <v>5871</v>
      </c>
      <c r="B313" t="s">
        <v>8542</v>
      </c>
      <c r="C313">
        <v>2013</v>
      </c>
      <c r="D313" s="1">
        <v>41440</v>
      </c>
      <c r="E313" s="1">
        <v>41440</v>
      </c>
      <c r="F313" t="s">
        <v>1290</v>
      </c>
      <c r="G313" t="s">
        <v>1574</v>
      </c>
      <c r="H313" t="s">
        <v>1575</v>
      </c>
      <c r="I313" t="s">
        <v>41</v>
      </c>
      <c r="J313" t="s">
        <v>27</v>
      </c>
      <c r="K313" t="s">
        <v>1883</v>
      </c>
      <c r="L313" t="s">
        <v>43</v>
      </c>
      <c r="M313">
        <v>92804</v>
      </c>
      <c r="N313" t="s">
        <v>44</v>
      </c>
      <c r="O313" t="s">
        <v>8260</v>
      </c>
      <c r="P313" t="s">
        <v>32</v>
      </c>
      <c r="Q313" t="s">
        <v>56</v>
      </c>
      <c r="R313" t="s">
        <v>8261</v>
      </c>
      <c r="S313">
        <v>1293.4879999999998</v>
      </c>
      <c r="T313">
        <v>7</v>
      </c>
      <c r="U313">
        <v>0.2</v>
      </c>
      <c r="V313">
        <v>80.843000000000075</v>
      </c>
    </row>
    <row r="314" spans="1:22" x14ac:dyDescent="0.3">
      <c r="A314">
        <v>5837</v>
      </c>
      <c r="B314" t="s">
        <v>8514</v>
      </c>
      <c r="C314">
        <v>2012</v>
      </c>
      <c r="D314" s="1">
        <v>41069</v>
      </c>
      <c r="E314" s="1">
        <v>41076</v>
      </c>
      <c r="F314" t="s">
        <v>50</v>
      </c>
      <c r="G314" t="s">
        <v>671</v>
      </c>
      <c r="H314" t="s">
        <v>672</v>
      </c>
      <c r="I314" t="s">
        <v>26</v>
      </c>
      <c r="J314" t="s">
        <v>27</v>
      </c>
      <c r="K314" t="s">
        <v>1419</v>
      </c>
      <c r="L314" t="s">
        <v>54</v>
      </c>
      <c r="M314">
        <v>33178</v>
      </c>
      <c r="N314" t="s">
        <v>30</v>
      </c>
      <c r="O314" t="s">
        <v>7774</v>
      </c>
      <c r="P314" t="s">
        <v>71</v>
      </c>
      <c r="Q314" t="s">
        <v>161</v>
      </c>
      <c r="R314" t="s">
        <v>7775</v>
      </c>
      <c r="S314">
        <v>72.599999999999994</v>
      </c>
      <c r="T314">
        <v>5</v>
      </c>
      <c r="U314">
        <v>0.2</v>
      </c>
      <c r="V314">
        <v>-8.1674999999999933</v>
      </c>
    </row>
    <row r="315" spans="1:22" x14ac:dyDescent="0.3">
      <c r="A315">
        <v>5836</v>
      </c>
      <c r="B315" t="s">
        <v>8514</v>
      </c>
      <c r="C315">
        <v>2012</v>
      </c>
      <c r="D315" s="1">
        <v>41069</v>
      </c>
      <c r="E315" s="1">
        <v>41076</v>
      </c>
      <c r="F315" t="s">
        <v>50</v>
      </c>
      <c r="G315" t="s">
        <v>671</v>
      </c>
      <c r="H315" t="s">
        <v>672</v>
      </c>
      <c r="I315" t="s">
        <v>26</v>
      </c>
      <c r="J315" t="s">
        <v>27</v>
      </c>
      <c r="K315" t="s">
        <v>1419</v>
      </c>
      <c r="L315" t="s">
        <v>54</v>
      </c>
      <c r="M315">
        <v>33178</v>
      </c>
      <c r="N315" t="s">
        <v>30</v>
      </c>
      <c r="O315" t="s">
        <v>4642</v>
      </c>
      <c r="P315" t="s">
        <v>46</v>
      </c>
      <c r="Q315" t="s">
        <v>75</v>
      </c>
      <c r="R315" t="s">
        <v>4643</v>
      </c>
      <c r="S315">
        <v>38.520000000000003</v>
      </c>
      <c r="T315">
        <v>3</v>
      </c>
      <c r="U315">
        <v>0.7</v>
      </c>
      <c r="V315">
        <v>-26.963999999999999</v>
      </c>
    </row>
    <row r="316" spans="1:22" x14ac:dyDescent="0.3">
      <c r="A316">
        <v>5835</v>
      </c>
      <c r="B316" t="s">
        <v>8514</v>
      </c>
      <c r="C316">
        <v>2012</v>
      </c>
      <c r="D316" s="1">
        <v>41069</v>
      </c>
      <c r="E316" s="1">
        <v>41076</v>
      </c>
      <c r="F316" t="s">
        <v>50</v>
      </c>
      <c r="G316" t="s">
        <v>671</v>
      </c>
      <c r="H316" t="s">
        <v>672</v>
      </c>
      <c r="I316" t="s">
        <v>26</v>
      </c>
      <c r="J316" t="s">
        <v>27</v>
      </c>
      <c r="K316" t="s">
        <v>1419</v>
      </c>
      <c r="L316" t="s">
        <v>54</v>
      </c>
      <c r="M316">
        <v>33178</v>
      </c>
      <c r="N316" t="s">
        <v>30</v>
      </c>
      <c r="O316" t="s">
        <v>7313</v>
      </c>
      <c r="P316" t="s">
        <v>46</v>
      </c>
      <c r="Q316" t="s">
        <v>75</v>
      </c>
      <c r="R316" t="s">
        <v>7314</v>
      </c>
      <c r="S316">
        <v>64.2</v>
      </c>
      <c r="T316">
        <v>5</v>
      </c>
      <c r="U316">
        <v>0.7</v>
      </c>
      <c r="V316">
        <v>-42.799999999999983</v>
      </c>
    </row>
    <row r="317" spans="1:22" x14ac:dyDescent="0.3">
      <c r="A317">
        <v>5815</v>
      </c>
      <c r="B317" t="s">
        <v>8505</v>
      </c>
      <c r="C317">
        <v>2012</v>
      </c>
      <c r="D317" s="1">
        <v>41075</v>
      </c>
      <c r="E317" s="1">
        <v>41077</v>
      </c>
      <c r="F317" t="s">
        <v>188</v>
      </c>
      <c r="G317" t="s">
        <v>4716</v>
      </c>
      <c r="H317" t="s">
        <v>4717</v>
      </c>
      <c r="I317" t="s">
        <v>26</v>
      </c>
      <c r="J317" t="s">
        <v>27</v>
      </c>
      <c r="K317" t="s">
        <v>900</v>
      </c>
      <c r="L317" t="s">
        <v>54</v>
      </c>
      <c r="M317">
        <v>33614</v>
      </c>
      <c r="N317" t="s">
        <v>30</v>
      </c>
      <c r="O317" t="s">
        <v>4834</v>
      </c>
      <c r="P317" t="s">
        <v>71</v>
      </c>
      <c r="Q317" t="s">
        <v>161</v>
      </c>
      <c r="R317" t="s">
        <v>4835</v>
      </c>
      <c r="S317">
        <v>11.672000000000001</v>
      </c>
      <c r="T317">
        <v>1</v>
      </c>
      <c r="U317">
        <v>0.2</v>
      </c>
      <c r="V317">
        <v>-0.7295000000000007</v>
      </c>
    </row>
    <row r="318" spans="1:22" x14ac:dyDescent="0.3">
      <c r="A318">
        <v>5736</v>
      </c>
      <c r="B318" t="s">
        <v>8448</v>
      </c>
      <c r="C318">
        <v>2011</v>
      </c>
      <c r="D318" s="1">
        <v>40723</v>
      </c>
      <c r="E318" s="1">
        <v>40727</v>
      </c>
      <c r="F318" t="s">
        <v>50</v>
      </c>
      <c r="G318" t="s">
        <v>5280</v>
      </c>
      <c r="H318" t="s">
        <v>5281</v>
      </c>
      <c r="I318" t="s">
        <v>26</v>
      </c>
      <c r="J318" t="s">
        <v>27</v>
      </c>
      <c r="K318" t="s">
        <v>266</v>
      </c>
      <c r="L318" t="s">
        <v>267</v>
      </c>
      <c r="M318">
        <v>10024</v>
      </c>
      <c r="N318" t="s">
        <v>148</v>
      </c>
      <c r="O318" t="s">
        <v>6136</v>
      </c>
      <c r="P318" t="s">
        <v>46</v>
      </c>
      <c r="Q318" t="s">
        <v>75</v>
      </c>
      <c r="R318" t="s">
        <v>6137</v>
      </c>
      <c r="S318">
        <v>13.919999999999998</v>
      </c>
      <c r="T318">
        <v>3</v>
      </c>
      <c r="U318">
        <v>0.2</v>
      </c>
      <c r="V318">
        <v>4.8720000000000008</v>
      </c>
    </row>
    <row r="319" spans="1:22" x14ac:dyDescent="0.3">
      <c r="A319">
        <v>5735</v>
      </c>
      <c r="B319" t="s">
        <v>8446</v>
      </c>
      <c r="C319">
        <v>2014</v>
      </c>
      <c r="D319" s="1">
        <v>41820</v>
      </c>
      <c r="E319" s="1">
        <v>41823</v>
      </c>
      <c r="F319" t="s">
        <v>188</v>
      </c>
      <c r="G319" t="s">
        <v>958</v>
      </c>
      <c r="H319" t="s">
        <v>959</v>
      </c>
      <c r="I319" t="s">
        <v>41</v>
      </c>
      <c r="J319" t="s">
        <v>27</v>
      </c>
      <c r="K319" t="s">
        <v>8447</v>
      </c>
      <c r="L319" t="s">
        <v>747</v>
      </c>
      <c r="M319">
        <v>6460</v>
      </c>
      <c r="N319" t="s">
        <v>148</v>
      </c>
      <c r="O319" t="s">
        <v>3839</v>
      </c>
      <c r="P319" t="s">
        <v>32</v>
      </c>
      <c r="Q319" t="s">
        <v>65</v>
      </c>
      <c r="R319" t="s">
        <v>3840</v>
      </c>
      <c r="S319">
        <v>25.16</v>
      </c>
      <c r="T319">
        <v>2</v>
      </c>
      <c r="U319">
        <v>0</v>
      </c>
      <c r="V319">
        <v>8.5543999999999976</v>
      </c>
    </row>
    <row r="320" spans="1:22" x14ac:dyDescent="0.3">
      <c r="A320">
        <v>5734</v>
      </c>
      <c r="B320" t="s">
        <v>8446</v>
      </c>
      <c r="C320">
        <v>2014</v>
      </c>
      <c r="D320" s="1">
        <v>41820</v>
      </c>
      <c r="E320" s="1">
        <v>41823</v>
      </c>
      <c r="F320" t="s">
        <v>188</v>
      </c>
      <c r="G320" t="s">
        <v>958</v>
      </c>
      <c r="H320" t="s">
        <v>959</v>
      </c>
      <c r="I320" t="s">
        <v>41</v>
      </c>
      <c r="J320" t="s">
        <v>27</v>
      </c>
      <c r="K320" t="s">
        <v>8447</v>
      </c>
      <c r="L320" t="s">
        <v>747</v>
      </c>
      <c r="M320">
        <v>6460</v>
      </c>
      <c r="N320" t="s">
        <v>148</v>
      </c>
      <c r="O320" t="s">
        <v>2652</v>
      </c>
      <c r="P320" t="s">
        <v>46</v>
      </c>
      <c r="Q320" t="s">
        <v>578</v>
      </c>
      <c r="R320" t="s">
        <v>2653</v>
      </c>
      <c r="S320">
        <v>30.69</v>
      </c>
      <c r="T320">
        <v>3</v>
      </c>
      <c r="U320">
        <v>0</v>
      </c>
      <c r="V320">
        <v>7.9794000000000018</v>
      </c>
    </row>
    <row r="321" spans="1:22" x14ac:dyDescent="0.3">
      <c r="A321">
        <v>5733</v>
      </c>
      <c r="B321" t="s">
        <v>8446</v>
      </c>
      <c r="C321">
        <v>2014</v>
      </c>
      <c r="D321" s="1">
        <v>41820</v>
      </c>
      <c r="E321" s="1">
        <v>41823</v>
      </c>
      <c r="F321" t="s">
        <v>188</v>
      </c>
      <c r="G321" t="s">
        <v>958</v>
      </c>
      <c r="H321" t="s">
        <v>959</v>
      </c>
      <c r="I321" t="s">
        <v>41</v>
      </c>
      <c r="J321" t="s">
        <v>27</v>
      </c>
      <c r="K321" t="s">
        <v>8447</v>
      </c>
      <c r="L321" t="s">
        <v>747</v>
      </c>
      <c r="M321">
        <v>6460</v>
      </c>
      <c r="N321" t="s">
        <v>148</v>
      </c>
      <c r="O321" t="s">
        <v>6576</v>
      </c>
      <c r="P321" t="s">
        <v>32</v>
      </c>
      <c r="Q321" t="s">
        <v>33</v>
      </c>
      <c r="R321" t="s">
        <v>6577</v>
      </c>
      <c r="S321">
        <v>638.82000000000005</v>
      </c>
      <c r="T321">
        <v>9</v>
      </c>
      <c r="U321">
        <v>0</v>
      </c>
      <c r="V321">
        <v>185.25779999999997</v>
      </c>
    </row>
    <row r="322" spans="1:22" x14ac:dyDescent="0.3">
      <c r="A322">
        <v>5672</v>
      </c>
      <c r="B322" t="s">
        <v>8412</v>
      </c>
      <c r="C322">
        <v>2012</v>
      </c>
      <c r="D322" s="1">
        <v>41069</v>
      </c>
      <c r="E322" s="1">
        <v>41071</v>
      </c>
      <c r="F322" t="s">
        <v>23</v>
      </c>
      <c r="G322" t="s">
        <v>1945</v>
      </c>
      <c r="H322" t="s">
        <v>1946</v>
      </c>
      <c r="I322" t="s">
        <v>26</v>
      </c>
      <c r="J322" t="s">
        <v>27</v>
      </c>
      <c r="K322" t="s">
        <v>8413</v>
      </c>
      <c r="L322" t="s">
        <v>6259</v>
      </c>
      <c r="M322">
        <v>83201</v>
      </c>
      <c r="N322" t="s">
        <v>44</v>
      </c>
      <c r="O322" t="s">
        <v>7939</v>
      </c>
      <c r="P322" t="s">
        <v>71</v>
      </c>
      <c r="Q322" t="s">
        <v>72</v>
      </c>
      <c r="R322" t="s">
        <v>7940</v>
      </c>
      <c r="S322">
        <v>140.376</v>
      </c>
      <c r="T322">
        <v>3</v>
      </c>
      <c r="U322">
        <v>0.2</v>
      </c>
      <c r="V322">
        <v>8.7735000000000056</v>
      </c>
    </row>
    <row r="323" spans="1:22" x14ac:dyDescent="0.3">
      <c r="A323">
        <v>5671</v>
      </c>
      <c r="B323" t="s">
        <v>8412</v>
      </c>
      <c r="C323">
        <v>2012</v>
      </c>
      <c r="D323" s="1">
        <v>41069</v>
      </c>
      <c r="E323" s="1">
        <v>41071</v>
      </c>
      <c r="F323" t="s">
        <v>23</v>
      </c>
      <c r="G323" t="s">
        <v>1945</v>
      </c>
      <c r="H323" t="s">
        <v>1946</v>
      </c>
      <c r="I323" t="s">
        <v>26</v>
      </c>
      <c r="J323" t="s">
        <v>27</v>
      </c>
      <c r="K323" t="s">
        <v>8413</v>
      </c>
      <c r="L323" t="s">
        <v>6259</v>
      </c>
      <c r="M323">
        <v>83201</v>
      </c>
      <c r="N323" t="s">
        <v>44</v>
      </c>
      <c r="O323" t="s">
        <v>8239</v>
      </c>
      <c r="P323" t="s">
        <v>32</v>
      </c>
      <c r="Q323" t="s">
        <v>65</v>
      </c>
      <c r="R323" t="s">
        <v>8240</v>
      </c>
      <c r="S323">
        <v>355.36</v>
      </c>
      <c r="T323">
        <v>4</v>
      </c>
      <c r="U323">
        <v>0</v>
      </c>
      <c r="V323">
        <v>92.393599999999992</v>
      </c>
    </row>
    <row r="324" spans="1:22" x14ac:dyDescent="0.3">
      <c r="A324">
        <v>5670</v>
      </c>
      <c r="B324" t="s">
        <v>8411</v>
      </c>
      <c r="C324">
        <v>2013</v>
      </c>
      <c r="D324" s="1">
        <v>41437</v>
      </c>
      <c r="E324" s="1">
        <v>41441</v>
      </c>
      <c r="F324" t="s">
        <v>50</v>
      </c>
      <c r="G324" t="s">
        <v>2813</v>
      </c>
      <c r="H324" t="s">
        <v>2814</v>
      </c>
      <c r="I324" t="s">
        <v>26</v>
      </c>
      <c r="J324" t="s">
        <v>27</v>
      </c>
      <c r="K324" t="s">
        <v>95</v>
      </c>
      <c r="L324" t="s">
        <v>96</v>
      </c>
      <c r="M324">
        <v>98103</v>
      </c>
      <c r="N324" t="s">
        <v>44</v>
      </c>
      <c r="O324" t="s">
        <v>5326</v>
      </c>
      <c r="P324" t="s">
        <v>71</v>
      </c>
      <c r="Q324" t="s">
        <v>161</v>
      </c>
      <c r="R324" t="s">
        <v>5327</v>
      </c>
      <c r="S324">
        <v>389.97</v>
      </c>
      <c r="T324">
        <v>3</v>
      </c>
      <c r="U324">
        <v>0</v>
      </c>
      <c r="V324">
        <v>132.58980000000003</v>
      </c>
    </row>
    <row r="325" spans="1:22" x14ac:dyDescent="0.3">
      <c r="A325">
        <v>5669</v>
      </c>
      <c r="B325" t="s">
        <v>8411</v>
      </c>
      <c r="C325">
        <v>2013</v>
      </c>
      <c r="D325" s="1">
        <v>41437</v>
      </c>
      <c r="E325" s="1">
        <v>41441</v>
      </c>
      <c r="F325" t="s">
        <v>50</v>
      </c>
      <c r="G325" t="s">
        <v>2813</v>
      </c>
      <c r="H325" t="s">
        <v>2814</v>
      </c>
      <c r="I325" t="s">
        <v>26</v>
      </c>
      <c r="J325" t="s">
        <v>27</v>
      </c>
      <c r="K325" t="s">
        <v>95</v>
      </c>
      <c r="L325" t="s">
        <v>96</v>
      </c>
      <c r="M325">
        <v>98103</v>
      </c>
      <c r="N325" t="s">
        <v>44</v>
      </c>
      <c r="O325" t="s">
        <v>2106</v>
      </c>
      <c r="P325" t="s">
        <v>46</v>
      </c>
      <c r="Q325" t="s">
        <v>75</v>
      </c>
      <c r="R325" t="s">
        <v>2107</v>
      </c>
      <c r="S325">
        <v>53.984000000000002</v>
      </c>
      <c r="T325">
        <v>14</v>
      </c>
      <c r="U325">
        <v>0.2</v>
      </c>
      <c r="V325">
        <v>17.544800000000002</v>
      </c>
    </row>
    <row r="326" spans="1:22" x14ac:dyDescent="0.3">
      <c r="A326">
        <v>5668</v>
      </c>
      <c r="B326" t="s">
        <v>8411</v>
      </c>
      <c r="C326">
        <v>2013</v>
      </c>
      <c r="D326" s="1">
        <v>41437</v>
      </c>
      <c r="E326" s="1">
        <v>41441</v>
      </c>
      <c r="F326" t="s">
        <v>50</v>
      </c>
      <c r="G326" t="s">
        <v>2813</v>
      </c>
      <c r="H326" t="s">
        <v>2814</v>
      </c>
      <c r="I326" t="s">
        <v>26</v>
      </c>
      <c r="J326" t="s">
        <v>27</v>
      </c>
      <c r="K326" t="s">
        <v>95</v>
      </c>
      <c r="L326" t="s">
        <v>96</v>
      </c>
      <c r="M326">
        <v>98103</v>
      </c>
      <c r="N326" t="s">
        <v>44</v>
      </c>
      <c r="O326" t="s">
        <v>2620</v>
      </c>
      <c r="P326" t="s">
        <v>46</v>
      </c>
      <c r="Q326" t="s">
        <v>47</v>
      </c>
      <c r="R326" t="s">
        <v>2621</v>
      </c>
      <c r="S326">
        <v>14.62</v>
      </c>
      <c r="T326">
        <v>2</v>
      </c>
      <c r="U326">
        <v>0</v>
      </c>
      <c r="V326">
        <v>6.8713999999999995</v>
      </c>
    </row>
    <row r="327" spans="1:22" x14ac:dyDescent="0.3">
      <c r="A327">
        <v>5629</v>
      </c>
      <c r="B327" t="s">
        <v>8380</v>
      </c>
      <c r="C327">
        <v>2014</v>
      </c>
      <c r="D327" s="1">
        <v>41817</v>
      </c>
      <c r="E327" s="1">
        <v>41822</v>
      </c>
      <c r="F327" t="s">
        <v>50</v>
      </c>
      <c r="G327" t="s">
        <v>958</v>
      </c>
      <c r="H327" t="s">
        <v>959</v>
      </c>
      <c r="I327" t="s">
        <v>41</v>
      </c>
      <c r="J327" t="s">
        <v>27</v>
      </c>
      <c r="K327" t="s">
        <v>1419</v>
      </c>
      <c r="L327" t="s">
        <v>54</v>
      </c>
      <c r="M327">
        <v>33180</v>
      </c>
      <c r="N327" t="s">
        <v>30</v>
      </c>
      <c r="O327" t="s">
        <v>8381</v>
      </c>
      <c r="P327" t="s">
        <v>32</v>
      </c>
      <c r="Q327" t="s">
        <v>36</v>
      </c>
      <c r="R327" t="s">
        <v>8382</v>
      </c>
      <c r="S327">
        <v>273.55200000000002</v>
      </c>
      <c r="T327">
        <v>3</v>
      </c>
      <c r="U327">
        <v>0.2</v>
      </c>
      <c r="V327">
        <v>-13.677599999999998</v>
      </c>
    </row>
    <row r="328" spans="1:22" x14ac:dyDescent="0.3">
      <c r="A328">
        <v>5628</v>
      </c>
      <c r="B328" t="s">
        <v>8380</v>
      </c>
      <c r="C328">
        <v>2014</v>
      </c>
      <c r="D328" s="1">
        <v>41817</v>
      </c>
      <c r="E328" s="1">
        <v>41822</v>
      </c>
      <c r="F328" t="s">
        <v>50</v>
      </c>
      <c r="G328" t="s">
        <v>958</v>
      </c>
      <c r="H328" t="s">
        <v>959</v>
      </c>
      <c r="I328" t="s">
        <v>41</v>
      </c>
      <c r="J328" t="s">
        <v>27</v>
      </c>
      <c r="K328" t="s">
        <v>1419</v>
      </c>
      <c r="L328" t="s">
        <v>54</v>
      </c>
      <c r="M328">
        <v>33180</v>
      </c>
      <c r="N328" t="s">
        <v>30</v>
      </c>
      <c r="O328" t="s">
        <v>1072</v>
      </c>
      <c r="P328" t="s">
        <v>46</v>
      </c>
      <c r="Q328" t="s">
        <v>47</v>
      </c>
      <c r="R328" t="s">
        <v>1073</v>
      </c>
      <c r="S328">
        <v>13.872000000000002</v>
      </c>
      <c r="T328">
        <v>6</v>
      </c>
      <c r="U328">
        <v>0.2</v>
      </c>
      <c r="V328">
        <v>4.6818000000000008</v>
      </c>
    </row>
    <row r="329" spans="1:22" x14ac:dyDescent="0.3">
      <c r="A329">
        <v>5538</v>
      </c>
      <c r="B329" t="s">
        <v>8310</v>
      </c>
      <c r="C329">
        <v>2013</v>
      </c>
      <c r="D329" s="1">
        <v>41432</v>
      </c>
      <c r="E329" s="1">
        <v>41433</v>
      </c>
      <c r="F329" t="s">
        <v>188</v>
      </c>
      <c r="G329" t="s">
        <v>2035</v>
      </c>
      <c r="H329" t="s">
        <v>2036</v>
      </c>
      <c r="I329" t="s">
        <v>26</v>
      </c>
      <c r="J329" t="s">
        <v>27</v>
      </c>
      <c r="K329" t="s">
        <v>5141</v>
      </c>
      <c r="L329" t="s">
        <v>1707</v>
      </c>
      <c r="M329">
        <v>72209</v>
      </c>
      <c r="N329" t="s">
        <v>30</v>
      </c>
      <c r="O329" t="s">
        <v>6283</v>
      </c>
      <c r="P329" t="s">
        <v>46</v>
      </c>
      <c r="Q329" t="s">
        <v>90</v>
      </c>
      <c r="R329" t="s">
        <v>6284</v>
      </c>
      <c r="S329">
        <v>12.96</v>
      </c>
      <c r="T329">
        <v>2</v>
      </c>
      <c r="U329">
        <v>0</v>
      </c>
      <c r="V329">
        <v>6.2208000000000006</v>
      </c>
    </row>
    <row r="330" spans="1:22" x14ac:dyDescent="0.3">
      <c r="A330">
        <v>5537</v>
      </c>
      <c r="B330" t="s">
        <v>8310</v>
      </c>
      <c r="C330">
        <v>2013</v>
      </c>
      <c r="D330" s="1">
        <v>41432</v>
      </c>
      <c r="E330" s="1">
        <v>41433</v>
      </c>
      <c r="F330" t="s">
        <v>188</v>
      </c>
      <c r="G330" t="s">
        <v>2035</v>
      </c>
      <c r="H330" t="s">
        <v>2036</v>
      </c>
      <c r="I330" t="s">
        <v>26</v>
      </c>
      <c r="J330" t="s">
        <v>27</v>
      </c>
      <c r="K330" t="s">
        <v>5141</v>
      </c>
      <c r="L330" t="s">
        <v>1707</v>
      </c>
      <c r="M330">
        <v>72209</v>
      </c>
      <c r="N330" t="s">
        <v>30</v>
      </c>
      <c r="O330" t="s">
        <v>4233</v>
      </c>
      <c r="P330" t="s">
        <v>46</v>
      </c>
      <c r="Q330" t="s">
        <v>75</v>
      </c>
      <c r="R330" t="s">
        <v>4234</v>
      </c>
      <c r="S330">
        <v>11.67</v>
      </c>
      <c r="T330">
        <v>3</v>
      </c>
      <c r="U330">
        <v>0</v>
      </c>
      <c r="V330">
        <v>5.6015999999999995</v>
      </c>
    </row>
    <row r="331" spans="1:22" x14ac:dyDescent="0.3">
      <c r="A331">
        <v>5536</v>
      </c>
      <c r="B331" t="s">
        <v>8310</v>
      </c>
      <c r="C331">
        <v>2013</v>
      </c>
      <c r="D331" s="1">
        <v>41432</v>
      </c>
      <c r="E331" s="1">
        <v>41433</v>
      </c>
      <c r="F331" t="s">
        <v>188</v>
      </c>
      <c r="G331" t="s">
        <v>2035</v>
      </c>
      <c r="H331" t="s">
        <v>2036</v>
      </c>
      <c r="I331" t="s">
        <v>26</v>
      </c>
      <c r="J331" t="s">
        <v>27</v>
      </c>
      <c r="K331" t="s">
        <v>5141</v>
      </c>
      <c r="L331" t="s">
        <v>1707</v>
      </c>
      <c r="M331">
        <v>72209</v>
      </c>
      <c r="N331" t="s">
        <v>30</v>
      </c>
      <c r="O331" t="s">
        <v>431</v>
      </c>
      <c r="P331" t="s">
        <v>46</v>
      </c>
      <c r="Q331" t="s">
        <v>75</v>
      </c>
      <c r="R331" t="s">
        <v>432</v>
      </c>
      <c r="S331">
        <v>64.14</v>
      </c>
      <c r="T331">
        <v>3</v>
      </c>
      <c r="U331">
        <v>0</v>
      </c>
      <c r="V331">
        <v>30.787199999999999</v>
      </c>
    </row>
    <row r="332" spans="1:22" x14ac:dyDescent="0.3">
      <c r="A332">
        <v>5535</v>
      </c>
      <c r="B332" t="s">
        <v>8310</v>
      </c>
      <c r="C332">
        <v>2013</v>
      </c>
      <c r="D332" s="1">
        <v>41432</v>
      </c>
      <c r="E332" s="1">
        <v>41433</v>
      </c>
      <c r="F332" t="s">
        <v>188</v>
      </c>
      <c r="G332" t="s">
        <v>2035</v>
      </c>
      <c r="H332" t="s">
        <v>2036</v>
      </c>
      <c r="I332" t="s">
        <v>26</v>
      </c>
      <c r="J332" t="s">
        <v>27</v>
      </c>
      <c r="K332" t="s">
        <v>5141</v>
      </c>
      <c r="L332" t="s">
        <v>1707</v>
      </c>
      <c r="M332">
        <v>72209</v>
      </c>
      <c r="N332" t="s">
        <v>30</v>
      </c>
      <c r="O332" t="s">
        <v>1450</v>
      </c>
      <c r="P332" t="s">
        <v>46</v>
      </c>
      <c r="Q332" t="s">
        <v>90</v>
      </c>
      <c r="R332" t="s">
        <v>1451</v>
      </c>
      <c r="S332">
        <v>59.94</v>
      </c>
      <c r="T332">
        <v>3</v>
      </c>
      <c r="U332">
        <v>0</v>
      </c>
      <c r="V332">
        <v>28.171799999999998</v>
      </c>
    </row>
    <row r="333" spans="1:22" x14ac:dyDescent="0.3">
      <c r="A333">
        <v>5534</v>
      </c>
      <c r="B333" t="s">
        <v>8310</v>
      </c>
      <c r="C333">
        <v>2013</v>
      </c>
      <c r="D333" s="1">
        <v>41432</v>
      </c>
      <c r="E333" s="1">
        <v>41433</v>
      </c>
      <c r="F333" t="s">
        <v>188</v>
      </c>
      <c r="G333" t="s">
        <v>2035</v>
      </c>
      <c r="H333" t="s">
        <v>2036</v>
      </c>
      <c r="I333" t="s">
        <v>26</v>
      </c>
      <c r="J333" t="s">
        <v>27</v>
      </c>
      <c r="K333" t="s">
        <v>5141</v>
      </c>
      <c r="L333" t="s">
        <v>1707</v>
      </c>
      <c r="M333">
        <v>72209</v>
      </c>
      <c r="N333" t="s">
        <v>30</v>
      </c>
      <c r="O333" t="s">
        <v>2425</v>
      </c>
      <c r="P333" t="s">
        <v>71</v>
      </c>
      <c r="Q333" t="s">
        <v>161</v>
      </c>
      <c r="R333" t="s">
        <v>2426</v>
      </c>
      <c r="S333">
        <v>323.37</v>
      </c>
      <c r="T333">
        <v>3</v>
      </c>
      <c r="U333">
        <v>0</v>
      </c>
      <c r="V333">
        <v>129.34800000000001</v>
      </c>
    </row>
    <row r="334" spans="1:22" x14ac:dyDescent="0.3">
      <c r="A334">
        <v>5533</v>
      </c>
      <c r="B334" t="s">
        <v>8310</v>
      </c>
      <c r="C334">
        <v>2013</v>
      </c>
      <c r="D334" s="1">
        <v>41432</v>
      </c>
      <c r="E334" s="1">
        <v>41433</v>
      </c>
      <c r="F334" t="s">
        <v>188</v>
      </c>
      <c r="G334" t="s">
        <v>2035</v>
      </c>
      <c r="H334" t="s">
        <v>2036</v>
      </c>
      <c r="I334" t="s">
        <v>26</v>
      </c>
      <c r="J334" t="s">
        <v>27</v>
      </c>
      <c r="K334" t="s">
        <v>5141</v>
      </c>
      <c r="L334" t="s">
        <v>1707</v>
      </c>
      <c r="M334">
        <v>72209</v>
      </c>
      <c r="N334" t="s">
        <v>30</v>
      </c>
      <c r="O334" t="s">
        <v>4156</v>
      </c>
      <c r="P334" t="s">
        <v>71</v>
      </c>
      <c r="Q334" t="s">
        <v>161</v>
      </c>
      <c r="R334" t="s">
        <v>4157</v>
      </c>
      <c r="S334">
        <v>26.849999999999998</v>
      </c>
      <c r="T334">
        <v>3</v>
      </c>
      <c r="U334">
        <v>0</v>
      </c>
      <c r="V334">
        <v>5.101499999999997</v>
      </c>
    </row>
    <row r="335" spans="1:22" x14ac:dyDescent="0.3">
      <c r="A335">
        <v>5532</v>
      </c>
      <c r="B335" t="s">
        <v>8310</v>
      </c>
      <c r="C335">
        <v>2013</v>
      </c>
      <c r="D335" s="1">
        <v>41432</v>
      </c>
      <c r="E335" s="1">
        <v>41433</v>
      </c>
      <c r="F335" t="s">
        <v>188</v>
      </c>
      <c r="G335" t="s">
        <v>2035</v>
      </c>
      <c r="H335" t="s">
        <v>2036</v>
      </c>
      <c r="I335" t="s">
        <v>26</v>
      </c>
      <c r="J335" t="s">
        <v>27</v>
      </c>
      <c r="K335" t="s">
        <v>5141</v>
      </c>
      <c r="L335" t="s">
        <v>1707</v>
      </c>
      <c r="M335">
        <v>72209</v>
      </c>
      <c r="N335" t="s">
        <v>30</v>
      </c>
      <c r="O335" t="s">
        <v>3995</v>
      </c>
      <c r="P335" t="s">
        <v>71</v>
      </c>
      <c r="Q335" t="s">
        <v>161</v>
      </c>
      <c r="R335" t="s">
        <v>3996</v>
      </c>
      <c r="S335">
        <v>179.94</v>
      </c>
      <c r="T335">
        <v>6</v>
      </c>
      <c r="U335">
        <v>0</v>
      </c>
      <c r="V335">
        <v>75.57480000000001</v>
      </c>
    </row>
    <row r="336" spans="1:22" x14ac:dyDescent="0.3">
      <c r="A336">
        <v>5524</v>
      </c>
      <c r="B336" t="s">
        <v>8298</v>
      </c>
      <c r="C336">
        <v>2013</v>
      </c>
      <c r="D336" s="1">
        <v>41431</v>
      </c>
      <c r="E336" s="1">
        <v>41433</v>
      </c>
      <c r="F336" t="s">
        <v>188</v>
      </c>
      <c r="G336" t="s">
        <v>2002</v>
      </c>
      <c r="H336" t="s">
        <v>2003</v>
      </c>
      <c r="I336" t="s">
        <v>26</v>
      </c>
      <c r="J336" t="s">
        <v>27</v>
      </c>
      <c r="K336" t="s">
        <v>912</v>
      </c>
      <c r="L336" t="s">
        <v>43</v>
      </c>
      <c r="M336">
        <v>95051</v>
      </c>
      <c r="N336" t="s">
        <v>44</v>
      </c>
      <c r="O336" t="s">
        <v>3650</v>
      </c>
      <c r="P336" t="s">
        <v>46</v>
      </c>
      <c r="Q336" t="s">
        <v>78</v>
      </c>
      <c r="R336" t="s">
        <v>3651</v>
      </c>
      <c r="S336">
        <v>58.24</v>
      </c>
      <c r="T336">
        <v>4</v>
      </c>
      <c r="U336">
        <v>0</v>
      </c>
      <c r="V336">
        <v>15.724800000000002</v>
      </c>
    </row>
    <row r="337" spans="1:22" x14ac:dyDescent="0.3">
      <c r="A337">
        <v>5523</v>
      </c>
      <c r="B337" t="s">
        <v>8298</v>
      </c>
      <c r="C337">
        <v>2013</v>
      </c>
      <c r="D337" s="1">
        <v>41431</v>
      </c>
      <c r="E337" s="1">
        <v>41433</v>
      </c>
      <c r="F337" t="s">
        <v>188</v>
      </c>
      <c r="G337" t="s">
        <v>2002</v>
      </c>
      <c r="H337" t="s">
        <v>2003</v>
      </c>
      <c r="I337" t="s">
        <v>26</v>
      </c>
      <c r="J337" t="s">
        <v>27</v>
      </c>
      <c r="K337" t="s">
        <v>912</v>
      </c>
      <c r="L337" t="s">
        <v>43</v>
      </c>
      <c r="M337">
        <v>95051</v>
      </c>
      <c r="N337" t="s">
        <v>44</v>
      </c>
      <c r="O337" t="s">
        <v>5620</v>
      </c>
      <c r="P337" t="s">
        <v>46</v>
      </c>
      <c r="Q337" t="s">
        <v>75</v>
      </c>
      <c r="R337" t="s">
        <v>1219</v>
      </c>
      <c r="S337">
        <v>21.552000000000003</v>
      </c>
      <c r="T337">
        <v>6</v>
      </c>
      <c r="U337">
        <v>0.2</v>
      </c>
      <c r="V337">
        <v>7.0043999999999977</v>
      </c>
    </row>
    <row r="338" spans="1:22" x14ac:dyDescent="0.3">
      <c r="A338">
        <v>5497</v>
      </c>
      <c r="B338" t="s">
        <v>8284</v>
      </c>
      <c r="C338">
        <v>2014</v>
      </c>
      <c r="D338" s="1">
        <v>41803</v>
      </c>
      <c r="E338" s="1">
        <v>41807</v>
      </c>
      <c r="F338" t="s">
        <v>50</v>
      </c>
      <c r="G338" t="s">
        <v>5792</v>
      </c>
      <c r="H338" t="s">
        <v>5793</v>
      </c>
      <c r="I338" t="s">
        <v>26</v>
      </c>
      <c r="J338" t="s">
        <v>27</v>
      </c>
      <c r="K338" t="s">
        <v>5178</v>
      </c>
      <c r="L338" t="s">
        <v>498</v>
      </c>
      <c r="M338">
        <v>43302</v>
      </c>
      <c r="N338" t="s">
        <v>148</v>
      </c>
      <c r="O338" t="s">
        <v>992</v>
      </c>
      <c r="P338" t="s">
        <v>71</v>
      </c>
      <c r="Q338" t="s">
        <v>161</v>
      </c>
      <c r="R338" t="s">
        <v>993</v>
      </c>
      <c r="S338">
        <v>63.920000000000009</v>
      </c>
      <c r="T338">
        <v>2</v>
      </c>
      <c r="U338">
        <v>0.2</v>
      </c>
      <c r="V338">
        <v>19.176000000000002</v>
      </c>
    </row>
    <row r="339" spans="1:22" x14ac:dyDescent="0.3">
      <c r="A339">
        <v>5478</v>
      </c>
      <c r="B339" t="s">
        <v>8271</v>
      </c>
      <c r="C339">
        <v>2014</v>
      </c>
      <c r="D339" s="1">
        <v>41806</v>
      </c>
      <c r="E339" s="1">
        <v>41809</v>
      </c>
      <c r="F339" t="s">
        <v>188</v>
      </c>
      <c r="G339" t="s">
        <v>5927</v>
      </c>
      <c r="H339" t="s">
        <v>5928</v>
      </c>
      <c r="I339" t="s">
        <v>102</v>
      </c>
      <c r="J339" t="s">
        <v>27</v>
      </c>
      <c r="K339" t="s">
        <v>6365</v>
      </c>
      <c r="L339" t="s">
        <v>229</v>
      </c>
      <c r="M339">
        <v>55369</v>
      </c>
      <c r="N339" t="s">
        <v>105</v>
      </c>
      <c r="O339" t="s">
        <v>7516</v>
      </c>
      <c r="P339" t="s">
        <v>46</v>
      </c>
      <c r="Q339" t="s">
        <v>90</v>
      </c>
      <c r="R339" t="s">
        <v>7517</v>
      </c>
      <c r="S339">
        <v>17.940000000000001</v>
      </c>
      <c r="T339">
        <v>3</v>
      </c>
      <c r="U339">
        <v>0</v>
      </c>
      <c r="V339">
        <v>8.7906000000000013</v>
      </c>
    </row>
    <row r="340" spans="1:22" x14ac:dyDescent="0.3">
      <c r="A340">
        <v>5477</v>
      </c>
      <c r="B340" t="s">
        <v>8271</v>
      </c>
      <c r="C340">
        <v>2014</v>
      </c>
      <c r="D340" s="1">
        <v>41806</v>
      </c>
      <c r="E340" s="1">
        <v>41809</v>
      </c>
      <c r="F340" t="s">
        <v>188</v>
      </c>
      <c r="G340" t="s">
        <v>5927</v>
      </c>
      <c r="H340" t="s">
        <v>5928</v>
      </c>
      <c r="I340" t="s">
        <v>102</v>
      </c>
      <c r="J340" t="s">
        <v>27</v>
      </c>
      <c r="K340" t="s">
        <v>6365</v>
      </c>
      <c r="L340" t="s">
        <v>229</v>
      </c>
      <c r="M340">
        <v>55369</v>
      </c>
      <c r="N340" t="s">
        <v>105</v>
      </c>
      <c r="O340" t="s">
        <v>4105</v>
      </c>
      <c r="P340" t="s">
        <v>46</v>
      </c>
      <c r="Q340" t="s">
        <v>59</v>
      </c>
      <c r="R340" t="s">
        <v>4106</v>
      </c>
      <c r="S340">
        <v>84.55</v>
      </c>
      <c r="T340">
        <v>5</v>
      </c>
      <c r="U340">
        <v>0</v>
      </c>
      <c r="V340">
        <v>22.828499999999998</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5476</v>
      </c>
      <c r="B342" t="s">
        <v>8271</v>
      </c>
      <c r="C342">
        <v>2014</v>
      </c>
      <c r="D342" s="1">
        <v>41806</v>
      </c>
      <c r="E342" s="1">
        <v>41809</v>
      </c>
      <c r="F342" t="s">
        <v>188</v>
      </c>
      <c r="G342" t="s">
        <v>5927</v>
      </c>
      <c r="H342" t="s">
        <v>5928</v>
      </c>
      <c r="I342" t="s">
        <v>102</v>
      </c>
      <c r="J342" t="s">
        <v>27</v>
      </c>
      <c r="K342" t="s">
        <v>6365</v>
      </c>
      <c r="L342" t="s">
        <v>229</v>
      </c>
      <c r="M342">
        <v>55369</v>
      </c>
      <c r="N342" t="s">
        <v>105</v>
      </c>
      <c r="O342" t="s">
        <v>2253</v>
      </c>
      <c r="P342" t="s">
        <v>46</v>
      </c>
      <c r="Q342" t="s">
        <v>47</v>
      </c>
      <c r="R342" t="s">
        <v>2254</v>
      </c>
      <c r="S342">
        <v>44.400000000000006</v>
      </c>
      <c r="T342">
        <v>3</v>
      </c>
      <c r="U342">
        <v>0</v>
      </c>
      <c r="V342">
        <v>22.200000000000003</v>
      </c>
    </row>
    <row r="343" spans="1:22" x14ac:dyDescent="0.3">
      <c r="A343">
        <v>5468</v>
      </c>
      <c r="B343" t="s">
        <v>8266</v>
      </c>
      <c r="C343">
        <v>2013</v>
      </c>
      <c r="D343" s="1">
        <v>41435</v>
      </c>
      <c r="E343" s="1">
        <v>41440</v>
      </c>
      <c r="F343" t="s">
        <v>50</v>
      </c>
      <c r="G343" t="s">
        <v>1772</v>
      </c>
      <c r="H343" t="s">
        <v>1773</v>
      </c>
      <c r="I343" t="s">
        <v>26</v>
      </c>
      <c r="J343" t="s">
        <v>27</v>
      </c>
      <c r="K343" t="s">
        <v>127</v>
      </c>
      <c r="L343" t="s">
        <v>43</v>
      </c>
      <c r="M343">
        <v>94109</v>
      </c>
      <c r="N343" t="s">
        <v>44</v>
      </c>
      <c r="O343" t="s">
        <v>149</v>
      </c>
      <c r="P343" t="s">
        <v>32</v>
      </c>
      <c r="Q343" t="s">
        <v>36</v>
      </c>
      <c r="R343" t="s">
        <v>150</v>
      </c>
      <c r="S343">
        <v>122.352</v>
      </c>
      <c r="T343">
        <v>3</v>
      </c>
      <c r="U343">
        <v>0.2</v>
      </c>
      <c r="V343">
        <v>13.764599999999994</v>
      </c>
    </row>
    <row r="344" spans="1:22" x14ac:dyDescent="0.3">
      <c r="A344">
        <v>5428</v>
      </c>
      <c r="B344" t="s">
        <v>8226</v>
      </c>
      <c r="C344">
        <v>2013</v>
      </c>
      <c r="D344" s="1">
        <v>41440</v>
      </c>
      <c r="E344" s="1">
        <v>41440</v>
      </c>
      <c r="F344" t="s">
        <v>1290</v>
      </c>
      <c r="G344" t="s">
        <v>8227</v>
      </c>
      <c r="H344" t="s">
        <v>8228</v>
      </c>
      <c r="I344" t="s">
        <v>102</v>
      </c>
      <c r="J344" t="s">
        <v>27</v>
      </c>
      <c r="K344" t="s">
        <v>42</v>
      </c>
      <c r="L344" t="s">
        <v>43</v>
      </c>
      <c r="M344">
        <v>90036</v>
      </c>
      <c r="N344" t="s">
        <v>44</v>
      </c>
      <c r="O344" t="s">
        <v>7051</v>
      </c>
      <c r="P344" t="s">
        <v>32</v>
      </c>
      <c r="Q344" t="s">
        <v>33</v>
      </c>
      <c r="R344" t="s">
        <v>7052</v>
      </c>
      <c r="S344">
        <v>599.16499999999996</v>
      </c>
      <c r="T344">
        <v>5</v>
      </c>
      <c r="U344">
        <v>0.15</v>
      </c>
      <c r="V344">
        <v>35.245000000000005</v>
      </c>
    </row>
    <row r="345" spans="1:22" x14ac:dyDescent="0.3">
      <c r="A345">
        <v>5386</v>
      </c>
      <c r="B345" t="s">
        <v>8189</v>
      </c>
      <c r="C345">
        <v>2014</v>
      </c>
      <c r="D345" s="1">
        <v>41817</v>
      </c>
      <c r="E345" s="1">
        <v>41824</v>
      </c>
      <c r="F345" t="s">
        <v>50</v>
      </c>
      <c r="G345" t="s">
        <v>3525</v>
      </c>
      <c r="H345" t="s">
        <v>3526</v>
      </c>
      <c r="I345" t="s">
        <v>26</v>
      </c>
      <c r="J345" t="s">
        <v>27</v>
      </c>
      <c r="K345" t="s">
        <v>146</v>
      </c>
      <c r="L345" t="s">
        <v>147</v>
      </c>
      <c r="M345">
        <v>19143</v>
      </c>
      <c r="N345" t="s">
        <v>148</v>
      </c>
      <c r="O345" t="s">
        <v>5865</v>
      </c>
      <c r="P345" t="s">
        <v>71</v>
      </c>
      <c r="Q345" t="s">
        <v>72</v>
      </c>
      <c r="R345" t="s">
        <v>5866</v>
      </c>
      <c r="S345">
        <v>545.91599999999994</v>
      </c>
      <c r="T345">
        <v>14</v>
      </c>
      <c r="U345">
        <v>0.4</v>
      </c>
      <c r="V345">
        <v>72.788800000000037</v>
      </c>
    </row>
    <row r="346" spans="1:22" x14ac:dyDescent="0.3">
      <c r="A346">
        <v>5385</v>
      </c>
      <c r="B346" t="s">
        <v>8189</v>
      </c>
      <c r="C346">
        <v>2014</v>
      </c>
      <c r="D346" s="1">
        <v>41817</v>
      </c>
      <c r="E346" s="1">
        <v>41824</v>
      </c>
      <c r="F346" t="s">
        <v>50</v>
      </c>
      <c r="G346" t="s">
        <v>3525</v>
      </c>
      <c r="H346" t="s">
        <v>3526</v>
      </c>
      <c r="I346" t="s">
        <v>26</v>
      </c>
      <c r="J346" t="s">
        <v>27</v>
      </c>
      <c r="K346" t="s">
        <v>146</v>
      </c>
      <c r="L346" t="s">
        <v>147</v>
      </c>
      <c r="M346">
        <v>19143</v>
      </c>
      <c r="N346" t="s">
        <v>148</v>
      </c>
      <c r="O346" t="s">
        <v>1046</v>
      </c>
      <c r="P346" t="s">
        <v>71</v>
      </c>
      <c r="Q346" t="s">
        <v>72</v>
      </c>
      <c r="R346" t="s">
        <v>1047</v>
      </c>
      <c r="S346">
        <v>358.2</v>
      </c>
      <c r="T346">
        <v>3</v>
      </c>
      <c r="U346">
        <v>0.4</v>
      </c>
      <c r="V346">
        <v>41.79000000000002</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5369</v>
      </c>
      <c r="B348" t="s">
        <v>8175</v>
      </c>
      <c r="C348">
        <v>2014</v>
      </c>
      <c r="D348" s="1">
        <v>41801</v>
      </c>
      <c r="E348" s="1">
        <v>41806</v>
      </c>
      <c r="F348" t="s">
        <v>50</v>
      </c>
      <c r="G348" t="s">
        <v>1870</v>
      </c>
      <c r="H348" t="s">
        <v>1871</v>
      </c>
      <c r="I348" t="s">
        <v>26</v>
      </c>
      <c r="J348" t="s">
        <v>27</v>
      </c>
      <c r="K348" t="s">
        <v>95</v>
      </c>
      <c r="L348" t="s">
        <v>96</v>
      </c>
      <c r="M348">
        <v>98103</v>
      </c>
      <c r="N348" t="s">
        <v>44</v>
      </c>
      <c r="O348" t="s">
        <v>953</v>
      </c>
      <c r="P348" t="s">
        <v>46</v>
      </c>
      <c r="Q348" t="s">
        <v>59</v>
      </c>
      <c r="R348" t="s">
        <v>1741</v>
      </c>
      <c r="S348">
        <v>15.58</v>
      </c>
      <c r="T348">
        <v>1</v>
      </c>
      <c r="U348">
        <v>0</v>
      </c>
      <c r="V348">
        <v>3.8949999999999996</v>
      </c>
    </row>
    <row r="349" spans="1:22" x14ac:dyDescent="0.3">
      <c r="A349">
        <v>5368</v>
      </c>
      <c r="B349" t="s">
        <v>8175</v>
      </c>
      <c r="C349">
        <v>2014</v>
      </c>
      <c r="D349" s="1">
        <v>41801</v>
      </c>
      <c r="E349" s="1">
        <v>41806</v>
      </c>
      <c r="F349" t="s">
        <v>50</v>
      </c>
      <c r="G349" t="s">
        <v>1870</v>
      </c>
      <c r="H349" t="s">
        <v>1871</v>
      </c>
      <c r="I349" t="s">
        <v>26</v>
      </c>
      <c r="J349" t="s">
        <v>27</v>
      </c>
      <c r="K349" t="s">
        <v>95</v>
      </c>
      <c r="L349" t="s">
        <v>96</v>
      </c>
      <c r="M349">
        <v>98103</v>
      </c>
      <c r="N349" t="s">
        <v>44</v>
      </c>
      <c r="O349" t="s">
        <v>1072</v>
      </c>
      <c r="P349" t="s">
        <v>46</v>
      </c>
      <c r="Q349" t="s">
        <v>47</v>
      </c>
      <c r="R349" t="s">
        <v>1073</v>
      </c>
      <c r="S349">
        <v>11.56</v>
      </c>
      <c r="T349">
        <v>4</v>
      </c>
      <c r="U349">
        <v>0</v>
      </c>
      <c r="V349">
        <v>5.4332000000000003</v>
      </c>
    </row>
    <row r="350" spans="1:22" x14ac:dyDescent="0.3">
      <c r="A350">
        <v>5367</v>
      </c>
      <c r="B350" t="s">
        <v>8175</v>
      </c>
      <c r="C350">
        <v>2014</v>
      </c>
      <c r="D350" s="1">
        <v>41801</v>
      </c>
      <c r="E350" s="1">
        <v>41806</v>
      </c>
      <c r="F350" t="s">
        <v>50</v>
      </c>
      <c r="G350" t="s">
        <v>1870</v>
      </c>
      <c r="H350" t="s">
        <v>1871</v>
      </c>
      <c r="I350" t="s">
        <v>26</v>
      </c>
      <c r="J350" t="s">
        <v>27</v>
      </c>
      <c r="K350" t="s">
        <v>95</v>
      </c>
      <c r="L350" t="s">
        <v>96</v>
      </c>
      <c r="M350">
        <v>98103</v>
      </c>
      <c r="N350" t="s">
        <v>44</v>
      </c>
      <c r="O350" t="s">
        <v>2669</v>
      </c>
      <c r="P350" t="s">
        <v>71</v>
      </c>
      <c r="Q350" t="s">
        <v>72</v>
      </c>
      <c r="R350" t="s">
        <v>2670</v>
      </c>
      <c r="S350">
        <v>88.77600000000001</v>
      </c>
      <c r="T350">
        <v>3</v>
      </c>
      <c r="U350">
        <v>0.2</v>
      </c>
      <c r="V350">
        <v>7.7679000000000009</v>
      </c>
    </row>
    <row r="351" spans="1:22" x14ac:dyDescent="0.3">
      <c r="A351">
        <v>5362</v>
      </c>
      <c r="B351" t="s">
        <v>8171</v>
      </c>
      <c r="C351">
        <v>2014</v>
      </c>
      <c r="D351" s="1">
        <v>41800</v>
      </c>
      <c r="E351" s="1">
        <v>41801</v>
      </c>
      <c r="F351" t="s">
        <v>188</v>
      </c>
      <c r="G351" t="s">
        <v>4652</v>
      </c>
      <c r="H351" t="s">
        <v>4653</v>
      </c>
      <c r="I351" t="s">
        <v>41</v>
      </c>
      <c r="J351" t="s">
        <v>27</v>
      </c>
      <c r="K351" t="s">
        <v>815</v>
      </c>
      <c r="L351" t="s">
        <v>104</v>
      </c>
      <c r="M351">
        <v>75217</v>
      </c>
      <c r="N351" t="s">
        <v>105</v>
      </c>
      <c r="O351" t="s">
        <v>2870</v>
      </c>
      <c r="P351" t="s">
        <v>46</v>
      </c>
      <c r="Q351" t="s">
        <v>59</v>
      </c>
      <c r="R351" t="s">
        <v>2871</v>
      </c>
      <c r="S351">
        <v>720.7600000000001</v>
      </c>
      <c r="T351">
        <v>5</v>
      </c>
      <c r="U351">
        <v>0.2</v>
      </c>
      <c r="V351">
        <v>54.056999999999988</v>
      </c>
    </row>
    <row r="352" spans="1:22" x14ac:dyDescent="0.3">
      <c r="A352">
        <v>5293</v>
      </c>
      <c r="B352" t="s">
        <v>8121</v>
      </c>
      <c r="C352">
        <v>2014</v>
      </c>
      <c r="D352" s="1">
        <v>41811</v>
      </c>
      <c r="E352" s="1">
        <v>41814</v>
      </c>
      <c r="F352" t="s">
        <v>188</v>
      </c>
      <c r="G352" t="s">
        <v>2540</v>
      </c>
      <c r="H352" t="s">
        <v>2541</v>
      </c>
      <c r="I352" t="s">
        <v>26</v>
      </c>
      <c r="J352" t="s">
        <v>27</v>
      </c>
      <c r="K352" t="s">
        <v>1419</v>
      </c>
      <c r="L352" t="s">
        <v>54</v>
      </c>
      <c r="M352">
        <v>33180</v>
      </c>
      <c r="N352" t="s">
        <v>30</v>
      </c>
      <c r="O352" t="s">
        <v>5935</v>
      </c>
      <c r="P352" t="s">
        <v>46</v>
      </c>
      <c r="Q352" t="s">
        <v>59</v>
      </c>
      <c r="R352" t="s">
        <v>5936</v>
      </c>
      <c r="S352">
        <v>4.4640000000000004</v>
      </c>
      <c r="T352">
        <v>1</v>
      </c>
      <c r="U352">
        <v>0.2</v>
      </c>
      <c r="V352">
        <v>0.33479999999999999</v>
      </c>
    </row>
    <row r="353" spans="1:22" x14ac:dyDescent="0.3">
      <c r="A353">
        <v>5228</v>
      </c>
      <c r="B353" t="s">
        <v>8073</v>
      </c>
      <c r="C353">
        <v>2013</v>
      </c>
      <c r="D353" s="1">
        <v>41447</v>
      </c>
      <c r="E353" s="1">
        <v>41452</v>
      </c>
      <c r="F353" t="s">
        <v>50</v>
      </c>
      <c r="G353" t="s">
        <v>4708</v>
      </c>
      <c r="H353" t="s">
        <v>4709</v>
      </c>
      <c r="I353" t="s">
        <v>26</v>
      </c>
      <c r="J353" t="s">
        <v>27</v>
      </c>
      <c r="K353" t="s">
        <v>266</v>
      </c>
      <c r="L353" t="s">
        <v>267</v>
      </c>
      <c r="M353">
        <v>10011</v>
      </c>
      <c r="N353" t="s">
        <v>148</v>
      </c>
      <c r="O353" t="s">
        <v>2281</v>
      </c>
      <c r="P353" t="s">
        <v>32</v>
      </c>
      <c r="Q353" t="s">
        <v>33</v>
      </c>
      <c r="R353" t="s">
        <v>2282</v>
      </c>
      <c r="S353">
        <v>353.56799999999998</v>
      </c>
      <c r="T353">
        <v>2</v>
      </c>
      <c r="U353">
        <v>0.2</v>
      </c>
      <c r="V353">
        <v>-44.196000000000026</v>
      </c>
    </row>
    <row r="354" spans="1:22" x14ac:dyDescent="0.3">
      <c r="A354">
        <v>5227</v>
      </c>
      <c r="B354" t="s">
        <v>8073</v>
      </c>
      <c r="C354">
        <v>2013</v>
      </c>
      <c r="D354" s="1">
        <v>41447</v>
      </c>
      <c r="E354" s="1">
        <v>41452</v>
      </c>
      <c r="F354" t="s">
        <v>50</v>
      </c>
      <c r="G354" t="s">
        <v>4708</v>
      </c>
      <c r="H354" t="s">
        <v>4709</v>
      </c>
      <c r="I354" t="s">
        <v>26</v>
      </c>
      <c r="J354" t="s">
        <v>27</v>
      </c>
      <c r="K354" t="s">
        <v>266</v>
      </c>
      <c r="L354" t="s">
        <v>267</v>
      </c>
      <c r="M354">
        <v>10011</v>
      </c>
      <c r="N354" t="s">
        <v>148</v>
      </c>
      <c r="O354" t="s">
        <v>6808</v>
      </c>
      <c r="P354" t="s">
        <v>46</v>
      </c>
      <c r="Q354" t="s">
        <v>75</v>
      </c>
      <c r="R354" t="s">
        <v>6809</v>
      </c>
      <c r="S354">
        <v>186.14400000000001</v>
      </c>
      <c r="T354">
        <v>6</v>
      </c>
      <c r="U354">
        <v>0.2</v>
      </c>
      <c r="V354">
        <v>60.496799999999993</v>
      </c>
    </row>
    <row r="355" spans="1:22" x14ac:dyDescent="0.3">
      <c r="A355">
        <v>5226</v>
      </c>
      <c r="B355" t="s">
        <v>8073</v>
      </c>
      <c r="C355">
        <v>2013</v>
      </c>
      <c r="D355" s="1">
        <v>41447</v>
      </c>
      <c r="E355" s="1">
        <v>41452</v>
      </c>
      <c r="F355" t="s">
        <v>50</v>
      </c>
      <c r="G355" t="s">
        <v>4708</v>
      </c>
      <c r="H355" t="s">
        <v>4709</v>
      </c>
      <c r="I355" t="s">
        <v>26</v>
      </c>
      <c r="J355" t="s">
        <v>27</v>
      </c>
      <c r="K355" t="s">
        <v>266</v>
      </c>
      <c r="L355" t="s">
        <v>267</v>
      </c>
      <c r="M355">
        <v>10011</v>
      </c>
      <c r="N355" t="s">
        <v>148</v>
      </c>
      <c r="O355" t="s">
        <v>5388</v>
      </c>
      <c r="P355" t="s">
        <v>46</v>
      </c>
      <c r="Q355" t="s">
        <v>75</v>
      </c>
      <c r="R355" t="s">
        <v>5389</v>
      </c>
      <c r="S355">
        <v>36.56</v>
      </c>
      <c r="T355">
        <v>5</v>
      </c>
      <c r="U355">
        <v>0.2</v>
      </c>
      <c r="V355">
        <v>12.795999999999999</v>
      </c>
    </row>
    <row r="356" spans="1:22" x14ac:dyDescent="0.3">
      <c r="A356">
        <v>5221</v>
      </c>
      <c r="B356" t="s">
        <v>8068</v>
      </c>
      <c r="C356">
        <v>2011</v>
      </c>
      <c r="D356" s="1">
        <v>40708</v>
      </c>
      <c r="E356" s="1">
        <v>40714</v>
      </c>
      <c r="F356" t="s">
        <v>50</v>
      </c>
      <c r="G356" t="s">
        <v>6211</v>
      </c>
      <c r="H356" t="s">
        <v>6212</v>
      </c>
      <c r="I356" t="s">
        <v>102</v>
      </c>
      <c r="J356" t="s">
        <v>27</v>
      </c>
      <c r="K356" t="s">
        <v>880</v>
      </c>
      <c r="L356" t="s">
        <v>238</v>
      </c>
      <c r="M356">
        <v>48234</v>
      </c>
      <c r="N356" t="s">
        <v>105</v>
      </c>
      <c r="O356" t="s">
        <v>7201</v>
      </c>
      <c r="P356" t="s">
        <v>32</v>
      </c>
      <c r="Q356" t="s">
        <v>33</v>
      </c>
      <c r="R356" t="s">
        <v>7202</v>
      </c>
      <c r="S356">
        <v>212.94</v>
      </c>
      <c r="T356">
        <v>3</v>
      </c>
      <c r="U356">
        <v>0</v>
      </c>
      <c r="V356">
        <v>57.4938</v>
      </c>
    </row>
    <row r="357" spans="1:22" x14ac:dyDescent="0.3">
      <c r="A357">
        <v>5219</v>
      </c>
      <c r="B357" t="s">
        <v>8066</v>
      </c>
      <c r="C357">
        <v>2014</v>
      </c>
      <c r="D357" s="1">
        <v>41801</v>
      </c>
      <c r="E357" s="1">
        <v>41805</v>
      </c>
      <c r="F357" t="s">
        <v>50</v>
      </c>
      <c r="G357" t="s">
        <v>208</v>
      </c>
      <c r="H357" t="s">
        <v>209</v>
      </c>
      <c r="I357" t="s">
        <v>41</v>
      </c>
      <c r="J357" t="s">
        <v>27</v>
      </c>
      <c r="K357" t="s">
        <v>266</v>
      </c>
      <c r="L357" t="s">
        <v>267</v>
      </c>
      <c r="M357">
        <v>10011</v>
      </c>
      <c r="N357" t="s">
        <v>148</v>
      </c>
      <c r="O357" t="s">
        <v>287</v>
      </c>
      <c r="P357" t="s">
        <v>46</v>
      </c>
      <c r="Q357" t="s">
        <v>68</v>
      </c>
      <c r="R357" t="s">
        <v>288</v>
      </c>
      <c r="S357">
        <v>8.4</v>
      </c>
      <c r="T357">
        <v>5</v>
      </c>
      <c r="U357">
        <v>0</v>
      </c>
      <c r="V357">
        <v>4.2</v>
      </c>
    </row>
    <row r="358" spans="1:22" x14ac:dyDescent="0.3">
      <c r="A358">
        <v>5154</v>
      </c>
      <c r="B358" t="s">
        <v>8031</v>
      </c>
      <c r="C358">
        <v>2011</v>
      </c>
      <c r="D358" s="1">
        <v>40724</v>
      </c>
      <c r="E358" s="1">
        <v>40730</v>
      </c>
      <c r="F358" t="s">
        <v>50</v>
      </c>
      <c r="G358" t="s">
        <v>7757</v>
      </c>
      <c r="H358" t="s">
        <v>7758</v>
      </c>
      <c r="I358" t="s">
        <v>26</v>
      </c>
      <c r="J358" t="s">
        <v>27</v>
      </c>
      <c r="K358" t="s">
        <v>266</v>
      </c>
      <c r="L358" t="s">
        <v>267</v>
      </c>
      <c r="M358">
        <v>10011</v>
      </c>
      <c r="N358" t="s">
        <v>148</v>
      </c>
      <c r="O358" t="s">
        <v>881</v>
      </c>
      <c r="P358" t="s">
        <v>46</v>
      </c>
      <c r="Q358" t="s">
        <v>68</v>
      </c>
      <c r="R358" t="s">
        <v>882</v>
      </c>
      <c r="S358">
        <v>6.6000000000000005</v>
      </c>
      <c r="T358">
        <v>3</v>
      </c>
      <c r="U358">
        <v>0</v>
      </c>
      <c r="V358">
        <v>2.9040000000000008</v>
      </c>
    </row>
    <row r="359" spans="1:22" x14ac:dyDescent="0.3">
      <c r="A359">
        <v>5153</v>
      </c>
      <c r="B359" t="s">
        <v>8031</v>
      </c>
      <c r="C359">
        <v>2011</v>
      </c>
      <c r="D359" s="1">
        <v>40724</v>
      </c>
      <c r="E359" s="1">
        <v>40730</v>
      </c>
      <c r="F359" t="s">
        <v>50</v>
      </c>
      <c r="G359" t="s">
        <v>7757</v>
      </c>
      <c r="H359" t="s">
        <v>7758</v>
      </c>
      <c r="I359" t="s">
        <v>26</v>
      </c>
      <c r="J359" t="s">
        <v>27</v>
      </c>
      <c r="K359" t="s">
        <v>266</v>
      </c>
      <c r="L359" t="s">
        <v>267</v>
      </c>
      <c r="M359">
        <v>10011</v>
      </c>
      <c r="N359" t="s">
        <v>148</v>
      </c>
      <c r="O359" t="s">
        <v>1832</v>
      </c>
      <c r="P359" t="s">
        <v>46</v>
      </c>
      <c r="Q359" t="s">
        <v>75</v>
      </c>
      <c r="R359" t="s">
        <v>1833</v>
      </c>
      <c r="S359">
        <v>2.6880000000000002</v>
      </c>
      <c r="T359">
        <v>1</v>
      </c>
      <c r="U359">
        <v>0.2</v>
      </c>
      <c r="V359">
        <v>0.83999999999999975</v>
      </c>
    </row>
    <row r="360" spans="1:22" x14ac:dyDescent="0.3">
      <c r="A360">
        <v>5150</v>
      </c>
      <c r="B360" t="s">
        <v>8027</v>
      </c>
      <c r="C360">
        <v>2011</v>
      </c>
      <c r="D360" s="1">
        <v>40715</v>
      </c>
      <c r="E360" s="1">
        <v>40715</v>
      </c>
      <c r="F360" t="s">
        <v>1290</v>
      </c>
      <c r="G360" t="s">
        <v>4261</v>
      </c>
      <c r="H360" t="s">
        <v>4262</v>
      </c>
      <c r="I360" t="s">
        <v>26</v>
      </c>
      <c r="J360" t="s">
        <v>27</v>
      </c>
      <c r="K360" t="s">
        <v>1173</v>
      </c>
      <c r="L360" t="s">
        <v>267</v>
      </c>
      <c r="M360">
        <v>11561</v>
      </c>
      <c r="N360" t="s">
        <v>148</v>
      </c>
      <c r="O360" t="s">
        <v>5015</v>
      </c>
      <c r="P360" t="s">
        <v>71</v>
      </c>
      <c r="Q360" t="s">
        <v>72</v>
      </c>
      <c r="R360" t="s">
        <v>5016</v>
      </c>
      <c r="S360">
        <v>1214.8499999999999</v>
      </c>
      <c r="T360">
        <v>3</v>
      </c>
      <c r="U360">
        <v>0</v>
      </c>
      <c r="V360">
        <v>352.30649999999997</v>
      </c>
    </row>
    <row r="361" spans="1:22" x14ac:dyDescent="0.3">
      <c r="A361">
        <v>5133</v>
      </c>
      <c r="B361" t="s">
        <v>8016</v>
      </c>
      <c r="C361">
        <v>2012</v>
      </c>
      <c r="D361" s="1">
        <v>41081</v>
      </c>
      <c r="E361" s="1">
        <v>41087</v>
      </c>
      <c r="F361" t="s">
        <v>50</v>
      </c>
      <c r="G361" t="s">
        <v>1827</v>
      </c>
      <c r="H361" t="s">
        <v>1828</v>
      </c>
      <c r="I361" t="s">
        <v>26</v>
      </c>
      <c r="J361" t="s">
        <v>27</v>
      </c>
      <c r="K361" t="s">
        <v>3642</v>
      </c>
      <c r="L361" t="s">
        <v>54</v>
      </c>
      <c r="M361">
        <v>32725</v>
      </c>
      <c r="N361" t="s">
        <v>30</v>
      </c>
      <c r="O361" t="s">
        <v>3203</v>
      </c>
      <c r="P361" t="s">
        <v>71</v>
      </c>
      <c r="Q361" t="s">
        <v>72</v>
      </c>
      <c r="R361" t="s">
        <v>3204</v>
      </c>
      <c r="S361">
        <v>107.97600000000001</v>
      </c>
      <c r="T361">
        <v>3</v>
      </c>
      <c r="U361">
        <v>0.2</v>
      </c>
      <c r="V361">
        <v>37.791599999999988</v>
      </c>
    </row>
    <row r="362" spans="1:22" x14ac:dyDescent="0.3">
      <c r="A362">
        <v>5086</v>
      </c>
      <c r="B362" t="s">
        <v>7985</v>
      </c>
      <c r="C362">
        <v>2012</v>
      </c>
      <c r="D362" s="1">
        <v>41079</v>
      </c>
      <c r="E362" s="1">
        <v>41083</v>
      </c>
      <c r="F362" t="s">
        <v>50</v>
      </c>
      <c r="G362" t="s">
        <v>3915</v>
      </c>
      <c r="H362" t="s">
        <v>3916</v>
      </c>
      <c r="I362" t="s">
        <v>102</v>
      </c>
      <c r="J362" t="s">
        <v>27</v>
      </c>
      <c r="K362" t="s">
        <v>815</v>
      </c>
      <c r="L362" t="s">
        <v>104</v>
      </c>
      <c r="M362">
        <v>75081</v>
      </c>
      <c r="N362" t="s">
        <v>105</v>
      </c>
      <c r="O362" t="s">
        <v>1927</v>
      </c>
      <c r="P362" t="s">
        <v>46</v>
      </c>
      <c r="Q362" t="s">
        <v>75</v>
      </c>
      <c r="R362" t="s">
        <v>1928</v>
      </c>
      <c r="S362">
        <v>5.7919999999999989</v>
      </c>
      <c r="T362">
        <v>2</v>
      </c>
      <c r="U362">
        <v>0.8</v>
      </c>
      <c r="V362">
        <v>-9.5568000000000026</v>
      </c>
    </row>
    <row r="363" spans="1:22" x14ac:dyDescent="0.3">
      <c r="A363">
        <v>5085</v>
      </c>
      <c r="B363" t="s">
        <v>7984</v>
      </c>
      <c r="C363">
        <v>2013</v>
      </c>
      <c r="D363" s="1">
        <v>41432</v>
      </c>
      <c r="E363" s="1">
        <v>41435</v>
      </c>
      <c r="F363" t="s">
        <v>23</v>
      </c>
      <c r="G363" t="s">
        <v>4774</v>
      </c>
      <c r="H363" t="s">
        <v>4775</v>
      </c>
      <c r="I363" t="s">
        <v>41</v>
      </c>
      <c r="J363" t="s">
        <v>27</v>
      </c>
      <c r="K363" t="s">
        <v>1244</v>
      </c>
      <c r="L363" t="s">
        <v>1245</v>
      </c>
      <c r="M363">
        <v>1852</v>
      </c>
      <c r="N363" t="s">
        <v>148</v>
      </c>
      <c r="O363" t="s">
        <v>3053</v>
      </c>
      <c r="P363" t="s">
        <v>46</v>
      </c>
      <c r="Q363" t="s">
        <v>90</v>
      </c>
      <c r="R363" t="s">
        <v>3054</v>
      </c>
      <c r="S363">
        <v>105.52</v>
      </c>
      <c r="T363">
        <v>4</v>
      </c>
      <c r="U363">
        <v>0</v>
      </c>
      <c r="V363">
        <v>48.539199999999994</v>
      </c>
    </row>
    <row r="364" spans="1:22" x14ac:dyDescent="0.3">
      <c r="A364">
        <v>4957</v>
      </c>
      <c r="B364" t="s">
        <v>7893</v>
      </c>
      <c r="C364">
        <v>2011</v>
      </c>
      <c r="D364" s="1">
        <v>40703</v>
      </c>
      <c r="E364" s="1">
        <v>40707</v>
      </c>
      <c r="F364" t="s">
        <v>23</v>
      </c>
      <c r="G364" t="s">
        <v>1143</v>
      </c>
      <c r="H364" t="s">
        <v>1144</v>
      </c>
      <c r="I364" t="s">
        <v>41</v>
      </c>
      <c r="J364" t="s">
        <v>27</v>
      </c>
      <c r="K364" t="s">
        <v>4045</v>
      </c>
      <c r="L364" t="s">
        <v>1392</v>
      </c>
      <c r="M364">
        <v>89031</v>
      </c>
      <c r="N364" t="s">
        <v>44</v>
      </c>
      <c r="O364" t="s">
        <v>6130</v>
      </c>
      <c r="P364" t="s">
        <v>32</v>
      </c>
      <c r="Q364" t="s">
        <v>65</v>
      </c>
      <c r="R364" t="s">
        <v>6131</v>
      </c>
      <c r="S364">
        <v>37.4</v>
      </c>
      <c r="T364">
        <v>2</v>
      </c>
      <c r="U364">
        <v>0</v>
      </c>
      <c r="V364">
        <v>14.212</v>
      </c>
    </row>
    <row r="365" spans="1:22" x14ac:dyDescent="0.3">
      <c r="A365">
        <v>4956</v>
      </c>
      <c r="B365" t="s">
        <v>7893</v>
      </c>
      <c r="C365">
        <v>2011</v>
      </c>
      <c r="D365" s="1">
        <v>40703</v>
      </c>
      <c r="E365" s="1">
        <v>40707</v>
      </c>
      <c r="F365" t="s">
        <v>23</v>
      </c>
      <c r="G365" t="s">
        <v>1143</v>
      </c>
      <c r="H365" t="s">
        <v>1144</v>
      </c>
      <c r="I365" t="s">
        <v>41</v>
      </c>
      <c r="J365" t="s">
        <v>27</v>
      </c>
      <c r="K365" t="s">
        <v>4045</v>
      </c>
      <c r="L365" t="s">
        <v>1392</v>
      </c>
      <c r="M365">
        <v>89031</v>
      </c>
      <c r="N365" t="s">
        <v>44</v>
      </c>
      <c r="O365" t="s">
        <v>3733</v>
      </c>
      <c r="P365" t="s">
        <v>46</v>
      </c>
      <c r="Q365" t="s">
        <v>90</v>
      </c>
      <c r="R365" t="s">
        <v>3734</v>
      </c>
      <c r="S365">
        <v>79.14</v>
      </c>
      <c r="T365">
        <v>3</v>
      </c>
      <c r="U365">
        <v>0</v>
      </c>
      <c r="V365">
        <v>36.404399999999995</v>
      </c>
    </row>
    <row r="366" spans="1:22" x14ac:dyDescent="0.3">
      <c r="A366">
        <v>4955</v>
      </c>
      <c r="B366" t="s">
        <v>7893</v>
      </c>
      <c r="C366">
        <v>2011</v>
      </c>
      <c r="D366" s="1">
        <v>40703</v>
      </c>
      <c r="E366" s="1">
        <v>40707</v>
      </c>
      <c r="F366" t="s">
        <v>23</v>
      </c>
      <c r="G366" t="s">
        <v>1143</v>
      </c>
      <c r="H366" t="s">
        <v>1144</v>
      </c>
      <c r="I366" t="s">
        <v>41</v>
      </c>
      <c r="J366" t="s">
        <v>27</v>
      </c>
      <c r="K366" t="s">
        <v>4045</v>
      </c>
      <c r="L366" t="s">
        <v>1392</v>
      </c>
      <c r="M366">
        <v>89031</v>
      </c>
      <c r="N366" t="s">
        <v>44</v>
      </c>
      <c r="O366" t="s">
        <v>2641</v>
      </c>
      <c r="P366" t="s">
        <v>46</v>
      </c>
      <c r="Q366" t="s">
        <v>68</v>
      </c>
      <c r="R366" t="s">
        <v>2642</v>
      </c>
      <c r="S366">
        <v>18.060000000000002</v>
      </c>
      <c r="T366">
        <v>7</v>
      </c>
      <c r="U366">
        <v>0</v>
      </c>
      <c r="V366">
        <v>4.6956000000000007</v>
      </c>
    </row>
    <row r="367" spans="1:22" x14ac:dyDescent="0.3">
      <c r="A367">
        <v>4952</v>
      </c>
      <c r="B367" t="s">
        <v>7888</v>
      </c>
      <c r="C367">
        <v>2012</v>
      </c>
      <c r="D367" s="1">
        <v>41069</v>
      </c>
      <c r="E367" s="1">
        <v>41073</v>
      </c>
      <c r="F367" t="s">
        <v>50</v>
      </c>
      <c r="G367" t="s">
        <v>6950</v>
      </c>
      <c r="H367" t="s">
        <v>6951</v>
      </c>
      <c r="I367" t="s">
        <v>26</v>
      </c>
      <c r="J367" t="s">
        <v>27</v>
      </c>
      <c r="K367" t="s">
        <v>3358</v>
      </c>
      <c r="L367" t="s">
        <v>238</v>
      </c>
      <c r="M367">
        <v>48073</v>
      </c>
      <c r="N367" t="s">
        <v>105</v>
      </c>
      <c r="O367" t="s">
        <v>404</v>
      </c>
      <c r="P367" t="s">
        <v>46</v>
      </c>
      <c r="Q367" t="s">
        <v>90</v>
      </c>
      <c r="R367" t="s">
        <v>405</v>
      </c>
      <c r="S367">
        <v>12.96</v>
      </c>
      <c r="T367">
        <v>2</v>
      </c>
      <c r="U367">
        <v>0</v>
      </c>
      <c r="V367">
        <v>6.2208000000000006</v>
      </c>
    </row>
    <row r="368" spans="1:22" x14ac:dyDescent="0.3">
      <c r="A368">
        <v>4865</v>
      </c>
      <c r="B368" t="s">
        <v>7829</v>
      </c>
      <c r="C368">
        <v>2014</v>
      </c>
      <c r="D368" s="1">
        <v>41817</v>
      </c>
      <c r="E368" s="1">
        <v>41821</v>
      </c>
      <c r="F368" t="s">
        <v>50</v>
      </c>
      <c r="G368" t="s">
        <v>519</v>
      </c>
      <c r="H368" t="s">
        <v>520</v>
      </c>
      <c r="I368" t="s">
        <v>26</v>
      </c>
      <c r="J368" t="s">
        <v>27</v>
      </c>
      <c r="K368" t="s">
        <v>266</v>
      </c>
      <c r="L368" t="s">
        <v>267</v>
      </c>
      <c r="M368">
        <v>10024</v>
      </c>
      <c r="N368" t="s">
        <v>148</v>
      </c>
      <c r="O368" t="s">
        <v>2004</v>
      </c>
      <c r="P368" t="s">
        <v>71</v>
      </c>
      <c r="Q368" t="s">
        <v>72</v>
      </c>
      <c r="R368" t="s">
        <v>2005</v>
      </c>
      <c r="S368">
        <v>239.96999999999997</v>
      </c>
      <c r="T368">
        <v>3</v>
      </c>
      <c r="U368">
        <v>0</v>
      </c>
      <c r="V368">
        <v>67.191599999999994</v>
      </c>
    </row>
    <row r="369" spans="1:22" x14ac:dyDescent="0.3">
      <c r="A369">
        <v>4849</v>
      </c>
      <c r="B369" t="s">
        <v>7817</v>
      </c>
      <c r="C369">
        <v>2011</v>
      </c>
      <c r="D369" s="1">
        <v>40719</v>
      </c>
      <c r="E369" s="1">
        <v>40721</v>
      </c>
      <c r="F369" t="s">
        <v>23</v>
      </c>
      <c r="G369" t="s">
        <v>1177</v>
      </c>
      <c r="H369" t="s">
        <v>1178</v>
      </c>
      <c r="I369" t="s">
        <v>41</v>
      </c>
      <c r="J369" t="s">
        <v>27</v>
      </c>
      <c r="K369" t="s">
        <v>1976</v>
      </c>
      <c r="L369" t="s">
        <v>420</v>
      </c>
      <c r="M369">
        <v>97301</v>
      </c>
      <c r="N369" t="s">
        <v>44</v>
      </c>
      <c r="O369" t="s">
        <v>4521</v>
      </c>
      <c r="P369" t="s">
        <v>46</v>
      </c>
      <c r="Q369" t="s">
        <v>68</v>
      </c>
      <c r="R369" t="s">
        <v>4522</v>
      </c>
      <c r="S369">
        <v>9.3280000000000012</v>
      </c>
      <c r="T369">
        <v>1</v>
      </c>
      <c r="U369">
        <v>0.2</v>
      </c>
      <c r="V369">
        <v>0.8162000000000007</v>
      </c>
    </row>
    <row r="370" spans="1:22" x14ac:dyDescent="0.3">
      <c r="A370">
        <v>4848</v>
      </c>
      <c r="B370" t="s">
        <v>7817</v>
      </c>
      <c r="C370">
        <v>2011</v>
      </c>
      <c r="D370" s="1">
        <v>40719</v>
      </c>
      <c r="E370" s="1">
        <v>40721</v>
      </c>
      <c r="F370" t="s">
        <v>23</v>
      </c>
      <c r="G370" t="s">
        <v>1177</v>
      </c>
      <c r="H370" t="s">
        <v>1178</v>
      </c>
      <c r="I370" t="s">
        <v>41</v>
      </c>
      <c r="J370" t="s">
        <v>27</v>
      </c>
      <c r="K370" t="s">
        <v>1976</v>
      </c>
      <c r="L370" t="s">
        <v>420</v>
      </c>
      <c r="M370">
        <v>97301</v>
      </c>
      <c r="N370" t="s">
        <v>44</v>
      </c>
      <c r="O370" t="s">
        <v>1423</v>
      </c>
      <c r="P370" t="s">
        <v>46</v>
      </c>
      <c r="Q370" t="s">
        <v>68</v>
      </c>
      <c r="R370" t="s">
        <v>1424</v>
      </c>
      <c r="S370">
        <v>71.632000000000005</v>
      </c>
      <c r="T370">
        <v>11</v>
      </c>
      <c r="U370">
        <v>0.2</v>
      </c>
      <c r="V370">
        <v>17.908000000000001</v>
      </c>
    </row>
    <row r="371" spans="1:22" x14ac:dyDescent="0.3">
      <c r="A371">
        <v>4847</v>
      </c>
      <c r="B371" t="s">
        <v>7817</v>
      </c>
      <c r="C371">
        <v>2011</v>
      </c>
      <c r="D371" s="1">
        <v>40719</v>
      </c>
      <c r="E371" s="1">
        <v>40721</v>
      </c>
      <c r="F371" t="s">
        <v>23</v>
      </c>
      <c r="G371" t="s">
        <v>1177</v>
      </c>
      <c r="H371" t="s">
        <v>1178</v>
      </c>
      <c r="I371" t="s">
        <v>41</v>
      </c>
      <c r="J371" t="s">
        <v>27</v>
      </c>
      <c r="K371" t="s">
        <v>1976</v>
      </c>
      <c r="L371" t="s">
        <v>420</v>
      </c>
      <c r="M371">
        <v>97301</v>
      </c>
      <c r="N371" t="s">
        <v>44</v>
      </c>
      <c r="O371" t="s">
        <v>3140</v>
      </c>
      <c r="P371" t="s">
        <v>71</v>
      </c>
      <c r="Q371" t="s">
        <v>72</v>
      </c>
      <c r="R371" t="s">
        <v>3141</v>
      </c>
      <c r="S371">
        <v>263.96000000000004</v>
      </c>
      <c r="T371">
        <v>5</v>
      </c>
      <c r="U371">
        <v>0.2</v>
      </c>
      <c r="V371">
        <v>19.796999999999997</v>
      </c>
    </row>
    <row r="372" spans="1:22" x14ac:dyDescent="0.3">
      <c r="A372">
        <v>4840</v>
      </c>
      <c r="B372" t="s">
        <v>7810</v>
      </c>
      <c r="C372">
        <v>2014</v>
      </c>
      <c r="D372" s="1">
        <v>41792</v>
      </c>
      <c r="E372" s="1">
        <v>41794</v>
      </c>
      <c r="F372" t="s">
        <v>188</v>
      </c>
      <c r="G372" t="s">
        <v>5883</v>
      </c>
      <c r="H372" t="s">
        <v>5884</v>
      </c>
      <c r="I372" t="s">
        <v>26</v>
      </c>
      <c r="J372" t="s">
        <v>27</v>
      </c>
      <c r="K372" t="s">
        <v>866</v>
      </c>
      <c r="L372" t="s">
        <v>498</v>
      </c>
      <c r="M372">
        <v>43017</v>
      </c>
      <c r="N372" t="s">
        <v>148</v>
      </c>
      <c r="O372" t="s">
        <v>835</v>
      </c>
      <c r="P372" t="s">
        <v>71</v>
      </c>
      <c r="Q372" t="s">
        <v>72</v>
      </c>
      <c r="R372" t="s">
        <v>836</v>
      </c>
      <c r="S372">
        <v>158.37599999999998</v>
      </c>
      <c r="T372">
        <v>4</v>
      </c>
      <c r="U372">
        <v>0.4</v>
      </c>
      <c r="V372">
        <v>-34.314799999999991</v>
      </c>
    </row>
    <row r="373" spans="1:22" x14ac:dyDescent="0.3">
      <c r="A373">
        <v>4839</v>
      </c>
      <c r="B373" t="s">
        <v>7810</v>
      </c>
      <c r="C373">
        <v>2014</v>
      </c>
      <c r="D373" s="1">
        <v>41792</v>
      </c>
      <c r="E373" s="1">
        <v>41794</v>
      </c>
      <c r="F373" t="s">
        <v>188</v>
      </c>
      <c r="G373" t="s">
        <v>5883</v>
      </c>
      <c r="H373" t="s">
        <v>5884</v>
      </c>
      <c r="I373" t="s">
        <v>26</v>
      </c>
      <c r="J373" t="s">
        <v>27</v>
      </c>
      <c r="K373" t="s">
        <v>866</v>
      </c>
      <c r="L373" t="s">
        <v>498</v>
      </c>
      <c r="M373">
        <v>43017</v>
      </c>
      <c r="N373" t="s">
        <v>148</v>
      </c>
      <c r="O373" t="s">
        <v>3402</v>
      </c>
      <c r="P373" t="s">
        <v>46</v>
      </c>
      <c r="Q373" t="s">
        <v>90</v>
      </c>
      <c r="R373" t="s">
        <v>3403</v>
      </c>
      <c r="S373">
        <v>27.744000000000003</v>
      </c>
      <c r="T373">
        <v>6</v>
      </c>
      <c r="U373">
        <v>0.2</v>
      </c>
      <c r="V373">
        <v>10.057200000000002</v>
      </c>
    </row>
    <row r="374" spans="1:22" x14ac:dyDescent="0.3">
      <c r="A374">
        <v>4838</v>
      </c>
      <c r="B374" t="s">
        <v>7810</v>
      </c>
      <c r="C374">
        <v>2014</v>
      </c>
      <c r="D374" s="1">
        <v>41792</v>
      </c>
      <c r="E374" s="1">
        <v>41794</v>
      </c>
      <c r="F374" t="s">
        <v>188</v>
      </c>
      <c r="G374" t="s">
        <v>5883</v>
      </c>
      <c r="H374" t="s">
        <v>5884</v>
      </c>
      <c r="I374" t="s">
        <v>26</v>
      </c>
      <c r="J374" t="s">
        <v>27</v>
      </c>
      <c r="K374" t="s">
        <v>866</v>
      </c>
      <c r="L374" t="s">
        <v>498</v>
      </c>
      <c r="M374">
        <v>43017</v>
      </c>
      <c r="N374" t="s">
        <v>148</v>
      </c>
      <c r="O374" t="s">
        <v>3344</v>
      </c>
      <c r="P374" t="s">
        <v>46</v>
      </c>
      <c r="Q374" t="s">
        <v>75</v>
      </c>
      <c r="R374" t="s">
        <v>3345</v>
      </c>
      <c r="S374">
        <v>3.7980000000000005</v>
      </c>
      <c r="T374">
        <v>2</v>
      </c>
      <c r="U374">
        <v>0.7</v>
      </c>
      <c r="V374">
        <v>-2.6585999999999999</v>
      </c>
    </row>
    <row r="375" spans="1:22" x14ac:dyDescent="0.3">
      <c r="A375">
        <v>4820</v>
      </c>
      <c r="B375" t="s">
        <v>7795</v>
      </c>
      <c r="C375">
        <v>2014</v>
      </c>
      <c r="D375" s="1">
        <v>41799</v>
      </c>
      <c r="E375" s="1">
        <v>41805</v>
      </c>
      <c r="F375" t="s">
        <v>50</v>
      </c>
      <c r="G375" t="s">
        <v>7796</v>
      </c>
      <c r="H375" t="s">
        <v>7797</v>
      </c>
      <c r="I375" t="s">
        <v>26</v>
      </c>
      <c r="J375" t="s">
        <v>27</v>
      </c>
      <c r="K375" t="s">
        <v>2800</v>
      </c>
      <c r="L375" t="s">
        <v>747</v>
      </c>
      <c r="M375">
        <v>6360</v>
      </c>
      <c r="N375" t="s">
        <v>148</v>
      </c>
      <c r="O375" t="s">
        <v>6376</v>
      </c>
      <c r="P375" t="s">
        <v>46</v>
      </c>
      <c r="Q375" t="s">
        <v>75</v>
      </c>
      <c r="R375" t="s">
        <v>6377</v>
      </c>
      <c r="S375">
        <v>10.36</v>
      </c>
      <c r="T375">
        <v>2</v>
      </c>
      <c r="U375">
        <v>0</v>
      </c>
      <c r="V375">
        <v>5.0763999999999996</v>
      </c>
    </row>
    <row r="376" spans="1:22" x14ac:dyDescent="0.3">
      <c r="A376">
        <v>4794</v>
      </c>
      <c r="B376" t="s">
        <v>7777</v>
      </c>
      <c r="C376">
        <v>2012</v>
      </c>
      <c r="D376" s="1">
        <v>41089</v>
      </c>
      <c r="E376" s="1">
        <v>41094</v>
      </c>
      <c r="F376" t="s">
        <v>50</v>
      </c>
      <c r="G376" t="s">
        <v>4324</v>
      </c>
      <c r="H376" t="s">
        <v>4325</v>
      </c>
      <c r="I376" t="s">
        <v>26</v>
      </c>
      <c r="J376" t="s">
        <v>27</v>
      </c>
      <c r="K376" t="s">
        <v>266</v>
      </c>
      <c r="L376" t="s">
        <v>267</v>
      </c>
      <c r="M376">
        <v>10011</v>
      </c>
      <c r="N376" t="s">
        <v>148</v>
      </c>
      <c r="O376" t="s">
        <v>3537</v>
      </c>
      <c r="P376" t="s">
        <v>46</v>
      </c>
      <c r="Q376" t="s">
        <v>90</v>
      </c>
      <c r="R376" t="s">
        <v>3538</v>
      </c>
      <c r="S376">
        <v>24.96</v>
      </c>
      <c r="T376">
        <v>4</v>
      </c>
      <c r="U376">
        <v>0</v>
      </c>
      <c r="V376">
        <v>11.231999999999999</v>
      </c>
    </row>
    <row r="377" spans="1:22" x14ac:dyDescent="0.3">
      <c r="A377">
        <v>4769</v>
      </c>
      <c r="B377" t="s">
        <v>7756</v>
      </c>
      <c r="C377">
        <v>2014</v>
      </c>
      <c r="D377" s="1">
        <v>41793</v>
      </c>
      <c r="E377" s="1">
        <v>41794</v>
      </c>
      <c r="F377" t="s">
        <v>1290</v>
      </c>
      <c r="G377" t="s">
        <v>7757</v>
      </c>
      <c r="H377" t="s">
        <v>7758</v>
      </c>
      <c r="I377" t="s">
        <v>26</v>
      </c>
      <c r="J377" t="s">
        <v>27</v>
      </c>
      <c r="K377" t="s">
        <v>1521</v>
      </c>
      <c r="L377" t="s">
        <v>88</v>
      </c>
      <c r="M377">
        <v>28540</v>
      </c>
      <c r="N377" t="s">
        <v>30</v>
      </c>
      <c r="O377" t="s">
        <v>6975</v>
      </c>
      <c r="P377" t="s">
        <v>46</v>
      </c>
      <c r="Q377" t="s">
        <v>90</v>
      </c>
      <c r="R377" t="s">
        <v>6976</v>
      </c>
      <c r="S377">
        <v>25.344000000000001</v>
      </c>
      <c r="T377">
        <v>4</v>
      </c>
      <c r="U377">
        <v>0.2</v>
      </c>
      <c r="V377">
        <v>9.1871999999999989</v>
      </c>
    </row>
    <row r="378" spans="1:22" x14ac:dyDescent="0.3">
      <c r="A378">
        <v>4738</v>
      </c>
      <c r="B378" t="s">
        <v>7731</v>
      </c>
      <c r="C378">
        <v>2012</v>
      </c>
      <c r="D378" s="1">
        <v>41073</v>
      </c>
      <c r="E378" s="1">
        <v>41079</v>
      </c>
      <c r="F378" t="s">
        <v>50</v>
      </c>
      <c r="G378" t="s">
        <v>3217</v>
      </c>
      <c r="H378" t="s">
        <v>3218</v>
      </c>
      <c r="I378" t="s">
        <v>102</v>
      </c>
      <c r="J378" t="s">
        <v>27</v>
      </c>
      <c r="K378" t="s">
        <v>7612</v>
      </c>
      <c r="L378" t="s">
        <v>5234</v>
      </c>
      <c r="M378">
        <v>4240</v>
      </c>
      <c r="N378" t="s">
        <v>148</v>
      </c>
      <c r="O378" t="s">
        <v>662</v>
      </c>
      <c r="P378" t="s">
        <v>71</v>
      </c>
      <c r="Q378" t="s">
        <v>161</v>
      </c>
      <c r="R378" t="s">
        <v>663</v>
      </c>
      <c r="S378">
        <v>67.98</v>
      </c>
      <c r="T378">
        <v>2</v>
      </c>
      <c r="U378">
        <v>0</v>
      </c>
      <c r="V378">
        <v>14.955599999999997</v>
      </c>
    </row>
    <row r="379" spans="1:22" x14ac:dyDescent="0.3">
      <c r="A379">
        <v>4737</v>
      </c>
      <c r="B379" t="s">
        <v>7731</v>
      </c>
      <c r="C379">
        <v>2012</v>
      </c>
      <c r="D379" s="1">
        <v>41073</v>
      </c>
      <c r="E379" s="1">
        <v>41079</v>
      </c>
      <c r="F379" t="s">
        <v>50</v>
      </c>
      <c r="G379" t="s">
        <v>3217</v>
      </c>
      <c r="H379" t="s">
        <v>3218</v>
      </c>
      <c r="I379" t="s">
        <v>102</v>
      </c>
      <c r="J379" t="s">
        <v>27</v>
      </c>
      <c r="K379" t="s">
        <v>7612</v>
      </c>
      <c r="L379" t="s">
        <v>5234</v>
      </c>
      <c r="M379">
        <v>4240</v>
      </c>
      <c r="N379" t="s">
        <v>148</v>
      </c>
      <c r="O379" t="s">
        <v>2047</v>
      </c>
      <c r="P379" t="s">
        <v>46</v>
      </c>
      <c r="Q379" t="s">
        <v>75</v>
      </c>
      <c r="R379" t="s">
        <v>2048</v>
      </c>
      <c r="S379">
        <v>29.84</v>
      </c>
      <c r="T379">
        <v>2</v>
      </c>
      <c r="U379">
        <v>0</v>
      </c>
      <c r="V379">
        <v>13.427999999999997</v>
      </c>
    </row>
    <row r="380" spans="1:22" x14ac:dyDescent="0.3">
      <c r="A380">
        <v>4736</v>
      </c>
      <c r="B380" t="s">
        <v>7731</v>
      </c>
      <c r="C380">
        <v>2012</v>
      </c>
      <c r="D380" s="1">
        <v>41073</v>
      </c>
      <c r="E380" s="1">
        <v>41079</v>
      </c>
      <c r="F380" t="s">
        <v>50</v>
      </c>
      <c r="G380" t="s">
        <v>3217</v>
      </c>
      <c r="H380" t="s">
        <v>3218</v>
      </c>
      <c r="I380" t="s">
        <v>102</v>
      </c>
      <c r="J380" t="s">
        <v>27</v>
      </c>
      <c r="K380" t="s">
        <v>7612</v>
      </c>
      <c r="L380" t="s">
        <v>5234</v>
      </c>
      <c r="M380">
        <v>4240</v>
      </c>
      <c r="N380" t="s">
        <v>148</v>
      </c>
      <c r="O380" t="s">
        <v>3587</v>
      </c>
      <c r="P380" t="s">
        <v>46</v>
      </c>
      <c r="Q380" t="s">
        <v>75</v>
      </c>
      <c r="R380" t="s">
        <v>3588</v>
      </c>
      <c r="S380">
        <v>8.26</v>
      </c>
      <c r="T380">
        <v>2</v>
      </c>
      <c r="U380">
        <v>0</v>
      </c>
      <c r="V380">
        <v>3.8822000000000001</v>
      </c>
    </row>
    <row r="381" spans="1:22" x14ac:dyDescent="0.3">
      <c r="A381">
        <v>4722</v>
      </c>
      <c r="B381" t="s">
        <v>7717</v>
      </c>
      <c r="C381">
        <v>2011</v>
      </c>
      <c r="D381" s="1">
        <v>40701</v>
      </c>
      <c r="E381" s="1">
        <v>40705</v>
      </c>
      <c r="F381" t="s">
        <v>23</v>
      </c>
      <c r="G381" t="s">
        <v>7718</v>
      </c>
      <c r="H381" t="s">
        <v>7719</v>
      </c>
      <c r="I381" t="s">
        <v>26</v>
      </c>
      <c r="J381" t="s">
        <v>27</v>
      </c>
      <c r="K381" t="s">
        <v>456</v>
      </c>
      <c r="L381" t="s">
        <v>211</v>
      </c>
      <c r="M381">
        <v>60505</v>
      </c>
      <c r="N381" t="s">
        <v>105</v>
      </c>
      <c r="O381" t="s">
        <v>1436</v>
      </c>
      <c r="P381" t="s">
        <v>32</v>
      </c>
      <c r="Q381" t="s">
        <v>56</v>
      </c>
      <c r="R381" t="s">
        <v>1437</v>
      </c>
      <c r="S381">
        <v>268.935</v>
      </c>
      <c r="T381">
        <v>3</v>
      </c>
      <c r="U381">
        <v>0.5</v>
      </c>
      <c r="V381">
        <v>-209.76929999999999</v>
      </c>
    </row>
    <row r="382" spans="1:22" x14ac:dyDescent="0.3">
      <c r="A382">
        <v>4711</v>
      </c>
      <c r="B382" t="s">
        <v>7706</v>
      </c>
      <c r="C382">
        <v>2014</v>
      </c>
      <c r="D382" s="1">
        <v>41820</v>
      </c>
      <c r="E382" s="1">
        <v>41821</v>
      </c>
      <c r="F382" t="s">
        <v>188</v>
      </c>
      <c r="G382" t="s">
        <v>5054</v>
      </c>
      <c r="H382" t="s">
        <v>5055</v>
      </c>
      <c r="I382" t="s">
        <v>26</v>
      </c>
      <c r="J382" t="s">
        <v>27</v>
      </c>
      <c r="K382" t="s">
        <v>42</v>
      </c>
      <c r="L382" t="s">
        <v>43</v>
      </c>
      <c r="M382">
        <v>90049</v>
      </c>
      <c r="N382" t="s">
        <v>44</v>
      </c>
      <c r="O382" t="s">
        <v>4794</v>
      </c>
      <c r="P382" t="s">
        <v>71</v>
      </c>
      <c r="Q382" t="s">
        <v>161</v>
      </c>
      <c r="R382" t="s">
        <v>4795</v>
      </c>
      <c r="S382">
        <v>62.31</v>
      </c>
      <c r="T382">
        <v>3</v>
      </c>
      <c r="U382">
        <v>0</v>
      </c>
      <c r="V382">
        <v>22.4316</v>
      </c>
    </row>
    <row r="383" spans="1:22" x14ac:dyDescent="0.3">
      <c r="A383">
        <v>4710</v>
      </c>
      <c r="B383" t="s">
        <v>7706</v>
      </c>
      <c r="C383">
        <v>2014</v>
      </c>
      <c r="D383" s="1">
        <v>41820</v>
      </c>
      <c r="E383" s="1">
        <v>41821</v>
      </c>
      <c r="F383" t="s">
        <v>188</v>
      </c>
      <c r="G383" t="s">
        <v>5054</v>
      </c>
      <c r="H383" t="s">
        <v>5055</v>
      </c>
      <c r="I383" t="s">
        <v>26</v>
      </c>
      <c r="J383" t="s">
        <v>27</v>
      </c>
      <c r="K383" t="s">
        <v>42</v>
      </c>
      <c r="L383" t="s">
        <v>43</v>
      </c>
      <c r="M383">
        <v>90049</v>
      </c>
      <c r="N383" t="s">
        <v>44</v>
      </c>
      <c r="O383" t="s">
        <v>3175</v>
      </c>
      <c r="P383" t="s">
        <v>46</v>
      </c>
      <c r="Q383" t="s">
        <v>68</v>
      </c>
      <c r="R383" t="s">
        <v>3176</v>
      </c>
      <c r="S383">
        <v>11.68</v>
      </c>
      <c r="T383">
        <v>2</v>
      </c>
      <c r="U383">
        <v>0</v>
      </c>
      <c r="V383">
        <v>3.0367999999999995</v>
      </c>
    </row>
    <row r="384" spans="1:22" x14ac:dyDescent="0.3">
      <c r="A384">
        <v>4709</v>
      </c>
      <c r="B384" t="s">
        <v>7706</v>
      </c>
      <c r="C384">
        <v>2014</v>
      </c>
      <c r="D384" s="1">
        <v>41820</v>
      </c>
      <c r="E384" s="1">
        <v>41821</v>
      </c>
      <c r="F384" t="s">
        <v>188</v>
      </c>
      <c r="G384" t="s">
        <v>5054</v>
      </c>
      <c r="H384" t="s">
        <v>5055</v>
      </c>
      <c r="I384" t="s">
        <v>26</v>
      </c>
      <c r="J384" t="s">
        <v>27</v>
      </c>
      <c r="K384" t="s">
        <v>42</v>
      </c>
      <c r="L384" t="s">
        <v>43</v>
      </c>
      <c r="M384">
        <v>90049</v>
      </c>
      <c r="N384" t="s">
        <v>44</v>
      </c>
      <c r="O384" t="s">
        <v>547</v>
      </c>
      <c r="P384" t="s">
        <v>46</v>
      </c>
      <c r="Q384" t="s">
        <v>59</v>
      </c>
      <c r="R384" t="s">
        <v>548</v>
      </c>
      <c r="S384">
        <v>130.71</v>
      </c>
      <c r="T384">
        <v>3</v>
      </c>
      <c r="U384">
        <v>0</v>
      </c>
      <c r="V384">
        <v>39.212999999999994</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4708</v>
      </c>
      <c r="B386" t="s">
        <v>7706</v>
      </c>
      <c r="C386">
        <v>2014</v>
      </c>
      <c r="D386" s="1">
        <v>41820</v>
      </c>
      <c r="E386" s="1">
        <v>41821</v>
      </c>
      <c r="F386" t="s">
        <v>188</v>
      </c>
      <c r="G386" t="s">
        <v>5054</v>
      </c>
      <c r="H386" t="s">
        <v>5055</v>
      </c>
      <c r="I386" t="s">
        <v>26</v>
      </c>
      <c r="J386" t="s">
        <v>27</v>
      </c>
      <c r="K386" t="s">
        <v>42</v>
      </c>
      <c r="L386" t="s">
        <v>43</v>
      </c>
      <c r="M386">
        <v>90049</v>
      </c>
      <c r="N386" t="s">
        <v>44</v>
      </c>
      <c r="O386" t="s">
        <v>4766</v>
      </c>
      <c r="P386" t="s">
        <v>46</v>
      </c>
      <c r="Q386" t="s">
        <v>75</v>
      </c>
      <c r="R386" t="s">
        <v>4767</v>
      </c>
      <c r="S386">
        <v>895.92</v>
      </c>
      <c r="T386">
        <v>5</v>
      </c>
      <c r="U386">
        <v>0.2</v>
      </c>
      <c r="V386">
        <v>302.37299999999993</v>
      </c>
    </row>
    <row r="387" spans="1:22" x14ac:dyDescent="0.3">
      <c r="A387">
        <v>4704</v>
      </c>
      <c r="B387" t="s">
        <v>7703</v>
      </c>
      <c r="C387">
        <v>2013</v>
      </c>
      <c r="D387" s="1">
        <v>41450</v>
      </c>
      <c r="E387" s="1">
        <v>41454</v>
      </c>
      <c r="F387" t="s">
        <v>50</v>
      </c>
      <c r="G387" t="s">
        <v>6603</v>
      </c>
      <c r="H387" t="s">
        <v>6604</v>
      </c>
      <c r="I387" t="s">
        <v>41</v>
      </c>
      <c r="J387" t="s">
        <v>27</v>
      </c>
      <c r="K387" t="s">
        <v>184</v>
      </c>
      <c r="L387" t="s">
        <v>104</v>
      </c>
      <c r="M387">
        <v>77095</v>
      </c>
      <c r="N387" t="s">
        <v>105</v>
      </c>
      <c r="O387" t="s">
        <v>4437</v>
      </c>
      <c r="P387" t="s">
        <v>46</v>
      </c>
      <c r="Q387" t="s">
        <v>78</v>
      </c>
      <c r="R387" t="s">
        <v>4438</v>
      </c>
      <c r="S387">
        <v>8.711999999999998</v>
      </c>
      <c r="T387">
        <v>2</v>
      </c>
      <c r="U387">
        <v>0.8</v>
      </c>
      <c r="V387">
        <v>-19.602000000000007</v>
      </c>
    </row>
    <row r="388" spans="1:22" x14ac:dyDescent="0.3">
      <c r="A388">
        <v>4688</v>
      </c>
      <c r="B388" t="s">
        <v>7696</v>
      </c>
      <c r="C388">
        <v>2013</v>
      </c>
      <c r="D388" s="1">
        <v>41450</v>
      </c>
      <c r="E388" s="1">
        <v>41456</v>
      </c>
      <c r="F388" t="s">
        <v>50</v>
      </c>
      <c r="G388" t="s">
        <v>2753</v>
      </c>
      <c r="H388" t="s">
        <v>2754</v>
      </c>
      <c r="I388" t="s">
        <v>26</v>
      </c>
      <c r="J388" t="s">
        <v>27</v>
      </c>
      <c r="K388" t="s">
        <v>1464</v>
      </c>
      <c r="L388" t="s">
        <v>254</v>
      </c>
      <c r="M388">
        <v>47374</v>
      </c>
      <c r="N388" t="s">
        <v>105</v>
      </c>
      <c r="O388" t="s">
        <v>7697</v>
      </c>
      <c r="P388" t="s">
        <v>71</v>
      </c>
      <c r="Q388" t="s">
        <v>72</v>
      </c>
      <c r="R388" t="s">
        <v>7698</v>
      </c>
      <c r="S388">
        <v>440.91</v>
      </c>
      <c r="T388">
        <v>9</v>
      </c>
      <c r="U388">
        <v>0</v>
      </c>
      <c r="V388">
        <v>123.45480000000005</v>
      </c>
    </row>
    <row r="389" spans="1:22" x14ac:dyDescent="0.3">
      <c r="A389">
        <v>4655</v>
      </c>
      <c r="B389" t="s">
        <v>7678</v>
      </c>
      <c r="C389">
        <v>2014</v>
      </c>
      <c r="D389" s="1">
        <v>41815</v>
      </c>
      <c r="E389" s="1">
        <v>41817</v>
      </c>
      <c r="F389" t="s">
        <v>23</v>
      </c>
      <c r="G389" t="s">
        <v>3450</v>
      </c>
      <c r="H389" t="s">
        <v>3451</v>
      </c>
      <c r="I389" t="s">
        <v>26</v>
      </c>
      <c r="J389" t="s">
        <v>27</v>
      </c>
      <c r="K389" t="s">
        <v>127</v>
      </c>
      <c r="L389" t="s">
        <v>43</v>
      </c>
      <c r="M389">
        <v>94110</v>
      </c>
      <c r="N389" t="s">
        <v>44</v>
      </c>
      <c r="O389" t="s">
        <v>6917</v>
      </c>
      <c r="P389" t="s">
        <v>46</v>
      </c>
      <c r="Q389" t="s">
        <v>269</v>
      </c>
      <c r="R389" t="s">
        <v>6918</v>
      </c>
      <c r="S389">
        <v>2.88</v>
      </c>
      <c r="T389">
        <v>1</v>
      </c>
      <c r="U389">
        <v>0</v>
      </c>
      <c r="V389">
        <v>1.3535999999999999</v>
      </c>
    </row>
    <row r="390" spans="1:22" x14ac:dyDescent="0.3">
      <c r="A390">
        <v>4583</v>
      </c>
      <c r="B390" t="s">
        <v>7622</v>
      </c>
      <c r="C390">
        <v>2013</v>
      </c>
      <c r="D390" s="1">
        <v>41436</v>
      </c>
      <c r="E390" s="1">
        <v>41438</v>
      </c>
      <c r="F390" t="s">
        <v>188</v>
      </c>
      <c r="G390" t="s">
        <v>6220</v>
      </c>
      <c r="H390" t="s">
        <v>6221</v>
      </c>
      <c r="I390" t="s">
        <v>26</v>
      </c>
      <c r="J390" t="s">
        <v>27</v>
      </c>
      <c r="K390" t="s">
        <v>146</v>
      </c>
      <c r="L390" t="s">
        <v>147</v>
      </c>
      <c r="M390">
        <v>19140</v>
      </c>
      <c r="N390" t="s">
        <v>148</v>
      </c>
      <c r="O390" t="s">
        <v>7381</v>
      </c>
      <c r="P390" t="s">
        <v>46</v>
      </c>
      <c r="Q390" t="s">
        <v>47</v>
      </c>
      <c r="R390" t="s">
        <v>7382</v>
      </c>
      <c r="S390">
        <v>23.616</v>
      </c>
      <c r="T390">
        <v>8</v>
      </c>
      <c r="U390">
        <v>0.2</v>
      </c>
      <c r="V390">
        <v>7.9703999999999997</v>
      </c>
    </row>
    <row r="391" spans="1:22" x14ac:dyDescent="0.3">
      <c r="A391">
        <v>4579</v>
      </c>
      <c r="B391" t="s">
        <v>7613</v>
      </c>
      <c r="C391">
        <v>2012</v>
      </c>
      <c r="D391" s="1">
        <v>41069</v>
      </c>
      <c r="E391" s="1">
        <v>41075</v>
      </c>
      <c r="F391" t="s">
        <v>50</v>
      </c>
      <c r="G391" t="s">
        <v>2707</v>
      </c>
      <c r="H391" t="s">
        <v>2708</v>
      </c>
      <c r="I391" t="s">
        <v>102</v>
      </c>
      <c r="J391" t="s">
        <v>27</v>
      </c>
      <c r="K391" t="s">
        <v>7555</v>
      </c>
      <c r="L391" t="s">
        <v>319</v>
      </c>
      <c r="M391">
        <v>23666</v>
      </c>
      <c r="N391" t="s">
        <v>30</v>
      </c>
      <c r="O391" t="s">
        <v>1722</v>
      </c>
      <c r="P391" t="s">
        <v>46</v>
      </c>
      <c r="Q391" t="s">
        <v>75</v>
      </c>
      <c r="R391" t="s">
        <v>1723</v>
      </c>
      <c r="S391">
        <v>113.10000000000001</v>
      </c>
      <c r="T391">
        <v>3</v>
      </c>
      <c r="U391">
        <v>0</v>
      </c>
      <c r="V391">
        <v>56.550000000000004</v>
      </c>
    </row>
    <row r="392" spans="1:22" x14ac:dyDescent="0.3">
      <c r="A392">
        <v>4542</v>
      </c>
      <c r="B392" t="s">
        <v>7578</v>
      </c>
      <c r="C392">
        <v>2014</v>
      </c>
      <c r="D392" s="1">
        <v>41807</v>
      </c>
      <c r="E392" s="1">
        <v>41812</v>
      </c>
      <c r="F392" t="s">
        <v>50</v>
      </c>
      <c r="G392" t="s">
        <v>1291</v>
      </c>
      <c r="H392" t="s">
        <v>1292</v>
      </c>
      <c r="I392" t="s">
        <v>41</v>
      </c>
      <c r="J392" t="s">
        <v>27</v>
      </c>
      <c r="K392" t="s">
        <v>303</v>
      </c>
      <c r="L392" t="s">
        <v>211</v>
      </c>
      <c r="M392">
        <v>60653</v>
      </c>
      <c r="N392" t="s">
        <v>105</v>
      </c>
      <c r="O392" t="s">
        <v>108</v>
      </c>
      <c r="P392" t="s">
        <v>46</v>
      </c>
      <c r="Q392" t="s">
        <v>75</v>
      </c>
      <c r="R392" t="s">
        <v>109</v>
      </c>
      <c r="S392">
        <v>5.9359999999999991</v>
      </c>
      <c r="T392">
        <v>7</v>
      </c>
      <c r="U392">
        <v>0.8</v>
      </c>
      <c r="V392">
        <v>-8.9040000000000035</v>
      </c>
    </row>
    <row r="393" spans="1:22" x14ac:dyDescent="0.3">
      <c r="A393">
        <v>4520</v>
      </c>
      <c r="B393" t="s">
        <v>7561</v>
      </c>
      <c r="C393">
        <v>2014</v>
      </c>
      <c r="D393" s="1">
        <v>41801</v>
      </c>
      <c r="E393" s="1">
        <v>41805</v>
      </c>
      <c r="F393" t="s">
        <v>50</v>
      </c>
      <c r="G393" t="s">
        <v>4592</v>
      </c>
      <c r="H393" t="s">
        <v>4593</v>
      </c>
      <c r="I393" t="s">
        <v>41</v>
      </c>
      <c r="J393" t="s">
        <v>27</v>
      </c>
      <c r="K393" t="s">
        <v>1521</v>
      </c>
      <c r="L393" t="s">
        <v>54</v>
      </c>
      <c r="M393">
        <v>32216</v>
      </c>
      <c r="N393" t="s">
        <v>30</v>
      </c>
      <c r="O393" t="s">
        <v>7562</v>
      </c>
      <c r="P393" t="s">
        <v>46</v>
      </c>
      <c r="Q393" t="s">
        <v>59</v>
      </c>
      <c r="R393" t="s">
        <v>7563</v>
      </c>
      <c r="S393">
        <v>1347.5200000000002</v>
      </c>
      <c r="T393">
        <v>8</v>
      </c>
      <c r="U393">
        <v>0.2</v>
      </c>
      <c r="V393">
        <v>84.219999999999857</v>
      </c>
    </row>
    <row r="394" spans="1:22" x14ac:dyDescent="0.3">
      <c r="A394">
        <v>4503</v>
      </c>
      <c r="B394" t="s">
        <v>7544</v>
      </c>
      <c r="C394">
        <v>2011</v>
      </c>
      <c r="D394" s="1">
        <v>40724</v>
      </c>
      <c r="E394" s="1">
        <v>40728</v>
      </c>
      <c r="F394" t="s">
        <v>50</v>
      </c>
      <c r="G394" t="s">
        <v>842</v>
      </c>
      <c r="H394" t="s">
        <v>843</v>
      </c>
      <c r="I394" t="s">
        <v>41</v>
      </c>
      <c r="J394" t="s">
        <v>27</v>
      </c>
      <c r="K394" t="s">
        <v>184</v>
      </c>
      <c r="L394" t="s">
        <v>104</v>
      </c>
      <c r="M394">
        <v>77095</v>
      </c>
      <c r="N394" t="s">
        <v>105</v>
      </c>
      <c r="O394" t="s">
        <v>1788</v>
      </c>
      <c r="P394" t="s">
        <v>46</v>
      </c>
      <c r="Q394" t="s">
        <v>269</v>
      </c>
      <c r="R394" t="s">
        <v>186</v>
      </c>
      <c r="S394">
        <v>21.312000000000005</v>
      </c>
      <c r="T394">
        <v>6</v>
      </c>
      <c r="U394">
        <v>0.2</v>
      </c>
      <c r="V394">
        <v>7.1928000000000001</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4502</v>
      </c>
      <c r="B396" t="s">
        <v>7544</v>
      </c>
      <c r="C396">
        <v>2011</v>
      </c>
      <c r="D396" s="1">
        <v>40724</v>
      </c>
      <c r="E396" s="1">
        <v>40728</v>
      </c>
      <c r="F396" t="s">
        <v>50</v>
      </c>
      <c r="G396" t="s">
        <v>842</v>
      </c>
      <c r="H396" t="s">
        <v>843</v>
      </c>
      <c r="I396" t="s">
        <v>41</v>
      </c>
      <c r="J396" t="s">
        <v>27</v>
      </c>
      <c r="K396" t="s">
        <v>184</v>
      </c>
      <c r="L396" t="s">
        <v>104</v>
      </c>
      <c r="M396">
        <v>77095</v>
      </c>
      <c r="N396" t="s">
        <v>105</v>
      </c>
      <c r="O396" t="s">
        <v>1979</v>
      </c>
      <c r="P396" t="s">
        <v>46</v>
      </c>
      <c r="Q396" t="s">
        <v>90</v>
      </c>
      <c r="R396" t="s">
        <v>1980</v>
      </c>
      <c r="S396">
        <v>25.920000000000005</v>
      </c>
      <c r="T396">
        <v>5</v>
      </c>
      <c r="U396">
        <v>0.2</v>
      </c>
      <c r="V396">
        <v>9.0719999999999992</v>
      </c>
    </row>
    <row r="397" spans="1:22" x14ac:dyDescent="0.3">
      <c r="A397">
        <v>4497</v>
      </c>
      <c r="B397" t="s">
        <v>7538</v>
      </c>
      <c r="C397">
        <v>2014</v>
      </c>
      <c r="D397" s="1">
        <v>41809</v>
      </c>
      <c r="E397" s="1">
        <v>41814</v>
      </c>
      <c r="F397" t="s">
        <v>50</v>
      </c>
      <c r="G397" t="s">
        <v>965</v>
      </c>
      <c r="H397" t="s">
        <v>966</v>
      </c>
      <c r="I397" t="s">
        <v>26</v>
      </c>
      <c r="J397" t="s">
        <v>27</v>
      </c>
      <c r="K397" t="s">
        <v>42</v>
      </c>
      <c r="L397" t="s">
        <v>43</v>
      </c>
      <c r="M397">
        <v>90032</v>
      </c>
      <c r="N397" t="s">
        <v>44</v>
      </c>
      <c r="O397" t="s">
        <v>1303</v>
      </c>
      <c r="P397" t="s">
        <v>46</v>
      </c>
      <c r="Q397" t="s">
        <v>90</v>
      </c>
      <c r="R397" t="s">
        <v>1304</v>
      </c>
      <c r="S397">
        <v>38.880000000000003</v>
      </c>
      <c r="T397">
        <v>6</v>
      </c>
      <c r="U397">
        <v>0</v>
      </c>
      <c r="V397">
        <v>19.051200000000001</v>
      </c>
    </row>
    <row r="398" spans="1:22" x14ac:dyDescent="0.3">
      <c r="A398">
        <v>4496</v>
      </c>
      <c r="B398" t="s">
        <v>7538</v>
      </c>
      <c r="C398">
        <v>2014</v>
      </c>
      <c r="D398" s="1">
        <v>41809</v>
      </c>
      <c r="E398" s="1">
        <v>41814</v>
      </c>
      <c r="F398" t="s">
        <v>50</v>
      </c>
      <c r="G398" t="s">
        <v>965</v>
      </c>
      <c r="H398" t="s">
        <v>966</v>
      </c>
      <c r="I398" t="s">
        <v>26</v>
      </c>
      <c r="J398" t="s">
        <v>27</v>
      </c>
      <c r="K398" t="s">
        <v>42</v>
      </c>
      <c r="L398" t="s">
        <v>43</v>
      </c>
      <c r="M398">
        <v>90032</v>
      </c>
      <c r="N398" t="s">
        <v>44</v>
      </c>
      <c r="O398" t="s">
        <v>2232</v>
      </c>
      <c r="P398" t="s">
        <v>32</v>
      </c>
      <c r="Q398" t="s">
        <v>33</v>
      </c>
      <c r="R398" t="s">
        <v>2233</v>
      </c>
      <c r="S398">
        <v>917.92349999999988</v>
      </c>
      <c r="T398">
        <v>9</v>
      </c>
      <c r="U398">
        <v>0.15</v>
      </c>
      <c r="V398">
        <v>75.593699999999899</v>
      </c>
    </row>
    <row r="399" spans="1:22" x14ac:dyDescent="0.3">
      <c r="A399">
        <v>4451</v>
      </c>
      <c r="B399" t="s">
        <v>7508</v>
      </c>
      <c r="C399">
        <v>2012</v>
      </c>
      <c r="D399" s="1">
        <v>41079</v>
      </c>
      <c r="E399" s="1">
        <v>41083</v>
      </c>
      <c r="F399" t="s">
        <v>50</v>
      </c>
      <c r="G399" t="s">
        <v>940</v>
      </c>
      <c r="H399" t="s">
        <v>941</v>
      </c>
      <c r="I399" t="s">
        <v>26</v>
      </c>
      <c r="J399" t="s">
        <v>27</v>
      </c>
      <c r="K399" t="s">
        <v>42</v>
      </c>
      <c r="L399" t="s">
        <v>43</v>
      </c>
      <c r="M399">
        <v>90032</v>
      </c>
      <c r="N399" t="s">
        <v>44</v>
      </c>
      <c r="O399" t="s">
        <v>2467</v>
      </c>
      <c r="P399" t="s">
        <v>46</v>
      </c>
      <c r="Q399" t="s">
        <v>173</v>
      </c>
      <c r="R399" t="s">
        <v>2468</v>
      </c>
      <c r="S399">
        <v>186.69</v>
      </c>
      <c r="T399">
        <v>3</v>
      </c>
      <c r="U399">
        <v>0</v>
      </c>
      <c r="V399">
        <v>87.744299999999981</v>
      </c>
    </row>
    <row r="400" spans="1:22" x14ac:dyDescent="0.3">
      <c r="A400">
        <v>4450</v>
      </c>
      <c r="B400" t="s">
        <v>7508</v>
      </c>
      <c r="C400">
        <v>2012</v>
      </c>
      <c r="D400" s="1">
        <v>41079</v>
      </c>
      <c r="E400" s="1">
        <v>41083</v>
      </c>
      <c r="F400" t="s">
        <v>50</v>
      </c>
      <c r="G400" t="s">
        <v>940</v>
      </c>
      <c r="H400" t="s">
        <v>941</v>
      </c>
      <c r="I400" t="s">
        <v>26</v>
      </c>
      <c r="J400" t="s">
        <v>27</v>
      </c>
      <c r="K400" t="s">
        <v>42</v>
      </c>
      <c r="L400" t="s">
        <v>43</v>
      </c>
      <c r="M400">
        <v>90032</v>
      </c>
      <c r="N400" t="s">
        <v>44</v>
      </c>
      <c r="O400" t="s">
        <v>4446</v>
      </c>
      <c r="P400" t="s">
        <v>46</v>
      </c>
      <c r="Q400" t="s">
        <v>90</v>
      </c>
      <c r="R400" t="s">
        <v>4447</v>
      </c>
      <c r="S400">
        <v>6.48</v>
      </c>
      <c r="T400">
        <v>1</v>
      </c>
      <c r="U400">
        <v>0</v>
      </c>
      <c r="V400">
        <v>3.1104000000000003</v>
      </c>
    </row>
    <row r="401" spans="1:22" x14ac:dyDescent="0.3">
      <c r="A401">
        <v>4449</v>
      </c>
      <c r="B401" t="s">
        <v>7508</v>
      </c>
      <c r="C401">
        <v>2012</v>
      </c>
      <c r="D401" s="1">
        <v>41079</v>
      </c>
      <c r="E401" s="1">
        <v>41083</v>
      </c>
      <c r="F401" t="s">
        <v>50</v>
      </c>
      <c r="G401" t="s">
        <v>940</v>
      </c>
      <c r="H401" t="s">
        <v>941</v>
      </c>
      <c r="I401" t="s">
        <v>26</v>
      </c>
      <c r="J401" t="s">
        <v>27</v>
      </c>
      <c r="K401" t="s">
        <v>42</v>
      </c>
      <c r="L401" t="s">
        <v>43</v>
      </c>
      <c r="M401">
        <v>90032</v>
      </c>
      <c r="N401" t="s">
        <v>44</v>
      </c>
      <c r="O401" t="s">
        <v>2111</v>
      </c>
      <c r="P401" t="s">
        <v>32</v>
      </c>
      <c r="Q401" t="s">
        <v>65</v>
      </c>
      <c r="R401" t="s">
        <v>2112</v>
      </c>
      <c r="S401">
        <v>12.56</v>
      </c>
      <c r="T401">
        <v>2</v>
      </c>
      <c r="U401">
        <v>0</v>
      </c>
      <c r="V401">
        <v>4.0191999999999997</v>
      </c>
    </row>
    <row r="402" spans="1:22" x14ac:dyDescent="0.3">
      <c r="A402">
        <v>4414</v>
      </c>
      <c r="B402" t="s">
        <v>7479</v>
      </c>
      <c r="C402">
        <v>2011</v>
      </c>
      <c r="D402" s="1">
        <v>40715</v>
      </c>
      <c r="E402" s="1">
        <v>40718</v>
      </c>
      <c r="F402" t="s">
        <v>188</v>
      </c>
      <c r="G402" t="s">
        <v>4282</v>
      </c>
      <c r="H402" t="s">
        <v>4283</v>
      </c>
      <c r="I402" t="s">
        <v>26</v>
      </c>
      <c r="J402" t="s">
        <v>27</v>
      </c>
      <c r="K402" t="s">
        <v>266</v>
      </c>
      <c r="L402" t="s">
        <v>267</v>
      </c>
      <c r="M402">
        <v>10024</v>
      </c>
      <c r="N402" t="s">
        <v>148</v>
      </c>
      <c r="O402" t="s">
        <v>3681</v>
      </c>
      <c r="P402" t="s">
        <v>46</v>
      </c>
      <c r="Q402" t="s">
        <v>78</v>
      </c>
      <c r="R402" t="s">
        <v>3682</v>
      </c>
      <c r="S402">
        <v>59.699999999999996</v>
      </c>
      <c r="T402">
        <v>3</v>
      </c>
      <c r="U402">
        <v>0</v>
      </c>
      <c r="V402">
        <v>26.864999999999995</v>
      </c>
    </row>
    <row r="403" spans="1:22" x14ac:dyDescent="0.3">
      <c r="A403">
        <v>4413</v>
      </c>
      <c r="B403" t="s">
        <v>7479</v>
      </c>
      <c r="C403">
        <v>2011</v>
      </c>
      <c r="D403" s="1">
        <v>40715</v>
      </c>
      <c r="E403" s="1">
        <v>40718</v>
      </c>
      <c r="F403" t="s">
        <v>188</v>
      </c>
      <c r="G403" t="s">
        <v>4282</v>
      </c>
      <c r="H403" t="s">
        <v>4283</v>
      </c>
      <c r="I403" t="s">
        <v>26</v>
      </c>
      <c r="J403" t="s">
        <v>27</v>
      </c>
      <c r="K403" t="s">
        <v>266</v>
      </c>
      <c r="L403" t="s">
        <v>267</v>
      </c>
      <c r="M403">
        <v>10024</v>
      </c>
      <c r="N403" t="s">
        <v>148</v>
      </c>
      <c r="O403" t="s">
        <v>2006</v>
      </c>
      <c r="P403" t="s">
        <v>71</v>
      </c>
      <c r="Q403" t="s">
        <v>72</v>
      </c>
      <c r="R403" t="s">
        <v>2007</v>
      </c>
      <c r="S403">
        <v>617.97</v>
      </c>
      <c r="T403">
        <v>3</v>
      </c>
      <c r="U403">
        <v>0</v>
      </c>
      <c r="V403">
        <v>160.6722</v>
      </c>
    </row>
    <row r="404" spans="1:22" x14ac:dyDescent="0.3">
      <c r="A404">
        <v>4412</v>
      </c>
      <c r="B404" t="s">
        <v>7479</v>
      </c>
      <c r="C404">
        <v>2011</v>
      </c>
      <c r="D404" s="1">
        <v>40715</v>
      </c>
      <c r="E404" s="1">
        <v>40718</v>
      </c>
      <c r="F404" t="s">
        <v>188</v>
      </c>
      <c r="G404" t="s">
        <v>4282</v>
      </c>
      <c r="H404" t="s">
        <v>4283</v>
      </c>
      <c r="I404" t="s">
        <v>26</v>
      </c>
      <c r="J404" t="s">
        <v>27</v>
      </c>
      <c r="K404" t="s">
        <v>266</v>
      </c>
      <c r="L404" t="s">
        <v>267</v>
      </c>
      <c r="M404">
        <v>10024</v>
      </c>
      <c r="N404" t="s">
        <v>148</v>
      </c>
      <c r="O404" t="s">
        <v>5051</v>
      </c>
      <c r="P404" t="s">
        <v>46</v>
      </c>
      <c r="Q404" t="s">
        <v>90</v>
      </c>
      <c r="R404" t="s">
        <v>5052</v>
      </c>
      <c r="S404">
        <v>19.649999999999999</v>
      </c>
      <c r="T404">
        <v>3</v>
      </c>
      <c r="U404">
        <v>0</v>
      </c>
      <c r="V404">
        <v>9.0389999999999997</v>
      </c>
    </row>
    <row r="405" spans="1:22" x14ac:dyDescent="0.3">
      <c r="A405">
        <v>4317</v>
      </c>
      <c r="B405" t="s">
        <v>7403</v>
      </c>
      <c r="C405">
        <v>2012</v>
      </c>
      <c r="D405" s="1">
        <v>41085</v>
      </c>
      <c r="E405" s="1">
        <v>41091</v>
      </c>
      <c r="F405" t="s">
        <v>50</v>
      </c>
      <c r="G405" t="s">
        <v>2243</v>
      </c>
      <c r="H405" t="s">
        <v>2244</v>
      </c>
      <c r="I405" t="s">
        <v>26</v>
      </c>
      <c r="J405" t="s">
        <v>27</v>
      </c>
      <c r="K405" t="s">
        <v>42</v>
      </c>
      <c r="L405" t="s">
        <v>43</v>
      </c>
      <c r="M405">
        <v>90045</v>
      </c>
      <c r="N405" t="s">
        <v>44</v>
      </c>
      <c r="O405" t="s">
        <v>2082</v>
      </c>
      <c r="P405" t="s">
        <v>46</v>
      </c>
      <c r="Q405" t="s">
        <v>59</v>
      </c>
      <c r="R405" t="s">
        <v>2083</v>
      </c>
      <c r="S405">
        <v>304.23</v>
      </c>
      <c r="T405">
        <v>3</v>
      </c>
      <c r="U405">
        <v>0</v>
      </c>
      <c r="V405">
        <v>9.126899999999992</v>
      </c>
    </row>
    <row r="406" spans="1:22" x14ac:dyDescent="0.3">
      <c r="A406">
        <v>4316</v>
      </c>
      <c r="B406" t="s">
        <v>7403</v>
      </c>
      <c r="C406">
        <v>2012</v>
      </c>
      <c r="D406" s="1">
        <v>41085</v>
      </c>
      <c r="E406" s="1">
        <v>41091</v>
      </c>
      <c r="F406" t="s">
        <v>50</v>
      </c>
      <c r="G406" t="s">
        <v>2243</v>
      </c>
      <c r="H406" t="s">
        <v>2244</v>
      </c>
      <c r="I406" t="s">
        <v>26</v>
      </c>
      <c r="J406" t="s">
        <v>27</v>
      </c>
      <c r="K406" t="s">
        <v>42</v>
      </c>
      <c r="L406" t="s">
        <v>43</v>
      </c>
      <c r="M406">
        <v>90045</v>
      </c>
      <c r="N406" t="s">
        <v>44</v>
      </c>
      <c r="O406" t="s">
        <v>3144</v>
      </c>
      <c r="P406" t="s">
        <v>46</v>
      </c>
      <c r="Q406" t="s">
        <v>75</v>
      </c>
      <c r="R406" t="s">
        <v>3145</v>
      </c>
      <c r="S406">
        <v>88.751999999999995</v>
      </c>
      <c r="T406">
        <v>3</v>
      </c>
      <c r="U406">
        <v>0.2</v>
      </c>
      <c r="V406">
        <v>27.734999999999996</v>
      </c>
    </row>
    <row r="407" spans="1:22" x14ac:dyDescent="0.3">
      <c r="A407">
        <v>4315</v>
      </c>
      <c r="B407" t="s">
        <v>7403</v>
      </c>
      <c r="C407">
        <v>2012</v>
      </c>
      <c r="D407" s="1">
        <v>41085</v>
      </c>
      <c r="E407" s="1">
        <v>41091</v>
      </c>
      <c r="F407" t="s">
        <v>50</v>
      </c>
      <c r="G407" t="s">
        <v>2243</v>
      </c>
      <c r="H407" t="s">
        <v>2244</v>
      </c>
      <c r="I407" t="s">
        <v>26</v>
      </c>
      <c r="J407" t="s">
        <v>27</v>
      </c>
      <c r="K407" t="s">
        <v>42</v>
      </c>
      <c r="L407" t="s">
        <v>43</v>
      </c>
      <c r="M407">
        <v>90045</v>
      </c>
      <c r="N407" t="s">
        <v>44</v>
      </c>
      <c r="O407" t="s">
        <v>6753</v>
      </c>
      <c r="P407" t="s">
        <v>46</v>
      </c>
      <c r="Q407" t="s">
        <v>68</v>
      </c>
      <c r="R407" t="s">
        <v>186</v>
      </c>
      <c r="S407">
        <v>20.96</v>
      </c>
      <c r="T407">
        <v>2</v>
      </c>
      <c r="U407">
        <v>0</v>
      </c>
      <c r="V407">
        <v>5.24</v>
      </c>
    </row>
    <row r="408" spans="1:22" x14ac:dyDescent="0.3">
      <c r="A408">
        <v>4308</v>
      </c>
      <c r="B408" t="s">
        <v>7398</v>
      </c>
      <c r="C408">
        <v>2013</v>
      </c>
      <c r="D408" s="1">
        <v>41454</v>
      </c>
      <c r="E408" s="1">
        <v>41454</v>
      </c>
      <c r="F408" t="s">
        <v>1290</v>
      </c>
      <c r="G408" t="s">
        <v>2420</v>
      </c>
      <c r="H408" t="s">
        <v>2421</v>
      </c>
      <c r="I408" t="s">
        <v>41</v>
      </c>
      <c r="J408" t="s">
        <v>27</v>
      </c>
      <c r="K408" t="s">
        <v>42</v>
      </c>
      <c r="L408" t="s">
        <v>43</v>
      </c>
      <c r="M408">
        <v>90032</v>
      </c>
      <c r="N408" t="s">
        <v>44</v>
      </c>
      <c r="O408" t="s">
        <v>1199</v>
      </c>
      <c r="P408" t="s">
        <v>46</v>
      </c>
      <c r="Q408" t="s">
        <v>75</v>
      </c>
      <c r="R408" t="s">
        <v>1200</v>
      </c>
      <c r="S408">
        <v>33.568000000000005</v>
      </c>
      <c r="T408">
        <v>2</v>
      </c>
      <c r="U408">
        <v>0.2</v>
      </c>
      <c r="V408">
        <v>11.748799999999997</v>
      </c>
    </row>
    <row r="409" spans="1:22" x14ac:dyDescent="0.3">
      <c r="A409">
        <v>4307</v>
      </c>
      <c r="B409" t="s">
        <v>7398</v>
      </c>
      <c r="C409">
        <v>2013</v>
      </c>
      <c r="D409" s="1">
        <v>41454</v>
      </c>
      <c r="E409" s="1">
        <v>41454</v>
      </c>
      <c r="F409" t="s">
        <v>1290</v>
      </c>
      <c r="G409" t="s">
        <v>2420</v>
      </c>
      <c r="H409" t="s">
        <v>2421</v>
      </c>
      <c r="I409" t="s">
        <v>41</v>
      </c>
      <c r="J409" t="s">
        <v>27</v>
      </c>
      <c r="K409" t="s">
        <v>42</v>
      </c>
      <c r="L409" t="s">
        <v>43</v>
      </c>
      <c r="M409">
        <v>90032</v>
      </c>
      <c r="N409" t="s">
        <v>44</v>
      </c>
      <c r="O409" t="s">
        <v>1966</v>
      </c>
      <c r="P409" t="s">
        <v>46</v>
      </c>
      <c r="Q409" t="s">
        <v>75</v>
      </c>
      <c r="R409" t="s">
        <v>1967</v>
      </c>
      <c r="S409">
        <v>7.7520000000000007</v>
      </c>
      <c r="T409">
        <v>3</v>
      </c>
      <c r="U409">
        <v>0.2</v>
      </c>
      <c r="V409">
        <v>2.8100999999999998</v>
      </c>
    </row>
    <row r="410" spans="1:22" x14ac:dyDescent="0.3">
      <c r="A410">
        <v>4270</v>
      </c>
      <c r="B410" t="s">
        <v>7367</v>
      </c>
      <c r="C410">
        <v>2014</v>
      </c>
      <c r="D410" s="1">
        <v>41816</v>
      </c>
      <c r="E410" s="1">
        <v>41820</v>
      </c>
      <c r="F410" t="s">
        <v>23</v>
      </c>
      <c r="G410" t="s">
        <v>4893</v>
      </c>
      <c r="H410" t="s">
        <v>4894</v>
      </c>
      <c r="I410" t="s">
        <v>26</v>
      </c>
      <c r="J410" t="s">
        <v>27</v>
      </c>
      <c r="K410" t="s">
        <v>95</v>
      </c>
      <c r="L410" t="s">
        <v>96</v>
      </c>
      <c r="M410">
        <v>98115</v>
      </c>
      <c r="N410" t="s">
        <v>44</v>
      </c>
      <c r="O410" t="s">
        <v>2186</v>
      </c>
      <c r="P410" t="s">
        <v>32</v>
      </c>
      <c r="Q410" t="s">
        <v>56</v>
      </c>
      <c r="R410" t="s">
        <v>2187</v>
      </c>
      <c r="S410">
        <v>871.4</v>
      </c>
      <c r="T410">
        <v>4</v>
      </c>
      <c r="U410">
        <v>0</v>
      </c>
      <c r="V410">
        <v>148.13799999999992</v>
      </c>
    </row>
    <row r="411" spans="1:22" x14ac:dyDescent="0.3">
      <c r="A411">
        <v>4224</v>
      </c>
      <c r="B411" t="s">
        <v>7322</v>
      </c>
      <c r="C411">
        <v>2014</v>
      </c>
      <c r="D411" s="1">
        <v>41802</v>
      </c>
      <c r="E411" s="1">
        <v>41804</v>
      </c>
      <c r="F411" t="s">
        <v>23</v>
      </c>
      <c r="G411" t="s">
        <v>4047</v>
      </c>
      <c r="H411" t="s">
        <v>4048</v>
      </c>
      <c r="I411" t="s">
        <v>26</v>
      </c>
      <c r="J411" t="s">
        <v>27</v>
      </c>
      <c r="K411" t="s">
        <v>95</v>
      </c>
      <c r="L411" t="s">
        <v>96</v>
      </c>
      <c r="M411">
        <v>98103</v>
      </c>
      <c r="N411" t="s">
        <v>44</v>
      </c>
      <c r="O411" t="s">
        <v>2609</v>
      </c>
      <c r="P411" t="s">
        <v>32</v>
      </c>
      <c r="Q411" t="s">
        <v>33</v>
      </c>
      <c r="R411" t="s">
        <v>2610</v>
      </c>
      <c r="S411">
        <v>174.42000000000002</v>
      </c>
      <c r="T411">
        <v>3</v>
      </c>
      <c r="U411">
        <v>0</v>
      </c>
      <c r="V411">
        <v>41.860800000000005</v>
      </c>
    </row>
    <row r="412" spans="1:22" x14ac:dyDescent="0.3">
      <c r="A412">
        <v>4223</v>
      </c>
      <c r="B412" t="s">
        <v>7322</v>
      </c>
      <c r="C412">
        <v>2014</v>
      </c>
      <c r="D412" s="1">
        <v>41802</v>
      </c>
      <c r="E412" s="1">
        <v>41804</v>
      </c>
      <c r="F412" t="s">
        <v>23</v>
      </c>
      <c r="G412" t="s">
        <v>4047</v>
      </c>
      <c r="H412" t="s">
        <v>4048</v>
      </c>
      <c r="I412" t="s">
        <v>26</v>
      </c>
      <c r="J412" t="s">
        <v>27</v>
      </c>
      <c r="K412" t="s">
        <v>95</v>
      </c>
      <c r="L412" t="s">
        <v>96</v>
      </c>
      <c r="M412">
        <v>98103</v>
      </c>
      <c r="N412" t="s">
        <v>44</v>
      </c>
      <c r="O412" t="s">
        <v>960</v>
      </c>
      <c r="P412" t="s">
        <v>46</v>
      </c>
      <c r="Q412" t="s">
        <v>59</v>
      </c>
      <c r="R412" t="s">
        <v>961</v>
      </c>
      <c r="S412">
        <v>102.96</v>
      </c>
      <c r="T412">
        <v>2</v>
      </c>
      <c r="U412">
        <v>0</v>
      </c>
      <c r="V412">
        <v>1.0296000000000021</v>
      </c>
    </row>
    <row r="413" spans="1:22" x14ac:dyDescent="0.3">
      <c r="A413">
        <v>4222</v>
      </c>
      <c r="B413" t="s">
        <v>7322</v>
      </c>
      <c r="C413">
        <v>2014</v>
      </c>
      <c r="D413" s="1">
        <v>41802</v>
      </c>
      <c r="E413" s="1">
        <v>41804</v>
      </c>
      <c r="F413" t="s">
        <v>23</v>
      </c>
      <c r="G413" t="s">
        <v>4047</v>
      </c>
      <c r="H413" t="s">
        <v>4048</v>
      </c>
      <c r="I413" t="s">
        <v>26</v>
      </c>
      <c r="J413" t="s">
        <v>27</v>
      </c>
      <c r="K413" t="s">
        <v>95</v>
      </c>
      <c r="L413" t="s">
        <v>96</v>
      </c>
      <c r="M413">
        <v>98103</v>
      </c>
      <c r="N413" t="s">
        <v>44</v>
      </c>
      <c r="O413" t="s">
        <v>7323</v>
      </c>
      <c r="P413" t="s">
        <v>71</v>
      </c>
      <c r="Q413" t="s">
        <v>682</v>
      </c>
      <c r="R413" t="s">
        <v>7324</v>
      </c>
      <c r="S413">
        <v>385.80000000000007</v>
      </c>
      <c r="T413">
        <v>5</v>
      </c>
      <c r="U413">
        <v>0.2</v>
      </c>
      <c r="V413">
        <v>130.20749999999998</v>
      </c>
    </row>
    <row r="414" spans="1:22" x14ac:dyDescent="0.3">
      <c r="A414">
        <v>4221</v>
      </c>
      <c r="B414" t="s">
        <v>7322</v>
      </c>
      <c r="C414">
        <v>2014</v>
      </c>
      <c r="D414" s="1">
        <v>41802</v>
      </c>
      <c r="E414" s="1">
        <v>41804</v>
      </c>
      <c r="F414" t="s">
        <v>23</v>
      </c>
      <c r="G414" t="s">
        <v>4047</v>
      </c>
      <c r="H414" t="s">
        <v>4048</v>
      </c>
      <c r="I414" t="s">
        <v>26</v>
      </c>
      <c r="J414" t="s">
        <v>27</v>
      </c>
      <c r="K414" t="s">
        <v>95</v>
      </c>
      <c r="L414" t="s">
        <v>96</v>
      </c>
      <c r="M414">
        <v>98103</v>
      </c>
      <c r="N414" t="s">
        <v>44</v>
      </c>
      <c r="O414" t="s">
        <v>2867</v>
      </c>
      <c r="P414" t="s">
        <v>46</v>
      </c>
      <c r="Q414" t="s">
        <v>75</v>
      </c>
      <c r="R414" t="s">
        <v>2868</v>
      </c>
      <c r="S414">
        <v>18.288</v>
      </c>
      <c r="T414">
        <v>6</v>
      </c>
      <c r="U414">
        <v>0.2</v>
      </c>
      <c r="V414">
        <v>6.6293999999999995</v>
      </c>
    </row>
    <row r="415" spans="1:22" x14ac:dyDescent="0.3">
      <c r="A415">
        <v>4220</v>
      </c>
      <c r="B415" t="s">
        <v>7322</v>
      </c>
      <c r="C415">
        <v>2014</v>
      </c>
      <c r="D415" s="1">
        <v>41802</v>
      </c>
      <c r="E415" s="1">
        <v>41804</v>
      </c>
      <c r="F415" t="s">
        <v>23</v>
      </c>
      <c r="G415" t="s">
        <v>4047</v>
      </c>
      <c r="H415" t="s">
        <v>4048</v>
      </c>
      <c r="I415" t="s">
        <v>26</v>
      </c>
      <c r="J415" t="s">
        <v>27</v>
      </c>
      <c r="K415" t="s">
        <v>95</v>
      </c>
      <c r="L415" t="s">
        <v>96</v>
      </c>
      <c r="M415">
        <v>98103</v>
      </c>
      <c r="N415" t="s">
        <v>44</v>
      </c>
      <c r="O415" t="s">
        <v>1098</v>
      </c>
      <c r="P415" t="s">
        <v>46</v>
      </c>
      <c r="Q415" t="s">
        <v>90</v>
      </c>
      <c r="R415" t="s">
        <v>1099</v>
      </c>
      <c r="S415">
        <v>37.94</v>
      </c>
      <c r="T415">
        <v>2</v>
      </c>
      <c r="U415">
        <v>0</v>
      </c>
      <c r="V415">
        <v>18.211199999999998</v>
      </c>
    </row>
    <row r="416" spans="1:22" x14ac:dyDescent="0.3">
      <c r="A416">
        <v>4195</v>
      </c>
      <c r="B416" t="s">
        <v>7299</v>
      </c>
      <c r="C416">
        <v>2012</v>
      </c>
      <c r="D416" s="1">
        <v>41078</v>
      </c>
      <c r="E416" s="1">
        <v>41082</v>
      </c>
      <c r="F416" t="s">
        <v>50</v>
      </c>
      <c r="G416" t="s">
        <v>6471</v>
      </c>
      <c r="H416" t="s">
        <v>6472</v>
      </c>
      <c r="I416" t="s">
        <v>26</v>
      </c>
      <c r="J416" t="s">
        <v>27</v>
      </c>
      <c r="K416" t="s">
        <v>947</v>
      </c>
      <c r="L416" t="s">
        <v>43</v>
      </c>
      <c r="M416">
        <v>92105</v>
      </c>
      <c r="N416" t="s">
        <v>44</v>
      </c>
      <c r="O416" t="s">
        <v>4226</v>
      </c>
      <c r="P416" t="s">
        <v>46</v>
      </c>
      <c r="Q416" t="s">
        <v>68</v>
      </c>
      <c r="R416" t="s">
        <v>4227</v>
      </c>
      <c r="S416">
        <v>51.98</v>
      </c>
      <c r="T416">
        <v>2</v>
      </c>
      <c r="U416">
        <v>0</v>
      </c>
      <c r="V416">
        <v>15.074199999999998</v>
      </c>
    </row>
    <row r="417" spans="1:22" x14ac:dyDescent="0.3">
      <c r="A417">
        <v>4179</v>
      </c>
      <c r="B417" t="s">
        <v>7275</v>
      </c>
      <c r="C417">
        <v>2013</v>
      </c>
      <c r="D417" s="1">
        <v>41442</v>
      </c>
      <c r="E417" s="1">
        <v>41444</v>
      </c>
      <c r="F417" t="s">
        <v>23</v>
      </c>
      <c r="G417" t="s">
        <v>1870</v>
      </c>
      <c r="H417" t="s">
        <v>1871</v>
      </c>
      <c r="I417" t="s">
        <v>26</v>
      </c>
      <c r="J417" t="s">
        <v>27</v>
      </c>
      <c r="K417" t="s">
        <v>42</v>
      </c>
      <c r="L417" t="s">
        <v>43</v>
      </c>
      <c r="M417">
        <v>90045</v>
      </c>
      <c r="N417" t="s">
        <v>44</v>
      </c>
      <c r="O417" t="s">
        <v>5238</v>
      </c>
      <c r="P417" t="s">
        <v>46</v>
      </c>
      <c r="Q417" t="s">
        <v>90</v>
      </c>
      <c r="R417" t="s">
        <v>5239</v>
      </c>
      <c r="S417">
        <v>46.349999999999994</v>
      </c>
      <c r="T417">
        <v>5</v>
      </c>
      <c r="U417">
        <v>0</v>
      </c>
      <c r="V417">
        <v>21.784499999999998</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4142</v>
      </c>
      <c r="B419" t="s">
        <v>7244</v>
      </c>
      <c r="C419">
        <v>2013</v>
      </c>
      <c r="D419" s="1">
        <v>41439</v>
      </c>
      <c r="E419" s="1">
        <v>41443</v>
      </c>
      <c r="F419" t="s">
        <v>50</v>
      </c>
      <c r="G419" t="s">
        <v>1694</v>
      </c>
      <c r="H419" t="s">
        <v>1695</v>
      </c>
      <c r="I419" t="s">
        <v>26</v>
      </c>
      <c r="J419" t="s">
        <v>27</v>
      </c>
      <c r="K419" t="s">
        <v>7245</v>
      </c>
      <c r="L419" t="s">
        <v>4530</v>
      </c>
      <c r="M419">
        <v>67212</v>
      </c>
      <c r="N419" t="s">
        <v>105</v>
      </c>
      <c r="O419" t="s">
        <v>708</v>
      </c>
      <c r="P419" t="s">
        <v>46</v>
      </c>
      <c r="Q419" t="s">
        <v>47</v>
      </c>
      <c r="R419" t="s">
        <v>709</v>
      </c>
      <c r="S419">
        <v>18.899999999999999</v>
      </c>
      <c r="T419">
        <v>3</v>
      </c>
      <c r="U419">
        <v>0</v>
      </c>
      <c r="V419">
        <v>8.6939999999999991</v>
      </c>
    </row>
    <row r="420" spans="1:22" x14ac:dyDescent="0.3">
      <c r="A420">
        <v>4103</v>
      </c>
      <c r="B420" t="s">
        <v>7209</v>
      </c>
      <c r="C420">
        <v>2014</v>
      </c>
      <c r="D420" s="1">
        <v>41810</v>
      </c>
      <c r="E420" s="1">
        <v>41814</v>
      </c>
      <c r="F420" t="s">
        <v>50</v>
      </c>
      <c r="G420" t="s">
        <v>1974</v>
      </c>
      <c r="H420" t="s">
        <v>1975</v>
      </c>
      <c r="I420" t="s">
        <v>26</v>
      </c>
      <c r="J420" t="s">
        <v>27</v>
      </c>
      <c r="K420" t="s">
        <v>184</v>
      </c>
      <c r="L420" t="s">
        <v>104</v>
      </c>
      <c r="M420">
        <v>77095</v>
      </c>
      <c r="N420" t="s">
        <v>105</v>
      </c>
      <c r="O420" t="s">
        <v>5120</v>
      </c>
      <c r="P420" t="s">
        <v>46</v>
      </c>
      <c r="Q420" t="s">
        <v>90</v>
      </c>
      <c r="R420" t="s">
        <v>5121</v>
      </c>
      <c r="S420">
        <v>146.17600000000002</v>
      </c>
      <c r="T420">
        <v>8</v>
      </c>
      <c r="U420">
        <v>0.2</v>
      </c>
      <c r="V420">
        <v>47.50719999999999</v>
      </c>
    </row>
    <row r="421" spans="1:22" x14ac:dyDescent="0.3">
      <c r="A421">
        <v>4102</v>
      </c>
      <c r="B421" t="s">
        <v>7209</v>
      </c>
      <c r="C421">
        <v>2014</v>
      </c>
      <c r="D421" s="1">
        <v>41810</v>
      </c>
      <c r="E421" s="1">
        <v>41814</v>
      </c>
      <c r="F421" t="s">
        <v>50</v>
      </c>
      <c r="G421" t="s">
        <v>1974</v>
      </c>
      <c r="H421" t="s">
        <v>1975</v>
      </c>
      <c r="I421" t="s">
        <v>26</v>
      </c>
      <c r="J421" t="s">
        <v>27</v>
      </c>
      <c r="K421" t="s">
        <v>184</v>
      </c>
      <c r="L421" t="s">
        <v>104</v>
      </c>
      <c r="M421">
        <v>77095</v>
      </c>
      <c r="N421" t="s">
        <v>105</v>
      </c>
      <c r="O421" t="s">
        <v>4422</v>
      </c>
      <c r="P421" t="s">
        <v>46</v>
      </c>
      <c r="Q421" t="s">
        <v>78</v>
      </c>
      <c r="R421" t="s">
        <v>4423</v>
      </c>
      <c r="S421">
        <v>0.44399999999999995</v>
      </c>
      <c r="T421">
        <v>1</v>
      </c>
      <c r="U421">
        <v>0.8</v>
      </c>
      <c r="V421">
        <v>-1.1100000000000003</v>
      </c>
    </row>
    <row r="422" spans="1:22" x14ac:dyDescent="0.3">
      <c r="A422">
        <v>4101</v>
      </c>
      <c r="B422" t="s">
        <v>7209</v>
      </c>
      <c r="C422">
        <v>2014</v>
      </c>
      <c r="D422" s="1">
        <v>41810</v>
      </c>
      <c r="E422" s="1">
        <v>41814</v>
      </c>
      <c r="F422" t="s">
        <v>50</v>
      </c>
      <c r="G422" t="s">
        <v>1974</v>
      </c>
      <c r="H422" t="s">
        <v>1975</v>
      </c>
      <c r="I422" t="s">
        <v>26</v>
      </c>
      <c r="J422" t="s">
        <v>27</v>
      </c>
      <c r="K422" t="s">
        <v>184</v>
      </c>
      <c r="L422" t="s">
        <v>104</v>
      </c>
      <c r="M422">
        <v>77095</v>
      </c>
      <c r="N422" t="s">
        <v>105</v>
      </c>
      <c r="O422" t="s">
        <v>7210</v>
      </c>
      <c r="P422" t="s">
        <v>46</v>
      </c>
      <c r="Q422" t="s">
        <v>78</v>
      </c>
      <c r="R422" t="s">
        <v>7211</v>
      </c>
      <c r="S422">
        <v>2.2639999999999993</v>
      </c>
      <c r="T422">
        <v>1</v>
      </c>
      <c r="U422">
        <v>0.8</v>
      </c>
      <c r="V422">
        <v>-5.2072000000000012</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4084</v>
      </c>
      <c r="B424" t="s">
        <v>7197</v>
      </c>
      <c r="C424">
        <v>2014</v>
      </c>
      <c r="D424" s="1">
        <v>41815</v>
      </c>
      <c r="E424" s="1">
        <v>41821</v>
      </c>
      <c r="F424" t="s">
        <v>50</v>
      </c>
      <c r="G424" t="s">
        <v>5733</v>
      </c>
      <c r="H424" t="s">
        <v>5734</v>
      </c>
      <c r="I424" t="s">
        <v>41</v>
      </c>
      <c r="J424" t="s">
        <v>27</v>
      </c>
      <c r="K424" t="s">
        <v>357</v>
      </c>
      <c r="L424" t="s">
        <v>211</v>
      </c>
      <c r="M424">
        <v>62521</v>
      </c>
      <c r="N424" t="s">
        <v>105</v>
      </c>
      <c r="O424" t="s">
        <v>6096</v>
      </c>
      <c r="P424" t="s">
        <v>46</v>
      </c>
      <c r="Q424" t="s">
        <v>90</v>
      </c>
      <c r="R424" t="s">
        <v>6097</v>
      </c>
      <c r="S424">
        <v>10.272000000000002</v>
      </c>
      <c r="T424">
        <v>3</v>
      </c>
      <c r="U424">
        <v>0.2</v>
      </c>
      <c r="V424">
        <v>3.2099999999999982</v>
      </c>
    </row>
    <row r="425" spans="1:22" x14ac:dyDescent="0.3">
      <c r="A425">
        <v>4083</v>
      </c>
      <c r="B425" t="s">
        <v>7197</v>
      </c>
      <c r="C425">
        <v>2014</v>
      </c>
      <c r="D425" s="1">
        <v>41815</v>
      </c>
      <c r="E425" s="1">
        <v>41821</v>
      </c>
      <c r="F425" t="s">
        <v>50</v>
      </c>
      <c r="G425" t="s">
        <v>5733</v>
      </c>
      <c r="H425" t="s">
        <v>5734</v>
      </c>
      <c r="I425" t="s">
        <v>41</v>
      </c>
      <c r="J425" t="s">
        <v>27</v>
      </c>
      <c r="K425" t="s">
        <v>357</v>
      </c>
      <c r="L425" t="s">
        <v>211</v>
      </c>
      <c r="M425">
        <v>62521</v>
      </c>
      <c r="N425" t="s">
        <v>105</v>
      </c>
      <c r="O425" t="s">
        <v>2209</v>
      </c>
      <c r="P425" t="s">
        <v>46</v>
      </c>
      <c r="Q425" t="s">
        <v>75</v>
      </c>
      <c r="R425" t="s">
        <v>2210</v>
      </c>
      <c r="S425">
        <v>182.99399999999997</v>
      </c>
      <c r="T425">
        <v>3</v>
      </c>
      <c r="U425">
        <v>0.8</v>
      </c>
      <c r="V425">
        <v>-320.23950000000013</v>
      </c>
    </row>
    <row r="426" spans="1:22" x14ac:dyDescent="0.3">
      <c r="A426">
        <v>4065</v>
      </c>
      <c r="B426" t="s">
        <v>7183</v>
      </c>
      <c r="C426">
        <v>2011</v>
      </c>
      <c r="D426" s="1">
        <v>40717</v>
      </c>
      <c r="E426" s="1">
        <v>40720</v>
      </c>
      <c r="F426" t="s">
        <v>188</v>
      </c>
      <c r="G426" t="s">
        <v>5977</v>
      </c>
      <c r="H426" t="s">
        <v>5978</v>
      </c>
      <c r="I426" t="s">
        <v>26</v>
      </c>
      <c r="J426" t="s">
        <v>27</v>
      </c>
      <c r="K426" t="s">
        <v>87</v>
      </c>
      <c r="L426" t="s">
        <v>88</v>
      </c>
      <c r="M426">
        <v>28027</v>
      </c>
      <c r="N426" t="s">
        <v>30</v>
      </c>
      <c r="O426" t="s">
        <v>6812</v>
      </c>
      <c r="P426" t="s">
        <v>46</v>
      </c>
      <c r="Q426" t="s">
        <v>578</v>
      </c>
      <c r="R426" t="s">
        <v>6813</v>
      </c>
      <c r="S426">
        <v>3.1040000000000001</v>
      </c>
      <c r="T426">
        <v>1</v>
      </c>
      <c r="U426">
        <v>0.2</v>
      </c>
      <c r="V426">
        <v>0.34919999999999951</v>
      </c>
    </row>
    <row r="427" spans="1:22" x14ac:dyDescent="0.3">
      <c r="A427">
        <v>4064</v>
      </c>
      <c r="B427" t="s">
        <v>7183</v>
      </c>
      <c r="C427">
        <v>2011</v>
      </c>
      <c r="D427" s="1">
        <v>40717</v>
      </c>
      <c r="E427" s="1">
        <v>40720</v>
      </c>
      <c r="F427" t="s">
        <v>188</v>
      </c>
      <c r="G427" t="s">
        <v>5977</v>
      </c>
      <c r="H427" t="s">
        <v>5978</v>
      </c>
      <c r="I427" t="s">
        <v>26</v>
      </c>
      <c r="J427" t="s">
        <v>27</v>
      </c>
      <c r="K427" t="s">
        <v>87</v>
      </c>
      <c r="L427" t="s">
        <v>88</v>
      </c>
      <c r="M427">
        <v>28027</v>
      </c>
      <c r="N427" t="s">
        <v>30</v>
      </c>
      <c r="O427" t="s">
        <v>7184</v>
      </c>
      <c r="P427" t="s">
        <v>46</v>
      </c>
      <c r="Q427" t="s">
        <v>68</v>
      </c>
      <c r="R427" t="s">
        <v>4224</v>
      </c>
      <c r="S427">
        <v>20.015999999999998</v>
      </c>
      <c r="T427">
        <v>9</v>
      </c>
      <c r="U427">
        <v>0.2</v>
      </c>
      <c r="V427">
        <v>1.7514000000000003</v>
      </c>
    </row>
    <row r="428" spans="1:22" x14ac:dyDescent="0.3">
      <c r="A428">
        <v>4051</v>
      </c>
      <c r="B428" t="s">
        <v>7174</v>
      </c>
      <c r="C428">
        <v>2014</v>
      </c>
      <c r="D428" s="1">
        <v>41815</v>
      </c>
      <c r="E428" s="1">
        <v>41817</v>
      </c>
      <c r="F428" t="s">
        <v>23</v>
      </c>
      <c r="G428" t="s">
        <v>5920</v>
      </c>
      <c r="H428" t="s">
        <v>5921</v>
      </c>
      <c r="I428" t="s">
        <v>26</v>
      </c>
      <c r="J428" t="s">
        <v>27</v>
      </c>
      <c r="K428" t="s">
        <v>266</v>
      </c>
      <c r="L428" t="s">
        <v>267</v>
      </c>
      <c r="M428">
        <v>10011</v>
      </c>
      <c r="N428" t="s">
        <v>148</v>
      </c>
      <c r="O428" t="s">
        <v>1084</v>
      </c>
      <c r="P428" t="s">
        <v>32</v>
      </c>
      <c r="Q428" t="s">
        <v>36</v>
      </c>
      <c r="R428" t="s">
        <v>1085</v>
      </c>
      <c r="S428">
        <v>172.76400000000001</v>
      </c>
      <c r="T428">
        <v>2</v>
      </c>
      <c r="U428">
        <v>0.1</v>
      </c>
      <c r="V428">
        <v>32.633200000000016</v>
      </c>
    </row>
    <row r="429" spans="1:22" x14ac:dyDescent="0.3">
      <c r="A429">
        <v>4050</v>
      </c>
      <c r="B429" t="s">
        <v>7174</v>
      </c>
      <c r="C429">
        <v>2014</v>
      </c>
      <c r="D429" s="1">
        <v>41815</v>
      </c>
      <c r="E429" s="1">
        <v>41817</v>
      </c>
      <c r="F429" t="s">
        <v>23</v>
      </c>
      <c r="G429" t="s">
        <v>5920</v>
      </c>
      <c r="H429" t="s">
        <v>5921</v>
      </c>
      <c r="I429" t="s">
        <v>26</v>
      </c>
      <c r="J429" t="s">
        <v>27</v>
      </c>
      <c r="K429" t="s">
        <v>266</v>
      </c>
      <c r="L429" t="s">
        <v>267</v>
      </c>
      <c r="M429">
        <v>10011</v>
      </c>
      <c r="N429" t="s">
        <v>148</v>
      </c>
      <c r="O429" t="s">
        <v>2878</v>
      </c>
      <c r="P429" t="s">
        <v>32</v>
      </c>
      <c r="Q429" t="s">
        <v>65</v>
      </c>
      <c r="R429" t="s">
        <v>2879</v>
      </c>
      <c r="S429">
        <v>276.69</v>
      </c>
      <c r="T429">
        <v>3</v>
      </c>
      <c r="U429">
        <v>0</v>
      </c>
      <c r="V429">
        <v>49.804199999999994</v>
      </c>
    </row>
    <row r="430" spans="1:22" x14ac:dyDescent="0.3">
      <c r="A430">
        <v>4045</v>
      </c>
      <c r="B430" t="s">
        <v>7170</v>
      </c>
      <c r="C430">
        <v>2012</v>
      </c>
      <c r="D430" s="1">
        <v>41085</v>
      </c>
      <c r="E430" s="1">
        <v>41090</v>
      </c>
      <c r="F430" t="s">
        <v>50</v>
      </c>
      <c r="G430" t="s">
        <v>4536</v>
      </c>
      <c r="H430" t="s">
        <v>4537</v>
      </c>
      <c r="I430" t="s">
        <v>26</v>
      </c>
      <c r="J430" t="s">
        <v>27</v>
      </c>
      <c r="K430" t="s">
        <v>127</v>
      </c>
      <c r="L430" t="s">
        <v>43</v>
      </c>
      <c r="M430">
        <v>94110</v>
      </c>
      <c r="N430" t="s">
        <v>44</v>
      </c>
      <c r="O430" t="s">
        <v>1994</v>
      </c>
      <c r="P430" t="s">
        <v>32</v>
      </c>
      <c r="Q430" t="s">
        <v>65</v>
      </c>
      <c r="R430" t="s">
        <v>1995</v>
      </c>
      <c r="S430">
        <v>204.85</v>
      </c>
      <c r="T430">
        <v>5</v>
      </c>
      <c r="U430">
        <v>0</v>
      </c>
      <c r="V430">
        <v>57.358000000000011</v>
      </c>
    </row>
    <row r="431" spans="1:22" x14ac:dyDescent="0.3">
      <c r="A431">
        <v>4023</v>
      </c>
      <c r="B431" t="s">
        <v>7156</v>
      </c>
      <c r="C431">
        <v>2011</v>
      </c>
      <c r="D431" s="1">
        <v>40716</v>
      </c>
      <c r="E431" s="1">
        <v>40721</v>
      </c>
      <c r="F431" t="s">
        <v>50</v>
      </c>
      <c r="G431" t="s">
        <v>7157</v>
      </c>
      <c r="H431" t="s">
        <v>7158</v>
      </c>
      <c r="I431" t="s">
        <v>26</v>
      </c>
      <c r="J431" t="s">
        <v>27</v>
      </c>
      <c r="K431" t="s">
        <v>2252</v>
      </c>
      <c r="L431" t="s">
        <v>147</v>
      </c>
      <c r="M431">
        <v>19013</v>
      </c>
      <c r="N431" t="s">
        <v>148</v>
      </c>
      <c r="O431" t="s">
        <v>35</v>
      </c>
      <c r="P431" t="s">
        <v>32</v>
      </c>
      <c r="Q431" t="s">
        <v>36</v>
      </c>
      <c r="R431" t="s">
        <v>37</v>
      </c>
      <c r="S431">
        <v>853.92999999999984</v>
      </c>
      <c r="T431">
        <v>5</v>
      </c>
      <c r="U431">
        <v>0.3</v>
      </c>
      <c r="V431">
        <v>0</v>
      </c>
    </row>
    <row r="432" spans="1:22" x14ac:dyDescent="0.3">
      <c r="A432">
        <v>4022</v>
      </c>
      <c r="B432" t="s">
        <v>7156</v>
      </c>
      <c r="C432">
        <v>2011</v>
      </c>
      <c r="D432" s="1">
        <v>40716</v>
      </c>
      <c r="E432" s="1">
        <v>40721</v>
      </c>
      <c r="F432" t="s">
        <v>50</v>
      </c>
      <c r="G432" t="s">
        <v>7157</v>
      </c>
      <c r="H432" t="s">
        <v>7158</v>
      </c>
      <c r="I432" t="s">
        <v>26</v>
      </c>
      <c r="J432" t="s">
        <v>27</v>
      </c>
      <c r="K432" t="s">
        <v>2252</v>
      </c>
      <c r="L432" t="s">
        <v>147</v>
      </c>
      <c r="M432">
        <v>19013</v>
      </c>
      <c r="N432" t="s">
        <v>148</v>
      </c>
      <c r="O432" t="s">
        <v>212</v>
      </c>
      <c r="P432" t="s">
        <v>71</v>
      </c>
      <c r="Q432" t="s">
        <v>72</v>
      </c>
      <c r="R432" t="s">
        <v>213</v>
      </c>
      <c r="S432">
        <v>82.782000000000011</v>
      </c>
      <c r="T432">
        <v>3</v>
      </c>
      <c r="U432">
        <v>0.4</v>
      </c>
      <c r="V432">
        <v>-15.176700000000004</v>
      </c>
    </row>
    <row r="433" spans="1:22" x14ac:dyDescent="0.3">
      <c r="A433">
        <v>4021</v>
      </c>
      <c r="B433" t="s">
        <v>7156</v>
      </c>
      <c r="C433">
        <v>2011</v>
      </c>
      <c r="D433" s="1">
        <v>40716</v>
      </c>
      <c r="E433" s="1">
        <v>40721</v>
      </c>
      <c r="F433" t="s">
        <v>50</v>
      </c>
      <c r="G433" t="s">
        <v>7157</v>
      </c>
      <c r="H433" t="s">
        <v>7158</v>
      </c>
      <c r="I433" t="s">
        <v>26</v>
      </c>
      <c r="J433" t="s">
        <v>27</v>
      </c>
      <c r="K433" t="s">
        <v>2252</v>
      </c>
      <c r="L433" t="s">
        <v>147</v>
      </c>
      <c r="M433">
        <v>19013</v>
      </c>
      <c r="N433" t="s">
        <v>148</v>
      </c>
      <c r="O433" t="s">
        <v>716</v>
      </c>
      <c r="P433" t="s">
        <v>32</v>
      </c>
      <c r="Q433" t="s">
        <v>36</v>
      </c>
      <c r="R433" t="s">
        <v>717</v>
      </c>
      <c r="S433">
        <v>170.05799999999999</v>
      </c>
      <c r="T433">
        <v>3</v>
      </c>
      <c r="U433">
        <v>0.3</v>
      </c>
      <c r="V433">
        <v>-4.858799999999988</v>
      </c>
    </row>
    <row r="434" spans="1:22" x14ac:dyDescent="0.3">
      <c r="A434">
        <v>3970</v>
      </c>
      <c r="B434" t="s">
        <v>7101</v>
      </c>
      <c r="C434">
        <v>2012</v>
      </c>
      <c r="D434" s="1">
        <v>41061</v>
      </c>
      <c r="E434" s="1">
        <v>41065</v>
      </c>
      <c r="F434" t="s">
        <v>50</v>
      </c>
      <c r="G434" t="s">
        <v>6981</v>
      </c>
      <c r="H434" t="s">
        <v>6982</v>
      </c>
      <c r="I434" t="s">
        <v>41</v>
      </c>
      <c r="J434" t="s">
        <v>27</v>
      </c>
      <c r="K434" t="s">
        <v>678</v>
      </c>
      <c r="L434" t="s">
        <v>104</v>
      </c>
      <c r="M434">
        <v>78207</v>
      </c>
      <c r="N434" t="s">
        <v>105</v>
      </c>
      <c r="O434" t="s">
        <v>7102</v>
      </c>
      <c r="P434" t="s">
        <v>46</v>
      </c>
      <c r="Q434" t="s">
        <v>90</v>
      </c>
      <c r="R434" t="s">
        <v>7103</v>
      </c>
      <c r="S434">
        <v>42.24</v>
      </c>
      <c r="T434">
        <v>10</v>
      </c>
      <c r="U434">
        <v>0.2</v>
      </c>
      <c r="V434">
        <v>13.199999999999998</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3969</v>
      </c>
      <c r="B436" t="s">
        <v>7101</v>
      </c>
      <c r="C436">
        <v>2012</v>
      </c>
      <c r="D436" s="1">
        <v>41061</v>
      </c>
      <c r="E436" s="1">
        <v>41065</v>
      </c>
      <c r="F436" t="s">
        <v>50</v>
      </c>
      <c r="G436" t="s">
        <v>6981</v>
      </c>
      <c r="H436" t="s">
        <v>6982</v>
      </c>
      <c r="I436" t="s">
        <v>41</v>
      </c>
      <c r="J436" t="s">
        <v>27</v>
      </c>
      <c r="K436" t="s">
        <v>678</v>
      </c>
      <c r="L436" t="s">
        <v>104</v>
      </c>
      <c r="M436">
        <v>78207</v>
      </c>
      <c r="N436" t="s">
        <v>105</v>
      </c>
      <c r="O436" t="s">
        <v>748</v>
      </c>
      <c r="P436" t="s">
        <v>46</v>
      </c>
      <c r="Q436" t="s">
        <v>75</v>
      </c>
      <c r="R436" t="s">
        <v>749</v>
      </c>
      <c r="S436">
        <v>5.7279999999999989</v>
      </c>
      <c r="T436">
        <v>8</v>
      </c>
      <c r="U436">
        <v>0.8</v>
      </c>
      <c r="V436">
        <v>-9.1648000000000032</v>
      </c>
    </row>
    <row r="437" spans="1:22" x14ac:dyDescent="0.3">
      <c r="A437">
        <v>3957</v>
      </c>
      <c r="B437" t="s">
        <v>7089</v>
      </c>
      <c r="C437">
        <v>2013</v>
      </c>
      <c r="D437" s="1">
        <v>41452</v>
      </c>
      <c r="E437" s="1">
        <v>41459</v>
      </c>
      <c r="F437" t="s">
        <v>50</v>
      </c>
      <c r="G437" t="s">
        <v>364</v>
      </c>
      <c r="H437" t="s">
        <v>365</v>
      </c>
      <c r="I437" t="s">
        <v>26</v>
      </c>
      <c r="J437" t="s">
        <v>27</v>
      </c>
      <c r="K437" t="s">
        <v>127</v>
      </c>
      <c r="L437" t="s">
        <v>43</v>
      </c>
      <c r="M437">
        <v>94109</v>
      </c>
      <c r="N437" t="s">
        <v>44</v>
      </c>
      <c r="O437" t="s">
        <v>5061</v>
      </c>
      <c r="P437" t="s">
        <v>32</v>
      </c>
      <c r="Q437" t="s">
        <v>65</v>
      </c>
      <c r="R437" t="s">
        <v>5062</v>
      </c>
      <c r="S437">
        <v>22.14</v>
      </c>
      <c r="T437">
        <v>3</v>
      </c>
      <c r="U437">
        <v>0</v>
      </c>
      <c r="V437">
        <v>6.4205999999999976</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3944</v>
      </c>
      <c r="B440" t="s">
        <v>7077</v>
      </c>
      <c r="C440">
        <v>2013</v>
      </c>
      <c r="D440" s="1">
        <v>41449</v>
      </c>
      <c r="E440" s="1">
        <v>41456</v>
      </c>
      <c r="F440" t="s">
        <v>50</v>
      </c>
      <c r="G440" t="s">
        <v>7078</v>
      </c>
      <c r="H440" t="s">
        <v>7079</v>
      </c>
      <c r="I440" t="s">
        <v>26</v>
      </c>
      <c r="J440" t="s">
        <v>27</v>
      </c>
      <c r="K440" t="s">
        <v>3452</v>
      </c>
      <c r="L440" t="s">
        <v>267</v>
      </c>
      <c r="M440">
        <v>14215</v>
      </c>
      <c r="N440" t="s">
        <v>148</v>
      </c>
      <c r="O440" t="s">
        <v>5893</v>
      </c>
      <c r="P440" t="s">
        <v>46</v>
      </c>
      <c r="Q440" t="s">
        <v>578</v>
      </c>
      <c r="R440" t="s">
        <v>5894</v>
      </c>
      <c r="S440">
        <v>835.17000000000007</v>
      </c>
      <c r="T440">
        <v>7</v>
      </c>
      <c r="U440">
        <v>0</v>
      </c>
      <c r="V440">
        <v>16.703400000000016</v>
      </c>
    </row>
    <row r="441" spans="1:22" x14ac:dyDescent="0.3">
      <c r="A441">
        <v>3939</v>
      </c>
      <c r="B441" t="s">
        <v>7071</v>
      </c>
      <c r="C441">
        <v>2012</v>
      </c>
      <c r="D441" s="1">
        <v>41076</v>
      </c>
      <c r="E441" s="1">
        <v>41080</v>
      </c>
      <c r="F441" t="s">
        <v>50</v>
      </c>
      <c r="G441" t="s">
        <v>6970</v>
      </c>
      <c r="H441" t="s">
        <v>6971</v>
      </c>
      <c r="I441" t="s">
        <v>26</v>
      </c>
      <c r="J441" t="s">
        <v>27</v>
      </c>
      <c r="K441" t="s">
        <v>758</v>
      </c>
      <c r="L441" t="s">
        <v>104</v>
      </c>
      <c r="M441">
        <v>75051</v>
      </c>
      <c r="N441" t="s">
        <v>105</v>
      </c>
      <c r="O441" t="s">
        <v>3495</v>
      </c>
      <c r="P441" t="s">
        <v>32</v>
      </c>
      <c r="Q441" t="s">
        <v>36</v>
      </c>
      <c r="R441" t="s">
        <v>3496</v>
      </c>
      <c r="S441">
        <v>197.37199999999999</v>
      </c>
      <c r="T441">
        <v>2</v>
      </c>
      <c r="U441">
        <v>0.3</v>
      </c>
      <c r="V441">
        <v>-25.376400000000018</v>
      </c>
    </row>
    <row r="442" spans="1:22" x14ac:dyDescent="0.3">
      <c r="A442">
        <v>3938</v>
      </c>
      <c r="B442" t="s">
        <v>7071</v>
      </c>
      <c r="C442">
        <v>2012</v>
      </c>
      <c r="D442" s="1">
        <v>41076</v>
      </c>
      <c r="E442" s="1">
        <v>41080</v>
      </c>
      <c r="F442" t="s">
        <v>50</v>
      </c>
      <c r="G442" t="s">
        <v>6970</v>
      </c>
      <c r="H442" t="s">
        <v>6971</v>
      </c>
      <c r="I442" t="s">
        <v>26</v>
      </c>
      <c r="J442" t="s">
        <v>27</v>
      </c>
      <c r="K442" t="s">
        <v>758</v>
      </c>
      <c r="L442" t="s">
        <v>104</v>
      </c>
      <c r="M442">
        <v>75051</v>
      </c>
      <c r="N442" t="s">
        <v>105</v>
      </c>
      <c r="O442" t="s">
        <v>2943</v>
      </c>
      <c r="P442" t="s">
        <v>46</v>
      </c>
      <c r="Q442" t="s">
        <v>90</v>
      </c>
      <c r="R442" t="s">
        <v>2944</v>
      </c>
      <c r="S442">
        <v>27.216000000000001</v>
      </c>
      <c r="T442">
        <v>3</v>
      </c>
      <c r="U442">
        <v>0.2</v>
      </c>
      <c r="V442">
        <v>9.8657999999999983</v>
      </c>
    </row>
    <row r="443" spans="1:22" x14ac:dyDescent="0.3">
      <c r="A443">
        <v>3937</v>
      </c>
      <c r="B443" t="s">
        <v>7071</v>
      </c>
      <c r="C443">
        <v>2012</v>
      </c>
      <c r="D443" s="1">
        <v>41076</v>
      </c>
      <c r="E443" s="1">
        <v>41080</v>
      </c>
      <c r="F443" t="s">
        <v>50</v>
      </c>
      <c r="G443" t="s">
        <v>6970</v>
      </c>
      <c r="H443" t="s">
        <v>6971</v>
      </c>
      <c r="I443" t="s">
        <v>26</v>
      </c>
      <c r="J443" t="s">
        <v>27</v>
      </c>
      <c r="K443" t="s">
        <v>758</v>
      </c>
      <c r="L443" t="s">
        <v>104</v>
      </c>
      <c r="M443">
        <v>75051</v>
      </c>
      <c r="N443" t="s">
        <v>105</v>
      </c>
      <c r="O443" t="s">
        <v>7072</v>
      </c>
      <c r="P443" t="s">
        <v>46</v>
      </c>
      <c r="Q443" t="s">
        <v>173</v>
      </c>
      <c r="R443" t="s">
        <v>186</v>
      </c>
      <c r="S443">
        <v>28.752000000000002</v>
      </c>
      <c r="T443">
        <v>3</v>
      </c>
      <c r="U443">
        <v>0.2</v>
      </c>
      <c r="V443">
        <v>9.3443999999999985</v>
      </c>
    </row>
    <row r="444" spans="1:22" x14ac:dyDescent="0.3">
      <c r="A444">
        <v>3922</v>
      </c>
      <c r="B444" t="s">
        <v>7061</v>
      </c>
      <c r="C444">
        <v>2013</v>
      </c>
      <c r="D444" s="1">
        <v>41454</v>
      </c>
      <c r="E444" s="1">
        <v>41458</v>
      </c>
      <c r="F444" t="s">
        <v>23</v>
      </c>
      <c r="G444" t="s">
        <v>2384</v>
      </c>
      <c r="H444" t="s">
        <v>2385</v>
      </c>
      <c r="I444" t="s">
        <v>26</v>
      </c>
      <c r="J444" t="s">
        <v>27</v>
      </c>
      <c r="K444" t="s">
        <v>303</v>
      </c>
      <c r="L444" t="s">
        <v>211</v>
      </c>
      <c r="M444">
        <v>60610</v>
      </c>
      <c r="N444" t="s">
        <v>105</v>
      </c>
      <c r="O444" t="s">
        <v>6381</v>
      </c>
      <c r="P444" t="s">
        <v>71</v>
      </c>
      <c r="Q444" t="s">
        <v>72</v>
      </c>
      <c r="R444" t="s">
        <v>6382</v>
      </c>
      <c r="S444">
        <v>359.97600000000006</v>
      </c>
      <c r="T444">
        <v>3</v>
      </c>
      <c r="U444">
        <v>0.2</v>
      </c>
      <c r="V444">
        <v>35.997600000000006</v>
      </c>
    </row>
    <row r="445" spans="1:22" x14ac:dyDescent="0.3">
      <c r="A445">
        <v>3912</v>
      </c>
      <c r="B445" t="s">
        <v>7053</v>
      </c>
      <c r="C445">
        <v>2014</v>
      </c>
      <c r="D445" s="1">
        <v>41796</v>
      </c>
      <c r="E445" s="1">
        <v>41797</v>
      </c>
      <c r="F445" t="s">
        <v>188</v>
      </c>
      <c r="G445" t="s">
        <v>3827</v>
      </c>
      <c r="H445" t="s">
        <v>3828</v>
      </c>
      <c r="I445" t="s">
        <v>26</v>
      </c>
      <c r="J445" t="s">
        <v>27</v>
      </c>
      <c r="K445" t="s">
        <v>6429</v>
      </c>
      <c r="L445" t="s">
        <v>104</v>
      </c>
      <c r="M445">
        <v>77581</v>
      </c>
      <c r="N445" t="s">
        <v>105</v>
      </c>
      <c r="O445" t="s">
        <v>7054</v>
      </c>
      <c r="P445" t="s">
        <v>71</v>
      </c>
      <c r="Q445" t="s">
        <v>72</v>
      </c>
      <c r="R445" t="s">
        <v>7055</v>
      </c>
      <c r="S445">
        <v>470.37600000000009</v>
      </c>
      <c r="T445">
        <v>3</v>
      </c>
      <c r="U445">
        <v>0.2</v>
      </c>
      <c r="V445">
        <v>52.917299999999955</v>
      </c>
    </row>
    <row r="446" spans="1:22" x14ac:dyDescent="0.3">
      <c r="A446">
        <v>3890</v>
      </c>
      <c r="B446" t="s">
        <v>7030</v>
      </c>
      <c r="C446">
        <v>2011</v>
      </c>
      <c r="D446" s="1">
        <v>40696</v>
      </c>
      <c r="E446" s="1">
        <v>40700</v>
      </c>
      <c r="F446" t="s">
        <v>50</v>
      </c>
      <c r="G446" t="s">
        <v>5809</v>
      </c>
      <c r="H446" t="s">
        <v>5810</v>
      </c>
      <c r="I446" t="s">
        <v>26</v>
      </c>
      <c r="J446" t="s">
        <v>27</v>
      </c>
      <c r="K446" t="s">
        <v>3261</v>
      </c>
      <c r="L446" t="s">
        <v>1272</v>
      </c>
      <c r="M446">
        <v>30076</v>
      </c>
      <c r="N446" t="s">
        <v>30</v>
      </c>
      <c r="O446" t="s">
        <v>2011</v>
      </c>
      <c r="P446" t="s">
        <v>46</v>
      </c>
      <c r="Q446" t="s">
        <v>59</v>
      </c>
      <c r="R446" t="s">
        <v>2012</v>
      </c>
      <c r="S446">
        <v>356.94</v>
      </c>
      <c r="T446">
        <v>2</v>
      </c>
      <c r="U446">
        <v>0</v>
      </c>
      <c r="V446">
        <v>107.08199999999997</v>
      </c>
    </row>
    <row r="447" spans="1:22" x14ac:dyDescent="0.3">
      <c r="A447">
        <v>3889</v>
      </c>
      <c r="B447" t="s">
        <v>7030</v>
      </c>
      <c r="C447">
        <v>2011</v>
      </c>
      <c r="D447" s="1">
        <v>40696</v>
      </c>
      <c r="E447" s="1">
        <v>40700</v>
      </c>
      <c r="F447" t="s">
        <v>50</v>
      </c>
      <c r="G447" t="s">
        <v>5809</v>
      </c>
      <c r="H447" t="s">
        <v>5810</v>
      </c>
      <c r="I447" t="s">
        <v>26</v>
      </c>
      <c r="J447" t="s">
        <v>27</v>
      </c>
      <c r="K447" t="s">
        <v>3261</v>
      </c>
      <c r="L447" t="s">
        <v>1272</v>
      </c>
      <c r="M447">
        <v>30076</v>
      </c>
      <c r="N447" t="s">
        <v>30</v>
      </c>
      <c r="O447" t="s">
        <v>2004</v>
      </c>
      <c r="P447" t="s">
        <v>71</v>
      </c>
      <c r="Q447" t="s">
        <v>72</v>
      </c>
      <c r="R447" t="s">
        <v>2005</v>
      </c>
      <c r="S447">
        <v>239.96999999999997</v>
      </c>
      <c r="T447">
        <v>3</v>
      </c>
      <c r="U447">
        <v>0</v>
      </c>
      <c r="V447">
        <v>67.191599999999994</v>
      </c>
    </row>
    <row r="448" spans="1:22" x14ac:dyDescent="0.3">
      <c r="A448">
        <v>3888</v>
      </c>
      <c r="B448" t="s">
        <v>7030</v>
      </c>
      <c r="C448">
        <v>2011</v>
      </c>
      <c r="D448" s="1">
        <v>40696</v>
      </c>
      <c r="E448" s="1">
        <v>40700</v>
      </c>
      <c r="F448" t="s">
        <v>50</v>
      </c>
      <c r="G448" t="s">
        <v>5809</v>
      </c>
      <c r="H448" t="s">
        <v>5810</v>
      </c>
      <c r="I448" t="s">
        <v>26</v>
      </c>
      <c r="J448" t="s">
        <v>27</v>
      </c>
      <c r="K448" t="s">
        <v>3261</v>
      </c>
      <c r="L448" t="s">
        <v>1272</v>
      </c>
      <c r="M448">
        <v>30076</v>
      </c>
      <c r="N448" t="s">
        <v>30</v>
      </c>
      <c r="O448" t="s">
        <v>5048</v>
      </c>
      <c r="P448" t="s">
        <v>46</v>
      </c>
      <c r="Q448" t="s">
        <v>68</v>
      </c>
      <c r="R448" t="s">
        <v>5049</v>
      </c>
      <c r="S448">
        <v>8.56</v>
      </c>
      <c r="T448">
        <v>2</v>
      </c>
      <c r="U448">
        <v>0</v>
      </c>
      <c r="V448">
        <v>2.6536</v>
      </c>
    </row>
    <row r="449" spans="1:22" x14ac:dyDescent="0.3">
      <c r="A449">
        <v>3884</v>
      </c>
      <c r="B449" t="s">
        <v>7022</v>
      </c>
      <c r="C449">
        <v>2012</v>
      </c>
      <c r="D449" s="1">
        <v>41075</v>
      </c>
      <c r="E449" s="1">
        <v>41080</v>
      </c>
      <c r="F449" t="s">
        <v>50</v>
      </c>
      <c r="G449" t="s">
        <v>7023</v>
      </c>
      <c r="H449" t="s">
        <v>7024</v>
      </c>
      <c r="I449" t="s">
        <v>26</v>
      </c>
      <c r="J449" t="s">
        <v>27</v>
      </c>
      <c r="K449" t="s">
        <v>309</v>
      </c>
      <c r="L449" t="s">
        <v>310</v>
      </c>
      <c r="M449">
        <v>85234</v>
      </c>
      <c r="N449" t="s">
        <v>44</v>
      </c>
      <c r="O449" t="s">
        <v>7025</v>
      </c>
      <c r="P449" t="s">
        <v>32</v>
      </c>
      <c r="Q449" t="s">
        <v>65</v>
      </c>
      <c r="R449" t="s">
        <v>7026</v>
      </c>
      <c r="S449">
        <v>40.256</v>
      </c>
      <c r="T449">
        <v>4</v>
      </c>
      <c r="U449">
        <v>0.2</v>
      </c>
      <c r="V449">
        <v>11.070400000000003</v>
      </c>
    </row>
    <row r="450" spans="1:22" x14ac:dyDescent="0.3">
      <c r="A450">
        <v>3883</v>
      </c>
      <c r="B450" t="s">
        <v>7022</v>
      </c>
      <c r="C450">
        <v>2012</v>
      </c>
      <c r="D450" s="1">
        <v>41075</v>
      </c>
      <c r="E450" s="1">
        <v>41080</v>
      </c>
      <c r="F450" t="s">
        <v>50</v>
      </c>
      <c r="G450" t="s">
        <v>7023</v>
      </c>
      <c r="H450" t="s">
        <v>7024</v>
      </c>
      <c r="I450" t="s">
        <v>26</v>
      </c>
      <c r="J450" t="s">
        <v>27</v>
      </c>
      <c r="K450" t="s">
        <v>309</v>
      </c>
      <c r="L450" t="s">
        <v>310</v>
      </c>
      <c r="M450">
        <v>85234</v>
      </c>
      <c r="N450" t="s">
        <v>44</v>
      </c>
      <c r="O450" t="s">
        <v>7014</v>
      </c>
      <c r="P450" t="s">
        <v>32</v>
      </c>
      <c r="Q450" t="s">
        <v>65</v>
      </c>
      <c r="R450" t="s">
        <v>7015</v>
      </c>
      <c r="S450">
        <v>364.70400000000006</v>
      </c>
      <c r="T450">
        <v>6</v>
      </c>
      <c r="U450">
        <v>0.2</v>
      </c>
      <c r="V450">
        <v>-36.470400000000041</v>
      </c>
    </row>
    <row r="451" spans="1:22" x14ac:dyDescent="0.3">
      <c r="A451">
        <v>3882</v>
      </c>
      <c r="B451" t="s">
        <v>7022</v>
      </c>
      <c r="C451">
        <v>2012</v>
      </c>
      <c r="D451" s="1">
        <v>41075</v>
      </c>
      <c r="E451" s="1">
        <v>41080</v>
      </c>
      <c r="F451" t="s">
        <v>50</v>
      </c>
      <c r="G451" t="s">
        <v>7023</v>
      </c>
      <c r="H451" t="s">
        <v>7024</v>
      </c>
      <c r="I451" t="s">
        <v>26</v>
      </c>
      <c r="J451" t="s">
        <v>27</v>
      </c>
      <c r="K451" t="s">
        <v>309</v>
      </c>
      <c r="L451" t="s">
        <v>310</v>
      </c>
      <c r="M451">
        <v>85234</v>
      </c>
      <c r="N451" t="s">
        <v>44</v>
      </c>
      <c r="O451" t="s">
        <v>960</v>
      </c>
      <c r="P451" t="s">
        <v>46</v>
      </c>
      <c r="Q451" t="s">
        <v>59</v>
      </c>
      <c r="R451" t="s">
        <v>961</v>
      </c>
      <c r="S451">
        <v>82.367999999999995</v>
      </c>
      <c r="T451">
        <v>2</v>
      </c>
      <c r="U451">
        <v>0.2</v>
      </c>
      <c r="V451">
        <v>-19.562399999999997</v>
      </c>
    </row>
    <row r="452" spans="1:22" x14ac:dyDescent="0.3">
      <c r="A452">
        <v>3881</v>
      </c>
      <c r="B452" t="s">
        <v>7022</v>
      </c>
      <c r="C452">
        <v>2012</v>
      </c>
      <c r="D452" s="1">
        <v>41075</v>
      </c>
      <c r="E452" s="1">
        <v>41080</v>
      </c>
      <c r="F452" t="s">
        <v>50</v>
      </c>
      <c r="G452" t="s">
        <v>7023</v>
      </c>
      <c r="H452" t="s">
        <v>7024</v>
      </c>
      <c r="I452" t="s">
        <v>26</v>
      </c>
      <c r="J452" t="s">
        <v>27</v>
      </c>
      <c r="K452" t="s">
        <v>309</v>
      </c>
      <c r="L452" t="s">
        <v>310</v>
      </c>
      <c r="M452">
        <v>85234</v>
      </c>
      <c r="N452" t="s">
        <v>44</v>
      </c>
      <c r="O452" t="s">
        <v>5565</v>
      </c>
      <c r="P452" t="s">
        <v>46</v>
      </c>
      <c r="Q452" t="s">
        <v>90</v>
      </c>
      <c r="R452" t="s">
        <v>5566</v>
      </c>
      <c r="S452">
        <v>9.5680000000000014</v>
      </c>
      <c r="T452">
        <v>2</v>
      </c>
      <c r="U452">
        <v>0.2</v>
      </c>
      <c r="V452">
        <v>2.9899999999999993</v>
      </c>
    </row>
    <row r="453" spans="1:22" x14ac:dyDescent="0.3">
      <c r="A453">
        <v>3855</v>
      </c>
      <c r="B453" t="s">
        <v>6995</v>
      </c>
      <c r="C453">
        <v>2014</v>
      </c>
      <c r="D453" s="1">
        <v>41797</v>
      </c>
      <c r="E453" s="1">
        <v>41801</v>
      </c>
      <c r="F453" t="s">
        <v>50</v>
      </c>
      <c r="G453" t="s">
        <v>6369</v>
      </c>
      <c r="H453" t="s">
        <v>6370</v>
      </c>
      <c r="I453" t="s">
        <v>102</v>
      </c>
      <c r="J453" t="s">
        <v>27</v>
      </c>
      <c r="K453" t="s">
        <v>127</v>
      </c>
      <c r="L453" t="s">
        <v>43</v>
      </c>
      <c r="M453">
        <v>94122</v>
      </c>
      <c r="N453" t="s">
        <v>44</v>
      </c>
      <c r="O453" t="s">
        <v>6402</v>
      </c>
      <c r="P453" t="s">
        <v>46</v>
      </c>
      <c r="Q453" t="s">
        <v>59</v>
      </c>
      <c r="R453" t="s">
        <v>6403</v>
      </c>
      <c r="S453">
        <v>26.400000000000002</v>
      </c>
      <c r="T453">
        <v>5</v>
      </c>
      <c r="U453">
        <v>0</v>
      </c>
      <c r="V453">
        <v>0</v>
      </c>
    </row>
    <row r="454" spans="1:22" x14ac:dyDescent="0.3">
      <c r="A454">
        <v>3854</v>
      </c>
      <c r="B454" t="s">
        <v>6995</v>
      </c>
      <c r="C454">
        <v>2014</v>
      </c>
      <c r="D454" s="1">
        <v>41797</v>
      </c>
      <c r="E454" s="1">
        <v>41801</v>
      </c>
      <c r="F454" t="s">
        <v>50</v>
      </c>
      <c r="G454" t="s">
        <v>6369</v>
      </c>
      <c r="H454" t="s">
        <v>6370</v>
      </c>
      <c r="I454" t="s">
        <v>102</v>
      </c>
      <c r="J454" t="s">
        <v>27</v>
      </c>
      <c r="K454" t="s">
        <v>127</v>
      </c>
      <c r="L454" t="s">
        <v>43</v>
      </c>
      <c r="M454">
        <v>94122</v>
      </c>
      <c r="N454" t="s">
        <v>44</v>
      </c>
      <c r="O454" t="s">
        <v>6996</v>
      </c>
      <c r="P454" t="s">
        <v>32</v>
      </c>
      <c r="Q454" t="s">
        <v>65</v>
      </c>
      <c r="R454" t="s">
        <v>6997</v>
      </c>
      <c r="S454">
        <v>4.95</v>
      </c>
      <c r="T454">
        <v>1</v>
      </c>
      <c r="U454">
        <v>0</v>
      </c>
      <c r="V454">
        <v>2.1780000000000004</v>
      </c>
    </row>
    <row r="455" spans="1:22" x14ac:dyDescent="0.3">
      <c r="A455">
        <v>3842</v>
      </c>
      <c r="B455" t="s">
        <v>6980</v>
      </c>
      <c r="C455">
        <v>2011</v>
      </c>
      <c r="D455" s="1">
        <v>40702</v>
      </c>
      <c r="E455" s="1">
        <v>40706</v>
      </c>
      <c r="F455" t="s">
        <v>50</v>
      </c>
      <c r="G455" t="s">
        <v>6981</v>
      </c>
      <c r="H455" t="s">
        <v>6982</v>
      </c>
      <c r="I455" t="s">
        <v>41</v>
      </c>
      <c r="J455" t="s">
        <v>27</v>
      </c>
      <c r="K455" t="s">
        <v>515</v>
      </c>
      <c r="L455" t="s">
        <v>335</v>
      </c>
      <c r="M455">
        <v>37620</v>
      </c>
      <c r="N455" t="s">
        <v>30</v>
      </c>
      <c r="O455" t="s">
        <v>1839</v>
      </c>
      <c r="P455" t="s">
        <v>32</v>
      </c>
      <c r="Q455" t="s">
        <v>36</v>
      </c>
      <c r="R455" t="s">
        <v>1840</v>
      </c>
      <c r="S455">
        <v>170.35200000000003</v>
      </c>
      <c r="T455">
        <v>3</v>
      </c>
      <c r="U455">
        <v>0.2</v>
      </c>
      <c r="V455">
        <v>10.647000000000006</v>
      </c>
    </row>
    <row r="456" spans="1:22" x14ac:dyDescent="0.3">
      <c r="A456">
        <v>3729</v>
      </c>
      <c r="B456" t="s">
        <v>6884</v>
      </c>
      <c r="C456">
        <v>2013</v>
      </c>
      <c r="D456" s="1">
        <v>41431</v>
      </c>
      <c r="E456" s="1">
        <v>41437</v>
      </c>
      <c r="F456" t="s">
        <v>50</v>
      </c>
      <c r="G456" t="s">
        <v>4568</v>
      </c>
      <c r="H456" t="s">
        <v>4569</v>
      </c>
      <c r="I456" t="s">
        <v>26</v>
      </c>
      <c r="J456" t="s">
        <v>27</v>
      </c>
      <c r="K456" t="s">
        <v>606</v>
      </c>
      <c r="L456" t="s">
        <v>245</v>
      </c>
      <c r="M456">
        <v>19711</v>
      </c>
      <c r="N456" t="s">
        <v>148</v>
      </c>
      <c r="O456" t="s">
        <v>6423</v>
      </c>
      <c r="P456" t="s">
        <v>46</v>
      </c>
      <c r="Q456" t="s">
        <v>47</v>
      </c>
      <c r="R456" t="s">
        <v>6424</v>
      </c>
      <c r="S456">
        <v>14.940000000000001</v>
      </c>
      <c r="T456">
        <v>3</v>
      </c>
      <c r="U456">
        <v>0</v>
      </c>
      <c r="V456">
        <v>6.8723999999999998</v>
      </c>
    </row>
    <row r="457" spans="1:22" x14ac:dyDescent="0.3">
      <c r="A457">
        <v>3728</v>
      </c>
      <c r="B457" t="s">
        <v>6884</v>
      </c>
      <c r="C457">
        <v>2013</v>
      </c>
      <c r="D457" s="1">
        <v>41431</v>
      </c>
      <c r="E457" s="1">
        <v>41437</v>
      </c>
      <c r="F457" t="s">
        <v>50</v>
      </c>
      <c r="G457" t="s">
        <v>4568</v>
      </c>
      <c r="H457" t="s">
        <v>4569</v>
      </c>
      <c r="I457" t="s">
        <v>26</v>
      </c>
      <c r="J457" t="s">
        <v>27</v>
      </c>
      <c r="K457" t="s">
        <v>606</v>
      </c>
      <c r="L457" t="s">
        <v>245</v>
      </c>
      <c r="M457">
        <v>19711</v>
      </c>
      <c r="N457" t="s">
        <v>148</v>
      </c>
      <c r="O457" t="s">
        <v>1232</v>
      </c>
      <c r="P457" t="s">
        <v>46</v>
      </c>
      <c r="Q457" t="s">
        <v>68</v>
      </c>
      <c r="R457" t="s">
        <v>1233</v>
      </c>
      <c r="S457">
        <v>11.16</v>
      </c>
      <c r="T457">
        <v>2</v>
      </c>
      <c r="U457">
        <v>0</v>
      </c>
      <c r="V457">
        <v>2.7899999999999991</v>
      </c>
    </row>
    <row r="458" spans="1:22" x14ac:dyDescent="0.3">
      <c r="A458">
        <v>3727</v>
      </c>
      <c r="B458" t="s">
        <v>6884</v>
      </c>
      <c r="C458">
        <v>2013</v>
      </c>
      <c r="D458" s="1">
        <v>41431</v>
      </c>
      <c r="E458" s="1">
        <v>41437</v>
      </c>
      <c r="F458" t="s">
        <v>50</v>
      </c>
      <c r="G458" t="s">
        <v>4568</v>
      </c>
      <c r="H458" t="s">
        <v>4569</v>
      </c>
      <c r="I458" t="s">
        <v>26</v>
      </c>
      <c r="J458" t="s">
        <v>27</v>
      </c>
      <c r="K458" t="s">
        <v>606</v>
      </c>
      <c r="L458" t="s">
        <v>245</v>
      </c>
      <c r="M458">
        <v>19711</v>
      </c>
      <c r="N458" t="s">
        <v>148</v>
      </c>
      <c r="O458" t="s">
        <v>2870</v>
      </c>
      <c r="P458" t="s">
        <v>46</v>
      </c>
      <c r="Q458" t="s">
        <v>59</v>
      </c>
      <c r="R458" t="s">
        <v>2871</v>
      </c>
      <c r="S458">
        <v>360.38</v>
      </c>
      <c r="T458">
        <v>2</v>
      </c>
      <c r="U458">
        <v>0</v>
      </c>
      <c r="V458">
        <v>93.698800000000006</v>
      </c>
    </row>
    <row r="459" spans="1:22" x14ac:dyDescent="0.3">
      <c r="A459">
        <v>3706</v>
      </c>
      <c r="B459" t="s">
        <v>6866</v>
      </c>
      <c r="C459">
        <v>2012</v>
      </c>
      <c r="D459" s="1">
        <v>41073</v>
      </c>
      <c r="E459" s="1">
        <v>41079</v>
      </c>
      <c r="F459" t="s">
        <v>50</v>
      </c>
      <c r="G459" t="s">
        <v>6603</v>
      </c>
      <c r="H459" t="s">
        <v>6604</v>
      </c>
      <c r="I459" t="s">
        <v>41</v>
      </c>
      <c r="J459" t="s">
        <v>27</v>
      </c>
      <c r="K459" t="s">
        <v>357</v>
      </c>
      <c r="L459" t="s">
        <v>358</v>
      </c>
      <c r="M459">
        <v>35601</v>
      </c>
      <c r="N459" t="s">
        <v>30</v>
      </c>
      <c r="O459" t="s">
        <v>6672</v>
      </c>
      <c r="P459" t="s">
        <v>46</v>
      </c>
      <c r="Q459" t="s">
        <v>90</v>
      </c>
      <c r="R459" t="s">
        <v>6673</v>
      </c>
      <c r="S459">
        <v>32.400000000000006</v>
      </c>
      <c r="T459">
        <v>5</v>
      </c>
      <c r="U459">
        <v>0</v>
      </c>
      <c r="V459">
        <v>15.552000000000001</v>
      </c>
    </row>
    <row r="460" spans="1:22" x14ac:dyDescent="0.3">
      <c r="A460">
        <v>3705</v>
      </c>
      <c r="B460" t="s">
        <v>6866</v>
      </c>
      <c r="C460">
        <v>2012</v>
      </c>
      <c r="D460" s="1">
        <v>41073</v>
      </c>
      <c r="E460" s="1">
        <v>41079</v>
      </c>
      <c r="F460" t="s">
        <v>50</v>
      </c>
      <c r="G460" t="s">
        <v>6603</v>
      </c>
      <c r="H460" t="s">
        <v>6604</v>
      </c>
      <c r="I460" t="s">
        <v>41</v>
      </c>
      <c r="J460" t="s">
        <v>27</v>
      </c>
      <c r="K460" t="s">
        <v>357</v>
      </c>
      <c r="L460" t="s">
        <v>358</v>
      </c>
      <c r="M460">
        <v>35601</v>
      </c>
      <c r="N460" t="s">
        <v>30</v>
      </c>
      <c r="O460" t="s">
        <v>3312</v>
      </c>
      <c r="P460" t="s">
        <v>71</v>
      </c>
      <c r="Q460" t="s">
        <v>1216</v>
      </c>
      <c r="R460" t="s">
        <v>3313</v>
      </c>
      <c r="S460">
        <v>899.97</v>
      </c>
      <c r="T460">
        <v>3</v>
      </c>
      <c r="U460">
        <v>0</v>
      </c>
      <c r="V460">
        <v>314.98950000000002</v>
      </c>
    </row>
    <row r="461" spans="1:22" x14ac:dyDescent="0.3">
      <c r="A461">
        <v>3704</v>
      </c>
      <c r="B461" t="s">
        <v>6866</v>
      </c>
      <c r="C461">
        <v>2012</v>
      </c>
      <c r="D461" s="1">
        <v>41073</v>
      </c>
      <c r="E461" s="1">
        <v>41079</v>
      </c>
      <c r="F461" t="s">
        <v>50</v>
      </c>
      <c r="G461" t="s">
        <v>6603</v>
      </c>
      <c r="H461" t="s">
        <v>6604</v>
      </c>
      <c r="I461" t="s">
        <v>41</v>
      </c>
      <c r="J461" t="s">
        <v>27</v>
      </c>
      <c r="K461" t="s">
        <v>357</v>
      </c>
      <c r="L461" t="s">
        <v>358</v>
      </c>
      <c r="M461">
        <v>35601</v>
      </c>
      <c r="N461" t="s">
        <v>30</v>
      </c>
      <c r="O461" t="s">
        <v>4832</v>
      </c>
      <c r="P461" t="s">
        <v>46</v>
      </c>
      <c r="Q461" t="s">
        <v>75</v>
      </c>
      <c r="R461" t="s">
        <v>4833</v>
      </c>
      <c r="S461">
        <v>19.14</v>
      </c>
      <c r="T461">
        <v>3</v>
      </c>
      <c r="U461">
        <v>0</v>
      </c>
      <c r="V461">
        <v>8.8043999999999993</v>
      </c>
    </row>
    <row r="462" spans="1:22" x14ac:dyDescent="0.3">
      <c r="A462">
        <v>3703</v>
      </c>
      <c r="B462" t="s">
        <v>6866</v>
      </c>
      <c r="C462">
        <v>2012</v>
      </c>
      <c r="D462" s="1">
        <v>41073</v>
      </c>
      <c r="E462" s="1">
        <v>41079</v>
      </c>
      <c r="F462" t="s">
        <v>50</v>
      </c>
      <c r="G462" t="s">
        <v>6603</v>
      </c>
      <c r="H462" t="s">
        <v>6604</v>
      </c>
      <c r="I462" t="s">
        <v>41</v>
      </c>
      <c r="J462" t="s">
        <v>27</v>
      </c>
      <c r="K462" t="s">
        <v>357</v>
      </c>
      <c r="L462" t="s">
        <v>358</v>
      </c>
      <c r="M462">
        <v>35601</v>
      </c>
      <c r="N462" t="s">
        <v>30</v>
      </c>
      <c r="O462" t="s">
        <v>6806</v>
      </c>
      <c r="P462" t="s">
        <v>46</v>
      </c>
      <c r="Q462" t="s">
        <v>68</v>
      </c>
      <c r="R462" t="s">
        <v>6807</v>
      </c>
      <c r="S462">
        <v>24.78</v>
      </c>
      <c r="T462">
        <v>6</v>
      </c>
      <c r="U462">
        <v>0</v>
      </c>
      <c r="V462">
        <v>6.9384000000000006</v>
      </c>
    </row>
    <row r="463" spans="1:22" x14ac:dyDescent="0.3">
      <c r="A463">
        <v>3690</v>
      </c>
      <c r="B463" t="s">
        <v>6850</v>
      </c>
      <c r="C463">
        <v>2014</v>
      </c>
      <c r="D463" s="1">
        <v>41793</v>
      </c>
      <c r="E463" s="1">
        <v>41796</v>
      </c>
      <c r="F463" t="s">
        <v>23</v>
      </c>
      <c r="G463" t="s">
        <v>1350</v>
      </c>
      <c r="H463" t="s">
        <v>1351</v>
      </c>
      <c r="I463" t="s">
        <v>26</v>
      </c>
      <c r="J463" t="s">
        <v>27</v>
      </c>
      <c r="K463" t="s">
        <v>1823</v>
      </c>
      <c r="L463" t="s">
        <v>310</v>
      </c>
      <c r="M463">
        <v>85204</v>
      </c>
      <c r="N463" t="s">
        <v>44</v>
      </c>
      <c r="O463" t="s">
        <v>2336</v>
      </c>
      <c r="P463" t="s">
        <v>46</v>
      </c>
      <c r="Q463" t="s">
        <v>173</v>
      </c>
      <c r="R463" t="s">
        <v>2337</v>
      </c>
      <c r="S463">
        <v>43.92</v>
      </c>
      <c r="T463">
        <v>5</v>
      </c>
      <c r="U463">
        <v>0.2</v>
      </c>
      <c r="V463">
        <v>15.921000000000003</v>
      </c>
    </row>
    <row r="464" spans="1:22" x14ac:dyDescent="0.3">
      <c r="A464">
        <v>3689</v>
      </c>
      <c r="B464" t="s">
        <v>6850</v>
      </c>
      <c r="C464">
        <v>2014</v>
      </c>
      <c r="D464" s="1">
        <v>41793</v>
      </c>
      <c r="E464" s="1">
        <v>41796</v>
      </c>
      <c r="F464" t="s">
        <v>23</v>
      </c>
      <c r="G464" t="s">
        <v>1350</v>
      </c>
      <c r="H464" t="s">
        <v>1351</v>
      </c>
      <c r="I464" t="s">
        <v>26</v>
      </c>
      <c r="J464" t="s">
        <v>27</v>
      </c>
      <c r="K464" t="s">
        <v>1823</v>
      </c>
      <c r="L464" t="s">
        <v>310</v>
      </c>
      <c r="M464">
        <v>85204</v>
      </c>
      <c r="N464" t="s">
        <v>44</v>
      </c>
      <c r="O464" t="s">
        <v>913</v>
      </c>
      <c r="P464" t="s">
        <v>46</v>
      </c>
      <c r="Q464" t="s">
        <v>90</v>
      </c>
      <c r="R464" t="s">
        <v>914</v>
      </c>
      <c r="S464">
        <v>25.344000000000001</v>
      </c>
      <c r="T464">
        <v>6</v>
      </c>
      <c r="U464">
        <v>0.2</v>
      </c>
      <c r="V464">
        <v>7.92</v>
      </c>
    </row>
    <row r="465" spans="1:22" x14ac:dyDescent="0.3">
      <c r="A465">
        <v>3662</v>
      </c>
      <c r="B465" t="s">
        <v>6830</v>
      </c>
      <c r="C465">
        <v>2013</v>
      </c>
      <c r="D465" s="1">
        <v>41439</v>
      </c>
      <c r="E465" s="1">
        <v>41441</v>
      </c>
      <c r="F465" t="s">
        <v>23</v>
      </c>
      <c r="G465" t="s">
        <v>2798</v>
      </c>
      <c r="H465" t="s">
        <v>2799</v>
      </c>
      <c r="I465" t="s">
        <v>102</v>
      </c>
      <c r="J465" t="s">
        <v>27</v>
      </c>
      <c r="K465" t="s">
        <v>328</v>
      </c>
      <c r="L465" t="s">
        <v>238</v>
      </c>
      <c r="M465">
        <v>49201</v>
      </c>
      <c r="N465" t="s">
        <v>105</v>
      </c>
      <c r="O465" t="s">
        <v>6735</v>
      </c>
      <c r="P465" t="s">
        <v>71</v>
      </c>
      <c r="Q465" t="s">
        <v>72</v>
      </c>
      <c r="R465" t="s">
        <v>6736</v>
      </c>
      <c r="S465">
        <v>377.96999999999997</v>
      </c>
      <c r="T465">
        <v>3</v>
      </c>
      <c r="U465">
        <v>0</v>
      </c>
      <c r="V465">
        <v>94.492500000000007</v>
      </c>
    </row>
    <row r="466" spans="1:22" x14ac:dyDescent="0.3">
      <c r="A466">
        <v>3601</v>
      </c>
      <c r="B466" t="s">
        <v>6774</v>
      </c>
      <c r="C466">
        <v>2014</v>
      </c>
      <c r="D466" s="1">
        <v>41817</v>
      </c>
      <c r="E466" s="1">
        <v>41821</v>
      </c>
      <c r="F466" t="s">
        <v>50</v>
      </c>
      <c r="G466" t="s">
        <v>3486</v>
      </c>
      <c r="H466" t="s">
        <v>3487</v>
      </c>
      <c r="I466" t="s">
        <v>26</v>
      </c>
      <c r="J466" t="s">
        <v>27</v>
      </c>
      <c r="K466" t="s">
        <v>807</v>
      </c>
      <c r="L466" t="s">
        <v>457</v>
      </c>
      <c r="M466">
        <v>80219</v>
      </c>
      <c r="N466" t="s">
        <v>44</v>
      </c>
      <c r="O466" t="s">
        <v>3409</v>
      </c>
      <c r="P466" t="s">
        <v>71</v>
      </c>
      <c r="Q466" t="s">
        <v>161</v>
      </c>
      <c r="R466" t="s">
        <v>3410</v>
      </c>
      <c r="S466">
        <v>431.92800000000005</v>
      </c>
      <c r="T466">
        <v>9</v>
      </c>
      <c r="U466">
        <v>0.2</v>
      </c>
      <c r="V466">
        <v>64.789199999999951</v>
      </c>
    </row>
    <row r="467" spans="1:22" x14ac:dyDescent="0.3">
      <c r="A467">
        <v>3578</v>
      </c>
      <c r="B467" t="s">
        <v>6756</v>
      </c>
      <c r="C467">
        <v>2013</v>
      </c>
      <c r="D467" s="1">
        <v>41433</v>
      </c>
      <c r="E467" s="1">
        <v>41437</v>
      </c>
      <c r="F467" t="s">
        <v>50</v>
      </c>
      <c r="G467" t="s">
        <v>751</v>
      </c>
      <c r="H467" t="s">
        <v>752</v>
      </c>
      <c r="I467" t="s">
        <v>102</v>
      </c>
      <c r="J467" t="s">
        <v>27</v>
      </c>
      <c r="K467" t="s">
        <v>5953</v>
      </c>
      <c r="L467" t="s">
        <v>43</v>
      </c>
      <c r="M467">
        <v>93309</v>
      </c>
      <c r="N467" t="s">
        <v>44</v>
      </c>
      <c r="O467" t="s">
        <v>869</v>
      </c>
      <c r="P467" t="s">
        <v>46</v>
      </c>
      <c r="Q467" t="s">
        <v>90</v>
      </c>
      <c r="R467" t="s">
        <v>870</v>
      </c>
      <c r="S467">
        <v>4.7300000000000004</v>
      </c>
      <c r="T467">
        <v>1</v>
      </c>
      <c r="U467">
        <v>0</v>
      </c>
      <c r="V467">
        <v>2.3177000000000003</v>
      </c>
    </row>
    <row r="468" spans="1:22" x14ac:dyDescent="0.3">
      <c r="A468">
        <v>3577</v>
      </c>
      <c r="B468" t="s">
        <v>6756</v>
      </c>
      <c r="C468">
        <v>2013</v>
      </c>
      <c r="D468" s="1">
        <v>41433</v>
      </c>
      <c r="E468" s="1">
        <v>41437</v>
      </c>
      <c r="F468" t="s">
        <v>50</v>
      </c>
      <c r="G468" t="s">
        <v>751</v>
      </c>
      <c r="H468" t="s">
        <v>752</v>
      </c>
      <c r="I468" t="s">
        <v>102</v>
      </c>
      <c r="J468" t="s">
        <v>27</v>
      </c>
      <c r="K468" t="s">
        <v>5953</v>
      </c>
      <c r="L468" t="s">
        <v>43</v>
      </c>
      <c r="M468">
        <v>93309</v>
      </c>
      <c r="N468" t="s">
        <v>44</v>
      </c>
      <c r="O468" t="s">
        <v>2214</v>
      </c>
      <c r="P468" t="s">
        <v>46</v>
      </c>
      <c r="Q468" t="s">
        <v>75</v>
      </c>
      <c r="R468" t="s">
        <v>2215</v>
      </c>
      <c r="S468">
        <v>4.7840000000000007</v>
      </c>
      <c r="T468">
        <v>1</v>
      </c>
      <c r="U468">
        <v>0.2</v>
      </c>
      <c r="V468">
        <v>1.5547999999999997</v>
      </c>
    </row>
    <row r="469" spans="1:22" x14ac:dyDescent="0.3">
      <c r="A469">
        <v>3573</v>
      </c>
      <c r="B469" t="s">
        <v>6749</v>
      </c>
      <c r="C469">
        <v>2014</v>
      </c>
      <c r="D469" s="1">
        <v>41820</v>
      </c>
      <c r="E469" s="1">
        <v>41825</v>
      </c>
      <c r="F469" t="s">
        <v>50</v>
      </c>
      <c r="G469" t="s">
        <v>6750</v>
      </c>
      <c r="H469" t="s">
        <v>6751</v>
      </c>
      <c r="I469" t="s">
        <v>41</v>
      </c>
      <c r="J469" t="s">
        <v>27</v>
      </c>
      <c r="K469" t="s">
        <v>5011</v>
      </c>
      <c r="L469" t="s">
        <v>104</v>
      </c>
      <c r="M469">
        <v>75150</v>
      </c>
      <c r="N469" t="s">
        <v>105</v>
      </c>
      <c r="O469" t="s">
        <v>2517</v>
      </c>
      <c r="P469" t="s">
        <v>46</v>
      </c>
      <c r="Q469" t="s">
        <v>90</v>
      </c>
      <c r="R469" t="s">
        <v>2518</v>
      </c>
      <c r="S469">
        <v>5.1840000000000011</v>
      </c>
      <c r="T469">
        <v>1</v>
      </c>
      <c r="U469">
        <v>0.2</v>
      </c>
      <c r="V469">
        <v>1.8144</v>
      </c>
    </row>
    <row r="470" spans="1:22" x14ac:dyDescent="0.3">
      <c r="A470">
        <v>3537</v>
      </c>
      <c r="B470" t="s">
        <v>6723</v>
      </c>
      <c r="C470">
        <v>2013</v>
      </c>
      <c r="D470" s="1">
        <v>41443</v>
      </c>
      <c r="E470" s="1">
        <v>41446</v>
      </c>
      <c r="F470" t="s">
        <v>23</v>
      </c>
      <c r="G470" t="s">
        <v>2080</v>
      </c>
      <c r="H470" t="s">
        <v>2081</v>
      </c>
      <c r="I470" t="s">
        <v>26</v>
      </c>
      <c r="J470" t="s">
        <v>27</v>
      </c>
      <c r="K470" t="s">
        <v>266</v>
      </c>
      <c r="L470" t="s">
        <v>267</v>
      </c>
      <c r="M470">
        <v>10024</v>
      </c>
      <c r="N470" t="s">
        <v>148</v>
      </c>
      <c r="O470" t="s">
        <v>4089</v>
      </c>
      <c r="P470" t="s">
        <v>46</v>
      </c>
      <c r="Q470" t="s">
        <v>59</v>
      </c>
      <c r="R470" t="s">
        <v>4090</v>
      </c>
      <c r="S470">
        <v>40.74</v>
      </c>
      <c r="T470">
        <v>3</v>
      </c>
      <c r="U470">
        <v>0</v>
      </c>
      <c r="V470">
        <v>0.4073999999999991</v>
      </c>
    </row>
    <row r="471" spans="1:22" x14ac:dyDescent="0.3">
      <c r="A471">
        <v>3529</v>
      </c>
      <c r="B471" t="s">
        <v>6716</v>
      </c>
      <c r="C471">
        <v>2013</v>
      </c>
      <c r="D471" s="1">
        <v>41450</v>
      </c>
      <c r="E471" s="1">
        <v>41455</v>
      </c>
      <c r="F471" t="s">
        <v>50</v>
      </c>
      <c r="G471" t="s">
        <v>1870</v>
      </c>
      <c r="H471" t="s">
        <v>1871</v>
      </c>
      <c r="I471" t="s">
        <v>26</v>
      </c>
      <c r="J471" t="s">
        <v>27</v>
      </c>
      <c r="K471" t="s">
        <v>947</v>
      </c>
      <c r="L471" t="s">
        <v>43</v>
      </c>
      <c r="M471">
        <v>92024</v>
      </c>
      <c r="N471" t="s">
        <v>44</v>
      </c>
      <c r="O471" t="s">
        <v>5685</v>
      </c>
      <c r="P471" t="s">
        <v>71</v>
      </c>
      <c r="Q471" t="s">
        <v>72</v>
      </c>
      <c r="R471" t="s">
        <v>5686</v>
      </c>
      <c r="S471">
        <v>38.24</v>
      </c>
      <c r="T471">
        <v>4</v>
      </c>
      <c r="U471">
        <v>0.2</v>
      </c>
      <c r="V471">
        <v>-9.56</v>
      </c>
    </row>
    <row r="472" spans="1:22" x14ac:dyDescent="0.3">
      <c r="A472">
        <v>3520</v>
      </c>
      <c r="B472" t="s">
        <v>6704</v>
      </c>
      <c r="C472">
        <v>2012</v>
      </c>
      <c r="D472" s="1">
        <v>41082</v>
      </c>
      <c r="E472" s="1">
        <v>41085</v>
      </c>
      <c r="F472" t="s">
        <v>188</v>
      </c>
      <c r="G472" t="s">
        <v>6200</v>
      </c>
      <c r="H472" t="s">
        <v>6201</v>
      </c>
      <c r="I472" t="s">
        <v>102</v>
      </c>
      <c r="J472" t="s">
        <v>27</v>
      </c>
      <c r="K472" t="s">
        <v>456</v>
      </c>
      <c r="L472" t="s">
        <v>211</v>
      </c>
      <c r="M472">
        <v>60505</v>
      </c>
      <c r="N472" t="s">
        <v>105</v>
      </c>
      <c r="O472" t="s">
        <v>5481</v>
      </c>
      <c r="P472" t="s">
        <v>32</v>
      </c>
      <c r="Q472" t="s">
        <v>56</v>
      </c>
      <c r="R472" t="s">
        <v>5482</v>
      </c>
      <c r="S472">
        <v>796.42500000000007</v>
      </c>
      <c r="T472">
        <v>7</v>
      </c>
      <c r="U472">
        <v>0.5</v>
      </c>
      <c r="V472">
        <v>-525.6405000000002</v>
      </c>
    </row>
    <row r="473" spans="1:22" x14ac:dyDescent="0.3">
      <c r="A473">
        <v>3512</v>
      </c>
      <c r="B473" t="s">
        <v>6694</v>
      </c>
      <c r="C473">
        <v>2011</v>
      </c>
      <c r="D473" s="1">
        <v>40714</v>
      </c>
      <c r="E473" s="1">
        <v>40718</v>
      </c>
      <c r="F473" t="s">
        <v>50</v>
      </c>
      <c r="G473" t="s">
        <v>6695</v>
      </c>
      <c r="H473" t="s">
        <v>6696</v>
      </c>
      <c r="I473" t="s">
        <v>26</v>
      </c>
      <c r="J473" t="s">
        <v>27</v>
      </c>
      <c r="K473" t="s">
        <v>4346</v>
      </c>
      <c r="L473" t="s">
        <v>104</v>
      </c>
      <c r="M473">
        <v>75023</v>
      </c>
      <c r="N473" t="s">
        <v>105</v>
      </c>
      <c r="O473" t="s">
        <v>340</v>
      </c>
      <c r="P473" t="s">
        <v>46</v>
      </c>
      <c r="Q473" t="s">
        <v>59</v>
      </c>
      <c r="R473" t="s">
        <v>341</v>
      </c>
      <c r="S473">
        <v>509.48800000000006</v>
      </c>
      <c r="T473">
        <v>7</v>
      </c>
      <c r="U473">
        <v>0.2</v>
      </c>
      <c r="V473">
        <v>-127.37200000000001</v>
      </c>
    </row>
    <row r="474" spans="1:22" x14ac:dyDescent="0.3">
      <c r="A474">
        <v>3511</v>
      </c>
      <c r="B474" t="s">
        <v>6694</v>
      </c>
      <c r="C474">
        <v>2011</v>
      </c>
      <c r="D474" s="1">
        <v>40714</v>
      </c>
      <c r="E474" s="1">
        <v>40718</v>
      </c>
      <c r="F474" t="s">
        <v>50</v>
      </c>
      <c r="G474" t="s">
        <v>6695</v>
      </c>
      <c r="H474" t="s">
        <v>6696</v>
      </c>
      <c r="I474" t="s">
        <v>26</v>
      </c>
      <c r="J474" t="s">
        <v>27</v>
      </c>
      <c r="K474" t="s">
        <v>4346</v>
      </c>
      <c r="L474" t="s">
        <v>104</v>
      </c>
      <c r="M474">
        <v>75023</v>
      </c>
      <c r="N474" t="s">
        <v>105</v>
      </c>
      <c r="O474" t="s">
        <v>6328</v>
      </c>
      <c r="P474" t="s">
        <v>71</v>
      </c>
      <c r="Q474" t="s">
        <v>682</v>
      </c>
      <c r="R474" t="s">
        <v>6329</v>
      </c>
      <c r="S474">
        <v>418.8</v>
      </c>
      <c r="T474">
        <v>2</v>
      </c>
      <c r="U474">
        <v>0.4</v>
      </c>
      <c r="V474">
        <v>-97.71999999999997</v>
      </c>
    </row>
    <row r="475" spans="1:22" x14ac:dyDescent="0.3">
      <c r="A475">
        <v>3510</v>
      </c>
      <c r="B475" t="s">
        <v>6694</v>
      </c>
      <c r="C475">
        <v>2011</v>
      </c>
      <c r="D475" s="1">
        <v>40714</v>
      </c>
      <c r="E475" s="1">
        <v>40718</v>
      </c>
      <c r="F475" t="s">
        <v>50</v>
      </c>
      <c r="G475" t="s">
        <v>6695</v>
      </c>
      <c r="H475" t="s">
        <v>6696</v>
      </c>
      <c r="I475" t="s">
        <v>26</v>
      </c>
      <c r="J475" t="s">
        <v>27</v>
      </c>
      <c r="K475" t="s">
        <v>4346</v>
      </c>
      <c r="L475" t="s">
        <v>104</v>
      </c>
      <c r="M475">
        <v>75023</v>
      </c>
      <c r="N475" t="s">
        <v>105</v>
      </c>
      <c r="O475" t="s">
        <v>283</v>
      </c>
      <c r="P475" t="s">
        <v>46</v>
      </c>
      <c r="Q475" t="s">
        <v>90</v>
      </c>
      <c r="R475" t="s">
        <v>284</v>
      </c>
      <c r="S475">
        <v>11.648000000000001</v>
      </c>
      <c r="T475">
        <v>2</v>
      </c>
      <c r="U475">
        <v>0.2</v>
      </c>
      <c r="V475">
        <v>4.0768000000000004</v>
      </c>
    </row>
    <row r="476" spans="1:22" x14ac:dyDescent="0.3">
      <c r="A476">
        <v>3509</v>
      </c>
      <c r="B476" t="s">
        <v>6694</v>
      </c>
      <c r="C476">
        <v>2011</v>
      </c>
      <c r="D476" s="1">
        <v>40714</v>
      </c>
      <c r="E476" s="1">
        <v>40718</v>
      </c>
      <c r="F476" t="s">
        <v>50</v>
      </c>
      <c r="G476" t="s">
        <v>6695</v>
      </c>
      <c r="H476" t="s">
        <v>6696</v>
      </c>
      <c r="I476" t="s">
        <v>26</v>
      </c>
      <c r="J476" t="s">
        <v>27</v>
      </c>
      <c r="K476" t="s">
        <v>4346</v>
      </c>
      <c r="L476" t="s">
        <v>104</v>
      </c>
      <c r="M476">
        <v>75023</v>
      </c>
      <c r="N476" t="s">
        <v>105</v>
      </c>
      <c r="O476" t="s">
        <v>3051</v>
      </c>
      <c r="P476" t="s">
        <v>46</v>
      </c>
      <c r="Q476" t="s">
        <v>90</v>
      </c>
      <c r="R476" t="s">
        <v>3052</v>
      </c>
      <c r="S476">
        <v>15.552000000000003</v>
      </c>
      <c r="T476">
        <v>3</v>
      </c>
      <c r="U476">
        <v>0.2</v>
      </c>
      <c r="V476">
        <v>5.4432</v>
      </c>
    </row>
    <row r="477" spans="1:22" x14ac:dyDescent="0.3">
      <c r="A477">
        <v>3508</v>
      </c>
      <c r="B477" t="s">
        <v>6694</v>
      </c>
      <c r="C477">
        <v>2011</v>
      </c>
      <c r="D477" s="1">
        <v>40714</v>
      </c>
      <c r="E477" s="1">
        <v>40718</v>
      </c>
      <c r="F477" t="s">
        <v>50</v>
      </c>
      <c r="G477" t="s">
        <v>6695</v>
      </c>
      <c r="H477" t="s">
        <v>6696</v>
      </c>
      <c r="I477" t="s">
        <v>26</v>
      </c>
      <c r="J477" t="s">
        <v>27</v>
      </c>
      <c r="K477" t="s">
        <v>4346</v>
      </c>
      <c r="L477" t="s">
        <v>104</v>
      </c>
      <c r="M477">
        <v>75023</v>
      </c>
      <c r="N477" t="s">
        <v>105</v>
      </c>
      <c r="O477" t="s">
        <v>6697</v>
      </c>
      <c r="P477" t="s">
        <v>32</v>
      </c>
      <c r="Q477" t="s">
        <v>33</v>
      </c>
      <c r="R477" t="s">
        <v>6698</v>
      </c>
      <c r="S477">
        <v>193.06559999999999</v>
      </c>
      <c r="T477">
        <v>4</v>
      </c>
      <c r="U477">
        <v>0.32</v>
      </c>
      <c r="V477">
        <v>-19.874399999999994</v>
      </c>
    </row>
    <row r="478" spans="1:22" x14ac:dyDescent="0.3">
      <c r="A478">
        <v>3507</v>
      </c>
      <c r="B478" t="s">
        <v>6694</v>
      </c>
      <c r="C478">
        <v>2011</v>
      </c>
      <c r="D478" s="1">
        <v>40714</v>
      </c>
      <c r="E478" s="1">
        <v>40718</v>
      </c>
      <c r="F478" t="s">
        <v>50</v>
      </c>
      <c r="G478" t="s">
        <v>6695</v>
      </c>
      <c r="H478" t="s">
        <v>6696</v>
      </c>
      <c r="I478" t="s">
        <v>26</v>
      </c>
      <c r="J478" t="s">
        <v>27</v>
      </c>
      <c r="K478" t="s">
        <v>4346</v>
      </c>
      <c r="L478" t="s">
        <v>104</v>
      </c>
      <c r="M478">
        <v>75023</v>
      </c>
      <c r="N478" t="s">
        <v>105</v>
      </c>
      <c r="O478" t="s">
        <v>108</v>
      </c>
      <c r="P478" t="s">
        <v>46</v>
      </c>
      <c r="Q478" t="s">
        <v>75</v>
      </c>
      <c r="R478" t="s">
        <v>109</v>
      </c>
      <c r="S478">
        <v>3.3919999999999995</v>
      </c>
      <c r="T478">
        <v>4</v>
      </c>
      <c r="U478">
        <v>0.8</v>
      </c>
      <c r="V478">
        <v>-5.088000000000001</v>
      </c>
    </row>
    <row r="479" spans="1:22" x14ac:dyDescent="0.3">
      <c r="A479">
        <v>3506</v>
      </c>
      <c r="B479" t="s">
        <v>6694</v>
      </c>
      <c r="C479">
        <v>2011</v>
      </c>
      <c r="D479" s="1">
        <v>40714</v>
      </c>
      <c r="E479" s="1">
        <v>40718</v>
      </c>
      <c r="F479" t="s">
        <v>50</v>
      </c>
      <c r="G479" t="s">
        <v>6695</v>
      </c>
      <c r="H479" t="s">
        <v>6696</v>
      </c>
      <c r="I479" t="s">
        <v>26</v>
      </c>
      <c r="J479" t="s">
        <v>27</v>
      </c>
      <c r="K479" t="s">
        <v>4346</v>
      </c>
      <c r="L479" t="s">
        <v>104</v>
      </c>
      <c r="M479">
        <v>75023</v>
      </c>
      <c r="N479" t="s">
        <v>105</v>
      </c>
      <c r="O479" t="s">
        <v>5647</v>
      </c>
      <c r="P479" t="s">
        <v>71</v>
      </c>
      <c r="Q479" t="s">
        <v>72</v>
      </c>
      <c r="R479" t="s">
        <v>5648</v>
      </c>
      <c r="S479">
        <v>201.584</v>
      </c>
      <c r="T479">
        <v>2</v>
      </c>
      <c r="U479">
        <v>0.2</v>
      </c>
      <c r="V479">
        <v>20.158400000000015</v>
      </c>
    </row>
    <row r="480" spans="1:22" x14ac:dyDescent="0.3">
      <c r="A480">
        <v>3448</v>
      </c>
      <c r="B480" t="s">
        <v>6639</v>
      </c>
      <c r="C480">
        <v>2014</v>
      </c>
      <c r="D480" s="1">
        <v>41802</v>
      </c>
      <c r="E480" s="1">
        <v>41806</v>
      </c>
      <c r="F480" t="s">
        <v>50</v>
      </c>
      <c r="G480" t="s">
        <v>5337</v>
      </c>
      <c r="H480" t="s">
        <v>5338</v>
      </c>
      <c r="I480" t="s">
        <v>102</v>
      </c>
      <c r="J480" t="s">
        <v>27</v>
      </c>
      <c r="K480" t="s">
        <v>1560</v>
      </c>
      <c r="L480" t="s">
        <v>358</v>
      </c>
      <c r="M480">
        <v>36830</v>
      </c>
      <c r="N480" t="s">
        <v>30</v>
      </c>
      <c r="O480" t="s">
        <v>3383</v>
      </c>
      <c r="P480" t="s">
        <v>46</v>
      </c>
      <c r="Q480" t="s">
        <v>68</v>
      </c>
      <c r="R480" t="s">
        <v>3384</v>
      </c>
      <c r="S480">
        <v>3.76</v>
      </c>
      <c r="T480">
        <v>2</v>
      </c>
      <c r="U480">
        <v>0</v>
      </c>
      <c r="V480">
        <v>1.0903999999999998</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3446</v>
      </c>
      <c r="B483" t="s">
        <v>6635</v>
      </c>
      <c r="C483">
        <v>2012</v>
      </c>
      <c r="D483" s="1">
        <v>41072</v>
      </c>
      <c r="E483" s="1">
        <v>41077</v>
      </c>
      <c r="F483" t="s">
        <v>50</v>
      </c>
      <c r="G483" t="s">
        <v>824</v>
      </c>
      <c r="H483" t="s">
        <v>825</v>
      </c>
      <c r="I483" t="s">
        <v>26</v>
      </c>
      <c r="J483" t="s">
        <v>27</v>
      </c>
      <c r="K483" t="s">
        <v>606</v>
      </c>
      <c r="L483" t="s">
        <v>245</v>
      </c>
      <c r="M483">
        <v>19711</v>
      </c>
      <c r="N483" t="s">
        <v>148</v>
      </c>
      <c r="O483" t="s">
        <v>4803</v>
      </c>
      <c r="P483" t="s">
        <v>46</v>
      </c>
      <c r="Q483" t="s">
        <v>59</v>
      </c>
      <c r="R483" t="s">
        <v>4804</v>
      </c>
      <c r="S483">
        <v>29.900000000000002</v>
      </c>
      <c r="T483">
        <v>5</v>
      </c>
      <c r="U483">
        <v>0</v>
      </c>
      <c r="V483">
        <v>5.0829999999999975</v>
      </c>
    </row>
    <row r="484" spans="1:22" x14ac:dyDescent="0.3">
      <c r="A484">
        <v>3395</v>
      </c>
      <c r="B484" t="s">
        <v>6600</v>
      </c>
      <c r="C484">
        <v>2014</v>
      </c>
      <c r="D484" s="1">
        <v>41801</v>
      </c>
      <c r="E484" s="1">
        <v>41801</v>
      </c>
      <c r="F484" t="s">
        <v>1290</v>
      </c>
      <c r="G484" t="s">
        <v>4094</v>
      </c>
      <c r="H484" t="s">
        <v>4095</v>
      </c>
      <c r="I484" t="s">
        <v>26</v>
      </c>
      <c r="J484" t="s">
        <v>27</v>
      </c>
      <c r="K484" t="s">
        <v>146</v>
      </c>
      <c r="L484" t="s">
        <v>147</v>
      </c>
      <c r="M484">
        <v>19143</v>
      </c>
      <c r="N484" t="s">
        <v>148</v>
      </c>
      <c r="O484" t="s">
        <v>5346</v>
      </c>
      <c r="P484" t="s">
        <v>46</v>
      </c>
      <c r="Q484" t="s">
        <v>90</v>
      </c>
      <c r="R484" t="s">
        <v>5347</v>
      </c>
      <c r="S484">
        <v>40.032000000000004</v>
      </c>
      <c r="T484">
        <v>6</v>
      </c>
      <c r="U484">
        <v>0.2</v>
      </c>
      <c r="V484">
        <v>15.011999999999999</v>
      </c>
    </row>
    <row r="485" spans="1:22" x14ac:dyDescent="0.3">
      <c r="A485">
        <v>3362</v>
      </c>
      <c r="B485" t="s">
        <v>6565</v>
      </c>
      <c r="C485">
        <v>2012</v>
      </c>
      <c r="D485" s="1">
        <v>41064</v>
      </c>
      <c r="E485" s="1">
        <v>41068</v>
      </c>
      <c r="F485" t="s">
        <v>23</v>
      </c>
      <c r="G485" t="s">
        <v>3606</v>
      </c>
      <c r="H485" t="s">
        <v>3607</v>
      </c>
      <c r="I485" t="s">
        <v>102</v>
      </c>
      <c r="J485" t="s">
        <v>27</v>
      </c>
      <c r="K485" t="s">
        <v>266</v>
      </c>
      <c r="L485" t="s">
        <v>267</v>
      </c>
      <c r="M485">
        <v>10024</v>
      </c>
      <c r="N485" t="s">
        <v>148</v>
      </c>
      <c r="O485" t="s">
        <v>6566</v>
      </c>
      <c r="P485" t="s">
        <v>32</v>
      </c>
      <c r="Q485" t="s">
        <v>65</v>
      </c>
      <c r="R485" t="s">
        <v>6567</v>
      </c>
      <c r="S485">
        <v>35.28</v>
      </c>
      <c r="T485">
        <v>3</v>
      </c>
      <c r="U485">
        <v>0</v>
      </c>
      <c r="V485">
        <v>11.995199999999997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3361</v>
      </c>
      <c r="B489" t="s">
        <v>6565</v>
      </c>
      <c r="C489">
        <v>2012</v>
      </c>
      <c r="D489" s="1">
        <v>41064</v>
      </c>
      <c r="E489" s="1">
        <v>41068</v>
      </c>
      <c r="F489" t="s">
        <v>23</v>
      </c>
      <c r="G489" t="s">
        <v>3606</v>
      </c>
      <c r="H489" t="s">
        <v>3607</v>
      </c>
      <c r="I489" t="s">
        <v>102</v>
      </c>
      <c r="J489" t="s">
        <v>27</v>
      </c>
      <c r="K489" t="s">
        <v>266</v>
      </c>
      <c r="L489" t="s">
        <v>267</v>
      </c>
      <c r="M489">
        <v>10024</v>
      </c>
      <c r="N489" t="s">
        <v>148</v>
      </c>
      <c r="O489" t="s">
        <v>948</v>
      </c>
      <c r="P489" t="s">
        <v>46</v>
      </c>
      <c r="Q489" t="s">
        <v>90</v>
      </c>
      <c r="R489" t="s">
        <v>949</v>
      </c>
      <c r="S489">
        <v>30.44</v>
      </c>
      <c r="T489">
        <v>4</v>
      </c>
      <c r="U489">
        <v>0</v>
      </c>
      <c r="V489">
        <v>14.306799999999999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3193</v>
      </c>
      <c r="B493" t="s">
        <v>6405</v>
      </c>
      <c r="C493">
        <v>2014</v>
      </c>
      <c r="D493" s="1">
        <v>41795</v>
      </c>
      <c r="E493" s="1">
        <v>41799</v>
      </c>
      <c r="F493" t="s">
        <v>50</v>
      </c>
      <c r="G493" t="s">
        <v>5465</v>
      </c>
      <c r="H493" t="s">
        <v>5466</v>
      </c>
      <c r="I493" t="s">
        <v>41</v>
      </c>
      <c r="J493" t="s">
        <v>27</v>
      </c>
      <c r="K493" t="s">
        <v>6406</v>
      </c>
      <c r="L493" t="s">
        <v>104</v>
      </c>
      <c r="M493">
        <v>77489</v>
      </c>
      <c r="N493" t="s">
        <v>105</v>
      </c>
      <c r="O493" t="s">
        <v>1022</v>
      </c>
      <c r="P493" t="s">
        <v>46</v>
      </c>
      <c r="Q493" t="s">
        <v>75</v>
      </c>
      <c r="R493" t="s">
        <v>1023</v>
      </c>
      <c r="S493">
        <v>6.3699999999999983</v>
      </c>
      <c r="T493">
        <v>7</v>
      </c>
      <c r="U493">
        <v>0.8</v>
      </c>
      <c r="V493">
        <v>-9.5550000000000015</v>
      </c>
    </row>
    <row r="494" spans="1:22" x14ac:dyDescent="0.3">
      <c r="A494">
        <v>3149</v>
      </c>
      <c r="B494" t="s">
        <v>6359</v>
      </c>
      <c r="C494">
        <v>2013</v>
      </c>
      <c r="D494" s="1">
        <v>41433</v>
      </c>
      <c r="E494" s="1">
        <v>41436</v>
      </c>
      <c r="F494" t="s">
        <v>188</v>
      </c>
      <c r="G494" t="s">
        <v>2313</v>
      </c>
      <c r="H494" t="s">
        <v>2314</v>
      </c>
      <c r="I494" t="s">
        <v>102</v>
      </c>
      <c r="J494" t="s">
        <v>27</v>
      </c>
      <c r="K494" t="s">
        <v>266</v>
      </c>
      <c r="L494" t="s">
        <v>267</v>
      </c>
      <c r="M494">
        <v>10035</v>
      </c>
      <c r="N494" t="s">
        <v>148</v>
      </c>
      <c r="O494" t="s">
        <v>1898</v>
      </c>
      <c r="P494" t="s">
        <v>46</v>
      </c>
      <c r="Q494" t="s">
        <v>90</v>
      </c>
      <c r="R494" t="s">
        <v>1899</v>
      </c>
      <c r="S494">
        <v>32.400000000000006</v>
      </c>
      <c r="T494">
        <v>5</v>
      </c>
      <c r="U494">
        <v>0</v>
      </c>
      <c r="V494">
        <v>15.552000000000001</v>
      </c>
    </row>
    <row r="495" spans="1:22" x14ac:dyDescent="0.3">
      <c r="A495">
        <v>3148</v>
      </c>
      <c r="B495" t="s">
        <v>6358</v>
      </c>
      <c r="C495">
        <v>2011</v>
      </c>
      <c r="D495" s="1">
        <v>40724</v>
      </c>
      <c r="E495" s="1">
        <v>40727</v>
      </c>
      <c r="F495" t="s">
        <v>23</v>
      </c>
      <c r="G495" t="s">
        <v>2140</v>
      </c>
      <c r="H495" t="s">
        <v>2141</v>
      </c>
      <c r="I495" t="s">
        <v>41</v>
      </c>
      <c r="J495" t="s">
        <v>27</v>
      </c>
      <c r="K495" t="s">
        <v>42</v>
      </c>
      <c r="L495" t="s">
        <v>43</v>
      </c>
      <c r="M495">
        <v>90004</v>
      </c>
      <c r="N495" t="s">
        <v>44</v>
      </c>
      <c r="O495" t="s">
        <v>1246</v>
      </c>
      <c r="P495" t="s">
        <v>46</v>
      </c>
      <c r="Q495" t="s">
        <v>68</v>
      </c>
      <c r="R495" t="s">
        <v>1247</v>
      </c>
      <c r="S495">
        <v>32.400000000000006</v>
      </c>
      <c r="T495">
        <v>5</v>
      </c>
      <c r="U495">
        <v>0</v>
      </c>
      <c r="V495">
        <v>10.367999999999999</v>
      </c>
    </row>
    <row r="496" spans="1:22" x14ac:dyDescent="0.3">
      <c r="A496">
        <v>3126</v>
      </c>
      <c r="B496" t="s">
        <v>6330</v>
      </c>
      <c r="C496">
        <v>2012</v>
      </c>
      <c r="D496" s="1">
        <v>41071</v>
      </c>
      <c r="E496" s="1">
        <v>41072</v>
      </c>
      <c r="F496" t="s">
        <v>188</v>
      </c>
      <c r="G496" t="s">
        <v>4507</v>
      </c>
      <c r="H496" t="s">
        <v>4508</v>
      </c>
      <c r="I496" t="s">
        <v>41</v>
      </c>
      <c r="J496" t="s">
        <v>27</v>
      </c>
      <c r="K496" t="s">
        <v>1792</v>
      </c>
      <c r="L496" t="s">
        <v>54</v>
      </c>
      <c r="M496">
        <v>33801</v>
      </c>
      <c r="N496" t="s">
        <v>30</v>
      </c>
      <c r="O496" t="s">
        <v>2795</v>
      </c>
      <c r="P496" t="s">
        <v>46</v>
      </c>
      <c r="Q496" t="s">
        <v>59</v>
      </c>
      <c r="R496" t="s">
        <v>2796</v>
      </c>
      <c r="S496">
        <v>563.80799999999999</v>
      </c>
      <c r="T496">
        <v>4</v>
      </c>
      <c r="U496">
        <v>0.2</v>
      </c>
      <c r="V496">
        <v>21.142799999999966</v>
      </c>
    </row>
    <row r="497" spans="1:22" x14ac:dyDescent="0.3">
      <c r="A497">
        <v>3125</v>
      </c>
      <c r="B497" t="s">
        <v>6330</v>
      </c>
      <c r="C497">
        <v>2012</v>
      </c>
      <c r="D497" s="1">
        <v>41071</v>
      </c>
      <c r="E497" s="1">
        <v>41072</v>
      </c>
      <c r="F497" t="s">
        <v>188</v>
      </c>
      <c r="G497" t="s">
        <v>4507</v>
      </c>
      <c r="H497" t="s">
        <v>4508</v>
      </c>
      <c r="I497" t="s">
        <v>41</v>
      </c>
      <c r="J497" t="s">
        <v>27</v>
      </c>
      <c r="K497" t="s">
        <v>1792</v>
      </c>
      <c r="L497" t="s">
        <v>54</v>
      </c>
      <c r="M497">
        <v>33801</v>
      </c>
      <c r="N497" t="s">
        <v>30</v>
      </c>
      <c r="O497" t="s">
        <v>1884</v>
      </c>
      <c r="P497" t="s">
        <v>46</v>
      </c>
      <c r="Q497" t="s">
        <v>59</v>
      </c>
      <c r="R497" t="s">
        <v>1885</v>
      </c>
      <c r="S497">
        <v>1036.624</v>
      </c>
      <c r="T497">
        <v>2</v>
      </c>
      <c r="U497">
        <v>0.2</v>
      </c>
      <c r="V497">
        <v>51.831200000000024</v>
      </c>
    </row>
    <row r="498" spans="1:22" x14ac:dyDescent="0.3">
      <c r="A498">
        <v>3124</v>
      </c>
      <c r="B498" t="s">
        <v>6330</v>
      </c>
      <c r="C498">
        <v>2012</v>
      </c>
      <c r="D498" s="1">
        <v>41071</v>
      </c>
      <c r="E498" s="1">
        <v>41072</v>
      </c>
      <c r="F498" t="s">
        <v>188</v>
      </c>
      <c r="G498" t="s">
        <v>4507</v>
      </c>
      <c r="H498" t="s">
        <v>4508</v>
      </c>
      <c r="I498" t="s">
        <v>41</v>
      </c>
      <c r="J498" t="s">
        <v>27</v>
      </c>
      <c r="K498" t="s">
        <v>1792</v>
      </c>
      <c r="L498" t="s">
        <v>54</v>
      </c>
      <c r="M498">
        <v>33801</v>
      </c>
      <c r="N498" t="s">
        <v>30</v>
      </c>
      <c r="O498" t="s">
        <v>5669</v>
      </c>
      <c r="P498" t="s">
        <v>46</v>
      </c>
      <c r="Q498" t="s">
        <v>75</v>
      </c>
      <c r="R498" t="s">
        <v>5670</v>
      </c>
      <c r="S498">
        <v>3.7680000000000007</v>
      </c>
      <c r="T498">
        <v>2</v>
      </c>
      <c r="U498">
        <v>0.7</v>
      </c>
      <c r="V498">
        <v>-3.1400000000000006</v>
      </c>
    </row>
    <row r="499" spans="1:22" x14ac:dyDescent="0.3">
      <c r="A499">
        <v>3123</v>
      </c>
      <c r="B499" t="s">
        <v>6330</v>
      </c>
      <c r="C499">
        <v>2012</v>
      </c>
      <c r="D499" s="1">
        <v>41071</v>
      </c>
      <c r="E499" s="1">
        <v>41072</v>
      </c>
      <c r="F499" t="s">
        <v>188</v>
      </c>
      <c r="G499" t="s">
        <v>4507</v>
      </c>
      <c r="H499" t="s">
        <v>4508</v>
      </c>
      <c r="I499" t="s">
        <v>41</v>
      </c>
      <c r="J499" t="s">
        <v>27</v>
      </c>
      <c r="K499" t="s">
        <v>1792</v>
      </c>
      <c r="L499" t="s">
        <v>54</v>
      </c>
      <c r="M499">
        <v>33801</v>
      </c>
      <c r="N499" t="s">
        <v>30</v>
      </c>
      <c r="O499" t="s">
        <v>1088</v>
      </c>
      <c r="P499" t="s">
        <v>46</v>
      </c>
      <c r="Q499" t="s">
        <v>75</v>
      </c>
      <c r="R499" t="s">
        <v>1089</v>
      </c>
      <c r="S499">
        <v>78.600000000000009</v>
      </c>
      <c r="T499">
        <v>5</v>
      </c>
      <c r="U499">
        <v>0.7</v>
      </c>
      <c r="V499">
        <v>-62.88000000000001</v>
      </c>
    </row>
    <row r="500" spans="1:22" x14ac:dyDescent="0.3">
      <c r="A500">
        <v>3122</v>
      </c>
      <c r="B500" t="s">
        <v>6330</v>
      </c>
      <c r="C500">
        <v>2012</v>
      </c>
      <c r="D500" s="1">
        <v>41071</v>
      </c>
      <c r="E500" s="1">
        <v>41072</v>
      </c>
      <c r="F500" t="s">
        <v>188</v>
      </c>
      <c r="G500" t="s">
        <v>4507</v>
      </c>
      <c r="H500" t="s">
        <v>4508</v>
      </c>
      <c r="I500" t="s">
        <v>41</v>
      </c>
      <c r="J500" t="s">
        <v>27</v>
      </c>
      <c r="K500" t="s">
        <v>1792</v>
      </c>
      <c r="L500" t="s">
        <v>54</v>
      </c>
      <c r="M500">
        <v>33801</v>
      </c>
      <c r="N500" t="s">
        <v>30</v>
      </c>
      <c r="O500" t="s">
        <v>490</v>
      </c>
      <c r="P500" t="s">
        <v>46</v>
      </c>
      <c r="Q500" t="s">
        <v>68</v>
      </c>
      <c r="R500" t="s">
        <v>491</v>
      </c>
      <c r="S500">
        <v>60.768000000000001</v>
      </c>
      <c r="T500">
        <v>2</v>
      </c>
      <c r="U500">
        <v>0.2</v>
      </c>
      <c r="V500">
        <v>7.5959999999999894</v>
      </c>
    </row>
    <row r="501" spans="1:22" x14ac:dyDescent="0.3">
      <c r="A501">
        <v>3121</v>
      </c>
      <c r="B501" t="s">
        <v>6330</v>
      </c>
      <c r="C501">
        <v>2012</v>
      </c>
      <c r="D501" s="1">
        <v>41071</v>
      </c>
      <c r="E501" s="1">
        <v>41072</v>
      </c>
      <c r="F501" t="s">
        <v>188</v>
      </c>
      <c r="G501" t="s">
        <v>4507</v>
      </c>
      <c r="H501" t="s">
        <v>4508</v>
      </c>
      <c r="I501" t="s">
        <v>41</v>
      </c>
      <c r="J501" t="s">
        <v>27</v>
      </c>
      <c r="K501" t="s">
        <v>1792</v>
      </c>
      <c r="L501" t="s">
        <v>54</v>
      </c>
      <c r="M501">
        <v>33801</v>
      </c>
      <c r="N501" t="s">
        <v>30</v>
      </c>
      <c r="O501" t="s">
        <v>6331</v>
      </c>
      <c r="P501" t="s">
        <v>32</v>
      </c>
      <c r="Q501" t="s">
        <v>65</v>
      </c>
      <c r="R501" t="s">
        <v>6332</v>
      </c>
      <c r="S501">
        <v>48.671999999999997</v>
      </c>
      <c r="T501">
        <v>3</v>
      </c>
      <c r="U501">
        <v>0.2</v>
      </c>
      <c r="V501">
        <v>7.3007999999999988</v>
      </c>
    </row>
    <row r="502" spans="1:22" x14ac:dyDescent="0.3">
      <c r="A502">
        <v>3120</v>
      </c>
      <c r="B502" t="s">
        <v>6330</v>
      </c>
      <c r="C502">
        <v>2012</v>
      </c>
      <c r="D502" s="1">
        <v>41071</v>
      </c>
      <c r="E502" s="1">
        <v>41072</v>
      </c>
      <c r="F502" t="s">
        <v>188</v>
      </c>
      <c r="G502" t="s">
        <v>4507</v>
      </c>
      <c r="H502" t="s">
        <v>4508</v>
      </c>
      <c r="I502" t="s">
        <v>41</v>
      </c>
      <c r="J502" t="s">
        <v>27</v>
      </c>
      <c r="K502" t="s">
        <v>1792</v>
      </c>
      <c r="L502" t="s">
        <v>54</v>
      </c>
      <c r="M502">
        <v>33801</v>
      </c>
      <c r="N502" t="s">
        <v>30</v>
      </c>
      <c r="O502" t="s">
        <v>1920</v>
      </c>
      <c r="P502" t="s">
        <v>71</v>
      </c>
      <c r="Q502" t="s">
        <v>72</v>
      </c>
      <c r="R502" t="s">
        <v>1921</v>
      </c>
      <c r="S502">
        <v>249.58400000000003</v>
      </c>
      <c r="T502">
        <v>2</v>
      </c>
      <c r="U502">
        <v>0.2</v>
      </c>
      <c r="V502">
        <v>31.197999999999986</v>
      </c>
    </row>
    <row r="503" spans="1:22" x14ac:dyDescent="0.3">
      <c r="A503">
        <v>3119</v>
      </c>
      <c r="B503" t="s">
        <v>6330</v>
      </c>
      <c r="C503">
        <v>2012</v>
      </c>
      <c r="D503" s="1">
        <v>41071</v>
      </c>
      <c r="E503" s="1">
        <v>41072</v>
      </c>
      <c r="F503" t="s">
        <v>188</v>
      </c>
      <c r="G503" t="s">
        <v>4507</v>
      </c>
      <c r="H503" t="s">
        <v>4508</v>
      </c>
      <c r="I503" t="s">
        <v>41</v>
      </c>
      <c r="J503" t="s">
        <v>27</v>
      </c>
      <c r="K503" t="s">
        <v>1792</v>
      </c>
      <c r="L503" t="s">
        <v>54</v>
      </c>
      <c r="M503">
        <v>33801</v>
      </c>
      <c r="N503" t="s">
        <v>30</v>
      </c>
      <c r="O503" t="s">
        <v>1195</v>
      </c>
      <c r="P503" t="s">
        <v>32</v>
      </c>
      <c r="Q503" t="s">
        <v>36</v>
      </c>
      <c r="R503" t="s">
        <v>1196</v>
      </c>
      <c r="S503">
        <v>1123.92</v>
      </c>
      <c r="T503">
        <v>5</v>
      </c>
      <c r="U503">
        <v>0.2</v>
      </c>
      <c r="V503">
        <v>-182.63700000000017</v>
      </c>
    </row>
    <row r="504" spans="1:22" x14ac:dyDescent="0.3">
      <c r="A504">
        <v>3039</v>
      </c>
      <c r="B504" t="s">
        <v>6236</v>
      </c>
      <c r="C504">
        <v>2012</v>
      </c>
      <c r="D504" s="1">
        <v>41071</v>
      </c>
      <c r="E504" s="1">
        <v>41076</v>
      </c>
      <c r="F504" t="s">
        <v>50</v>
      </c>
      <c r="G504" t="s">
        <v>1786</v>
      </c>
      <c r="H504" t="s">
        <v>1787</v>
      </c>
      <c r="I504" t="s">
        <v>26</v>
      </c>
      <c r="J504" t="s">
        <v>27</v>
      </c>
      <c r="K504" t="s">
        <v>735</v>
      </c>
      <c r="L504" t="s">
        <v>736</v>
      </c>
      <c r="M504">
        <v>71203</v>
      </c>
      <c r="N504" t="s">
        <v>30</v>
      </c>
      <c r="O504" t="s">
        <v>6239</v>
      </c>
      <c r="P504" t="s">
        <v>32</v>
      </c>
      <c r="Q504" t="s">
        <v>65</v>
      </c>
      <c r="R504" t="s">
        <v>6240</v>
      </c>
      <c r="S504">
        <v>29.16</v>
      </c>
      <c r="T504">
        <v>2</v>
      </c>
      <c r="U504">
        <v>0</v>
      </c>
      <c r="V504">
        <v>10.789200000000001</v>
      </c>
    </row>
    <row r="505" spans="1:22" x14ac:dyDescent="0.3">
      <c r="A505">
        <v>3038</v>
      </c>
      <c r="B505" t="s">
        <v>6236</v>
      </c>
      <c r="C505">
        <v>2012</v>
      </c>
      <c r="D505" s="1">
        <v>41071</v>
      </c>
      <c r="E505" s="1">
        <v>41076</v>
      </c>
      <c r="F505" t="s">
        <v>50</v>
      </c>
      <c r="G505" t="s">
        <v>1786</v>
      </c>
      <c r="H505" t="s">
        <v>1787</v>
      </c>
      <c r="I505" t="s">
        <v>26</v>
      </c>
      <c r="J505" t="s">
        <v>27</v>
      </c>
      <c r="K505" t="s">
        <v>735</v>
      </c>
      <c r="L505" t="s">
        <v>736</v>
      </c>
      <c r="M505">
        <v>71203</v>
      </c>
      <c r="N505" t="s">
        <v>30</v>
      </c>
      <c r="O505" t="s">
        <v>1929</v>
      </c>
      <c r="P505" t="s">
        <v>46</v>
      </c>
      <c r="Q505" t="s">
        <v>90</v>
      </c>
      <c r="R505" t="s">
        <v>1930</v>
      </c>
      <c r="S505">
        <v>32.400000000000006</v>
      </c>
      <c r="T505">
        <v>5</v>
      </c>
      <c r="U505">
        <v>0</v>
      </c>
      <c r="V505">
        <v>15.552000000000001</v>
      </c>
    </row>
    <row r="506" spans="1:22" x14ac:dyDescent="0.3">
      <c r="A506">
        <v>3037</v>
      </c>
      <c r="B506" t="s">
        <v>6236</v>
      </c>
      <c r="C506">
        <v>2012</v>
      </c>
      <c r="D506" s="1">
        <v>41071</v>
      </c>
      <c r="E506" s="1">
        <v>41076</v>
      </c>
      <c r="F506" t="s">
        <v>50</v>
      </c>
      <c r="G506" t="s">
        <v>1786</v>
      </c>
      <c r="H506" t="s">
        <v>1787</v>
      </c>
      <c r="I506" t="s">
        <v>26</v>
      </c>
      <c r="J506" t="s">
        <v>27</v>
      </c>
      <c r="K506" t="s">
        <v>735</v>
      </c>
      <c r="L506" t="s">
        <v>736</v>
      </c>
      <c r="M506">
        <v>71203</v>
      </c>
      <c r="N506" t="s">
        <v>30</v>
      </c>
      <c r="O506" t="s">
        <v>6237</v>
      </c>
      <c r="P506" t="s">
        <v>46</v>
      </c>
      <c r="Q506" t="s">
        <v>68</v>
      </c>
      <c r="R506" t="s">
        <v>6238</v>
      </c>
      <c r="S506">
        <v>56.3</v>
      </c>
      <c r="T506">
        <v>2</v>
      </c>
      <c r="U506">
        <v>0</v>
      </c>
      <c r="V506">
        <v>15.764000000000003</v>
      </c>
    </row>
    <row r="507" spans="1:22" x14ac:dyDescent="0.3">
      <c r="A507">
        <v>3036</v>
      </c>
      <c r="B507" t="s">
        <v>6236</v>
      </c>
      <c r="C507">
        <v>2012</v>
      </c>
      <c r="D507" s="1">
        <v>41071</v>
      </c>
      <c r="E507" s="1">
        <v>41076</v>
      </c>
      <c r="F507" t="s">
        <v>50</v>
      </c>
      <c r="G507" t="s">
        <v>1786</v>
      </c>
      <c r="H507" t="s">
        <v>1787</v>
      </c>
      <c r="I507" t="s">
        <v>26</v>
      </c>
      <c r="J507" t="s">
        <v>27</v>
      </c>
      <c r="K507" t="s">
        <v>735</v>
      </c>
      <c r="L507" t="s">
        <v>736</v>
      </c>
      <c r="M507">
        <v>71203</v>
      </c>
      <c r="N507" t="s">
        <v>30</v>
      </c>
      <c r="O507" t="s">
        <v>6226</v>
      </c>
      <c r="P507" t="s">
        <v>46</v>
      </c>
      <c r="Q507" t="s">
        <v>75</v>
      </c>
      <c r="R507" t="s">
        <v>6227</v>
      </c>
      <c r="S507">
        <v>36.26</v>
      </c>
      <c r="T507">
        <v>7</v>
      </c>
      <c r="U507">
        <v>0</v>
      </c>
      <c r="V507">
        <v>16.679599999999997</v>
      </c>
    </row>
    <row r="508" spans="1:22" x14ac:dyDescent="0.3">
      <c r="A508">
        <v>3035</v>
      </c>
      <c r="B508" t="s">
        <v>6236</v>
      </c>
      <c r="C508">
        <v>2012</v>
      </c>
      <c r="D508" s="1">
        <v>41071</v>
      </c>
      <c r="E508" s="1">
        <v>41076</v>
      </c>
      <c r="F508" t="s">
        <v>50</v>
      </c>
      <c r="G508" t="s">
        <v>1786</v>
      </c>
      <c r="H508" t="s">
        <v>1787</v>
      </c>
      <c r="I508" t="s">
        <v>26</v>
      </c>
      <c r="J508" t="s">
        <v>27</v>
      </c>
      <c r="K508" t="s">
        <v>735</v>
      </c>
      <c r="L508" t="s">
        <v>736</v>
      </c>
      <c r="M508">
        <v>71203</v>
      </c>
      <c r="N508" t="s">
        <v>30</v>
      </c>
      <c r="O508" t="s">
        <v>4156</v>
      </c>
      <c r="P508" t="s">
        <v>71</v>
      </c>
      <c r="Q508" t="s">
        <v>161</v>
      </c>
      <c r="R508" t="s">
        <v>4157</v>
      </c>
      <c r="S508">
        <v>53.699999999999996</v>
      </c>
      <c r="T508">
        <v>6</v>
      </c>
      <c r="U508">
        <v>0</v>
      </c>
      <c r="V508">
        <v>10.202999999999994</v>
      </c>
    </row>
    <row r="509" spans="1:22" x14ac:dyDescent="0.3">
      <c r="A509">
        <v>3002</v>
      </c>
      <c r="B509" t="s">
        <v>6189</v>
      </c>
      <c r="C509">
        <v>2011</v>
      </c>
      <c r="D509" s="1">
        <v>40715</v>
      </c>
      <c r="E509" s="1">
        <v>40719</v>
      </c>
      <c r="F509" t="s">
        <v>50</v>
      </c>
      <c r="G509" t="s">
        <v>4276</v>
      </c>
      <c r="H509" t="s">
        <v>4277</v>
      </c>
      <c r="I509" t="s">
        <v>26</v>
      </c>
      <c r="J509" t="s">
        <v>27</v>
      </c>
      <c r="K509" t="s">
        <v>146</v>
      </c>
      <c r="L509" t="s">
        <v>147</v>
      </c>
      <c r="M509">
        <v>19120</v>
      </c>
      <c r="N509" t="s">
        <v>148</v>
      </c>
      <c r="O509" t="s">
        <v>1903</v>
      </c>
      <c r="P509" t="s">
        <v>46</v>
      </c>
      <c r="Q509" t="s">
        <v>75</v>
      </c>
      <c r="R509" t="s">
        <v>1904</v>
      </c>
      <c r="S509">
        <v>9.006000000000002</v>
      </c>
      <c r="T509">
        <v>2</v>
      </c>
      <c r="U509">
        <v>0.7</v>
      </c>
      <c r="V509">
        <v>-7.2048000000000023</v>
      </c>
    </row>
    <row r="510" spans="1:22" x14ac:dyDescent="0.3">
      <c r="A510">
        <v>3001</v>
      </c>
      <c r="B510" t="s">
        <v>6189</v>
      </c>
      <c r="C510">
        <v>2011</v>
      </c>
      <c r="D510" s="1">
        <v>40715</v>
      </c>
      <c r="E510" s="1">
        <v>40719</v>
      </c>
      <c r="F510" t="s">
        <v>50</v>
      </c>
      <c r="G510" t="s">
        <v>4276</v>
      </c>
      <c r="H510" t="s">
        <v>4277</v>
      </c>
      <c r="I510" t="s">
        <v>26</v>
      </c>
      <c r="J510" t="s">
        <v>27</v>
      </c>
      <c r="K510" t="s">
        <v>146</v>
      </c>
      <c r="L510" t="s">
        <v>147</v>
      </c>
      <c r="M510">
        <v>19120</v>
      </c>
      <c r="N510" t="s">
        <v>148</v>
      </c>
      <c r="O510" t="s">
        <v>4424</v>
      </c>
      <c r="P510" t="s">
        <v>46</v>
      </c>
      <c r="Q510" t="s">
        <v>78</v>
      </c>
      <c r="R510" t="s">
        <v>4425</v>
      </c>
      <c r="S510">
        <v>44.416000000000004</v>
      </c>
      <c r="T510">
        <v>2</v>
      </c>
      <c r="U510">
        <v>0.2</v>
      </c>
      <c r="V510">
        <v>3.8864000000000001</v>
      </c>
    </row>
    <row r="511" spans="1:22" x14ac:dyDescent="0.3">
      <c r="A511">
        <v>3000</v>
      </c>
      <c r="B511" t="s">
        <v>6189</v>
      </c>
      <c r="C511">
        <v>2011</v>
      </c>
      <c r="D511" s="1">
        <v>40715</v>
      </c>
      <c r="E511" s="1">
        <v>40719</v>
      </c>
      <c r="F511" t="s">
        <v>50</v>
      </c>
      <c r="G511" t="s">
        <v>4276</v>
      </c>
      <c r="H511" t="s">
        <v>4277</v>
      </c>
      <c r="I511" t="s">
        <v>26</v>
      </c>
      <c r="J511" t="s">
        <v>27</v>
      </c>
      <c r="K511" t="s">
        <v>146</v>
      </c>
      <c r="L511" t="s">
        <v>147</v>
      </c>
      <c r="M511">
        <v>19120</v>
      </c>
      <c r="N511" t="s">
        <v>148</v>
      </c>
      <c r="O511" t="s">
        <v>6192</v>
      </c>
      <c r="P511" t="s">
        <v>71</v>
      </c>
      <c r="Q511" t="s">
        <v>682</v>
      </c>
      <c r="R511" t="s">
        <v>6193</v>
      </c>
      <c r="S511">
        <v>206.99100000000004</v>
      </c>
      <c r="T511">
        <v>3</v>
      </c>
      <c r="U511">
        <v>0.7</v>
      </c>
      <c r="V511">
        <v>-172.49250000000001</v>
      </c>
    </row>
    <row r="512" spans="1:22" x14ac:dyDescent="0.3">
      <c r="A512">
        <v>2999</v>
      </c>
      <c r="B512" t="s">
        <v>6189</v>
      </c>
      <c r="C512">
        <v>2011</v>
      </c>
      <c r="D512" s="1">
        <v>40715</v>
      </c>
      <c r="E512" s="1">
        <v>40719</v>
      </c>
      <c r="F512" t="s">
        <v>50</v>
      </c>
      <c r="G512" t="s">
        <v>4276</v>
      </c>
      <c r="H512" t="s">
        <v>4277</v>
      </c>
      <c r="I512" t="s">
        <v>26</v>
      </c>
      <c r="J512" t="s">
        <v>27</v>
      </c>
      <c r="K512" t="s">
        <v>146</v>
      </c>
      <c r="L512" t="s">
        <v>147</v>
      </c>
      <c r="M512">
        <v>19120</v>
      </c>
      <c r="N512" t="s">
        <v>148</v>
      </c>
      <c r="O512" t="s">
        <v>1018</v>
      </c>
      <c r="P512" t="s">
        <v>71</v>
      </c>
      <c r="Q512" t="s">
        <v>161</v>
      </c>
      <c r="R512" t="s">
        <v>1019</v>
      </c>
      <c r="S512">
        <v>95.968000000000004</v>
      </c>
      <c r="T512">
        <v>4</v>
      </c>
      <c r="U512">
        <v>0.2</v>
      </c>
      <c r="V512">
        <v>28.790400000000009</v>
      </c>
    </row>
    <row r="513" spans="1:22" x14ac:dyDescent="0.3">
      <c r="A513">
        <v>2998</v>
      </c>
      <c r="B513" t="s">
        <v>6189</v>
      </c>
      <c r="C513">
        <v>2011</v>
      </c>
      <c r="D513" s="1">
        <v>40715</v>
      </c>
      <c r="E513" s="1">
        <v>40719</v>
      </c>
      <c r="F513" t="s">
        <v>50</v>
      </c>
      <c r="G513" t="s">
        <v>4276</v>
      </c>
      <c r="H513" t="s">
        <v>4277</v>
      </c>
      <c r="I513" t="s">
        <v>26</v>
      </c>
      <c r="J513" t="s">
        <v>27</v>
      </c>
      <c r="K513" t="s">
        <v>146</v>
      </c>
      <c r="L513" t="s">
        <v>147</v>
      </c>
      <c r="M513">
        <v>19120</v>
      </c>
      <c r="N513" t="s">
        <v>148</v>
      </c>
      <c r="O513" t="s">
        <v>6190</v>
      </c>
      <c r="P513" t="s">
        <v>32</v>
      </c>
      <c r="Q513" t="s">
        <v>65</v>
      </c>
      <c r="R513" t="s">
        <v>6191</v>
      </c>
      <c r="S513">
        <v>3.9840000000000004</v>
      </c>
      <c r="T513">
        <v>1</v>
      </c>
      <c r="U513">
        <v>0.2</v>
      </c>
      <c r="V513">
        <v>0.64739999999999964</v>
      </c>
    </row>
    <row r="514" spans="1:22" x14ac:dyDescent="0.3">
      <c r="A514">
        <v>2997</v>
      </c>
      <c r="B514" t="s">
        <v>6189</v>
      </c>
      <c r="C514">
        <v>2011</v>
      </c>
      <c r="D514" s="1">
        <v>40715</v>
      </c>
      <c r="E514" s="1">
        <v>40719</v>
      </c>
      <c r="F514" t="s">
        <v>50</v>
      </c>
      <c r="G514" t="s">
        <v>4276</v>
      </c>
      <c r="H514" t="s">
        <v>4277</v>
      </c>
      <c r="I514" t="s">
        <v>26</v>
      </c>
      <c r="J514" t="s">
        <v>27</v>
      </c>
      <c r="K514" t="s">
        <v>146</v>
      </c>
      <c r="L514" t="s">
        <v>147</v>
      </c>
      <c r="M514">
        <v>19120</v>
      </c>
      <c r="N514" t="s">
        <v>148</v>
      </c>
      <c r="O514" t="s">
        <v>3270</v>
      </c>
      <c r="P514" t="s">
        <v>46</v>
      </c>
      <c r="Q514" t="s">
        <v>173</v>
      </c>
      <c r="R514" t="s">
        <v>186</v>
      </c>
      <c r="S514">
        <v>24.896000000000001</v>
      </c>
      <c r="T514">
        <v>4</v>
      </c>
      <c r="U514">
        <v>0.2</v>
      </c>
      <c r="V514">
        <v>8.4024000000000001</v>
      </c>
    </row>
    <row r="515" spans="1:22" x14ac:dyDescent="0.3">
      <c r="A515">
        <v>2981</v>
      </c>
      <c r="B515" t="s">
        <v>6171</v>
      </c>
      <c r="C515">
        <v>2012</v>
      </c>
      <c r="D515" s="1">
        <v>41072</v>
      </c>
      <c r="E515" s="1">
        <v>41077</v>
      </c>
      <c r="F515" t="s">
        <v>50</v>
      </c>
      <c r="G515" t="s">
        <v>6172</v>
      </c>
      <c r="H515" t="s">
        <v>6173</v>
      </c>
      <c r="I515" t="s">
        <v>26</v>
      </c>
      <c r="J515" t="s">
        <v>27</v>
      </c>
      <c r="K515" t="s">
        <v>146</v>
      </c>
      <c r="L515" t="s">
        <v>147</v>
      </c>
      <c r="M515">
        <v>19134</v>
      </c>
      <c r="N515" t="s">
        <v>148</v>
      </c>
      <c r="O515" t="s">
        <v>5041</v>
      </c>
      <c r="P515" t="s">
        <v>32</v>
      </c>
      <c r="Q515" t="s">
        <v>65</v>
      </c>
      <c r="R515" t="s">
        <v>5042</v>
      </c>
      <c r="S515">
        <v>43.295999999999999</v>
      </c>
      <c r="T515">
        <v>2</v>
      </c>
      <c r="U515">
        <v>0.2</v>
      </c>
      <c r="V515">
        <v>4.3295999999999975</v>
      </c>
    </row>
    <row r="516" spans="1:22" x14ac:dyDescent="0.3">
      <c r="A516">
        <v>2980</v>
      </c>
      <c r="B516" t="s">
        <v>6171</v>
      </c>
      <c r="C516">
        <v>2012</v>
      </c>
      <c r="D516" s="1">
        <v>41072</v>
      </c>
      <c r="E516" s="1">
        <v>41077</v>
      </c>
      <c r="F516" t="s">
        <v>50</v>
      </c>
      <c r="G516" t="s">
        <v>6172</v>
      </c>
      <c r="H516" t="s">
        <v>6173</v>
      </c>
      <c r="I516" t="s">
        <v>26</v>
      </c>
      <c r="J516" t="s">
        <v>27</v>
      </c>
      <c r="K516" t="s">
        <v>146</v>
      </c>
      <c r="L516" t="s">
        <v>147</v>
      </c>
      <c r="M516">
        <v>19134</v>
      </c>
      <c r="N516" t="s">
        <v>148</v>
      </c>
      <c r="O516" t="s">
        <v>6174</v>
      </c>
      <c r="P516" t="s">
        <v>46</v>
      </c>
      <c r="Q516" t="s">
        <v>90</v>
      </c>
      <c r="R516" t="s">
        <v>6175</v>
      </c>
      <c r="S516">
        <v>20.736000000000004</v>
      </c>
      <c r="T516">
        <v>4</v>
      </c>
      <c r="U516">
        <v>0.2</v>
      </c>
      <c r="V516">
        <v>7.2576000000000001</v>
      </c>
    </row>
    <row r="517" spans="1:22" x14ac:dyDescent="0.3">
      <c r="A517">
        <v>2957</v>
      </c>
      <c r="B517" t="s">
        <v>6148</v>
      </c>
      <c r="C517">
        <v>2014</v>
      </c>
      <c r="D517" s="1">
        <v>41818</v>
      </c>
      <c r="E517" s="1">
        <v>41825</v>
      </c>
      <c r="F517" t="s">
        <v>50</v>
      </c>
      <c r="G517" t="s">
        <v>6149</v>
      </c>
      <c r="H517" t="s">
        <v>6150</v>
      </c>
      <c r="I517" t="s">
        <v>102</v>
      </c>
      <c r="J517" t="s">
        <v>27</v>
      </c>
      <c r="K517" t="s">
        <v>4103</v>
      </c>
      <c r="L517" t="s">
        <v>267</v>
      </c>
      <c r="M517">
        <v>13601</v>
      </c>
      <c r="N517" t="s">
        <v>148</v>
      </c>
      <c r="O517" t="s">
        <v>1839</v>
      </c>
      <c r="P517" t="s">
        <v>32</v>
      </c>
      <c r="Q517" t="s">
        <v>36</v>
      </c>
      <c r="R517" t="s">
        <v>1840</v>
      </c>
      <c r="S517">
        <v>191.64600000000002</v>
      </c>
      <c r="T517">
        <v>3</v>
      </c>
      <c r="U517">
        <v>0.1</v>
      </c>
      <c r="V517">
        <v>31.94100000000001</v>
      </c>
    </row>
    <row r="518" spans="1:22" x14ac:dyDescent="0.3">
      <c r="A518">
        <v>2928</v>
      </c>
      <c r="B518" t="s">
        <v>6120</v>
      </c>
      <c r="C518">
        <v>2014</v>
      </c>
      <c r="D518" s="1">
        <v>41795</v>
      </c>
      <c r="E518" s="1">
        <v>41801</v>
      </c>
      <c r="F518" t="s">
        <v>50</v>
      </c>
      <c r="G518" t="s">
        <v>4911</v>
      </c>
      <c r="H518" t="s">
        <v>4912</v>
      </c>
      <c r="I518" t="s">
        <v>26</v>
      </c>
      <c r="J518" t="s">
        <v>27</v>
      </c>
      <c r="K518" t="s">
        <v>6121</v>
      </c>
      <c r="L518" t="s">
        <v>229</v>
      </c>
      <c r="M518">
        <v>55124</v>
      </c>
      <c r="N518" t="s">
        <v>105</v>
      </c>
      <c r="O518" t="s">
        <v>3233</v>
      </c>
      <c r="P518" t="s">
        <v>46</v>
      </c>
      <c r="Q518" t="s">
        <v>68</v>
      </c>
      <c r="R518" t="s">
        <v>3234</v>
      </c>
      <c r="S518">
        <v>8.64</v>
      </c>
      <c r="T518">
        <v>3</v>
      </c>
      <c r="U518">
        <v>0</v>
      </c>
      <c r="V518">
        <v>2.5055999999999998</v>
      </c>
    </row>
    <row r="519" spans="1:22" x14ac:dyDescent="0.3">
      <c r="A519">
        <v>2924</v>
      </c>
      <c r="B519" t="s">
        <v>6113</v>
      </c>
      <c r="C519">
        <v>2011</v>
      </c>
      <c r="D519" s="1">
        <v>40722</v>
      </c>
      <c r="E519" s="1">
        <v>40728</v>
      </c>
      <c r="F519" t="s">
        <v>50</v>
      </c>
      <c r="G519" t="s">
        <v>2806</v>
      </c>
      <c r="H519" t="s">
        <v>2807</v>
      </c>
      <c r="I519" t="s">
        <v>41</v>
      </c>
      <c r="J519" t="s">
        <v>27</v>
      </c>
      <c r="K519" t="s">
        <v>880</v>
      </c>
      <c r="L519" t="s">
        <v>238</v>
      </c>
      <c r="M519">
        <v>48234</v>
      </c>
      <c r="N519" t="s">
        <v>105</v>
      </c>
      <c r="O519" t="s">
        <v>3244</v>
      </c>
      <c r="P519" t="s">
        <v>46</v>
      </c>
      <c r="Q519" t="s">
        <v>269</v>
      </c>
      <c r="R519" t="s">
        <v>186</v>
      </c>
      <c r="S519">
        <v>6.08</v>
      </c>
      <c r="T519">
        <v>1</v>
      </c>
      <c r="U519">
        <v>0</v>
      </c>
      <c r="V519">
        <v>3.04</v>
      </c>
    </row>
    <row r="520" spans="1:22" x14ac:dyDescent="0.3">
      <c r="A520">
        <v>2914</v>
      </c>
      <c r="B520" t="s">
        <v>6100</v>
      </c>
      <c r="C520">
        <v>2011</v>
      </c>
      <c r="D520" s="1">
        <v>40710</v>
      </c>
      <c r="E520" s="1">
        <v>40715</v>
      </c>
      <c r="F520" t="s">
        <v>50</v>
      </c>
      <c r="G520" t="s">
        <v>2002</v>
      </c>
      <c r="H520" t="s">
        <v>2003</v>
      </c>
      <c r="I520" t="s">
        <v>26</v>
      </c>
      <c r="J520" t="s">
        <v>27</v>
      </c>
      <c r="K520" t="s">
        <v>6101</v>
      </c>
      <c r="L520" t="s">
        <v>267</v>
      </c>
      <c r="M520">
        <v>11550</v>
      </c>
      <c r="N520" t="s">
        <v>148</v>
      </c>
      <c r="O520" t="s">
        <v>414</v>
      </c>
      <c r="P520" t="s">
        <v>46</v>
      </c>
      <c r="Q520" t="s">
        <v>75</v>
      </c>
      <c r="R520" t="s">
        <v>415</v>
      </c>
      <c r="S520">
        <v>39.552000000000007</v>
      </c>
      <c r="T520">
        <v>3</v>
      </c>
      <c r="U520">
        <v>0.2</v>
      </c>
      <c r="V520">
        <v>14.337599999999998</v>
      </c>
    </row>
    <row r="521" spans="1:22" x14ac:dyDescent="0.3">
      <c r="A521">
        <v>2913</v>
      </c>
      <c r="B521" t="s">
        <v>6100</v>
      </c>
      <c r="C521">
        <v>2011</v>
      </c>
      <c r="D521" s="1">
        <v>40710</v>
      </c>
      <c r="E521" s="1">
        <v>40715</v>
      </c>
      <c r="F521" t="s">
        <v>50</v>
      </c>
      <c r="G521" t="s">
        <v>2002</v>
      </c>
      <c r="H521" t="s">
        <v>2003</v>
      </c>
      <c r="I521" t="s">
        <v>26</v>
      </c>
      <c r="J521" t="s">
        <v>27</v>
      </c>
      <c r="K521" t="s">
        <v>6101</v>
      </c>
      <c r="L521" t="s">
        <v>267</v>
      </c>
      <c r="M521">
        <v>11550</v>
      </c>
      <c r="N521" t="s">
        <v>148</v>
      </c>
      <c r="O521" t="s">
        <v>6103</v>
      </c>
      <c r="P521" t="s">
        <v>46</v>
      </c>
      <c r="Q521" t="s">
        <v>68</v>
      </c>
      <c r="R521" t="s">
        <v>6104</v>
      </c>
      <c r="S521">
        <v>35</v>
      </c>
      <c r="T521">
        <v>4</v>
      </c>
      <c r="U521">
        <v>0</v>
      </c>
      <c r="V521">
        <v>10.499999999999996</v>
      </c>
    </row>
    <row r="522" spans="1:22" x14ac:dyDescent="0.3">
      <c r="A522">
        <v>2912</v>
      </c>
      <c r="B522" t="s">
        <v>6100</v>
      </c>
      <c r="C522">
        <v>2011</v>
      </c>
      <c r="D522" s="1">
        <v>40710</v>
      </c>
      <c r="E522" s="1">
        <v>40715</v>
      </c>
      <c r="F522" t="s">
        <v>50</v>
      </c>
      <c r="G522" t="s">
        <v>2002</v>
      </c>
      <c r="H522" t="s">
        <v>2003</v>
      </c>
      <c r="I522" t="s">
        <v>26</v>
      </c>
      <c r="J522" t="s">
        <v>27</v>
      </c>
      <c r="K522" t="s">
        <v>6101</v>
      </c>
      <c r="L522" t="s">
        <v>267</v>
      </c>
      <c r="M522">
        <v>11550</v>
      </c>
      <c r="N522" t="s">
        <v>148</v>
      </c>
      <c r="O522" t="s">
        <v>6102</v>
      </c>
      <c r="P522" t="s">
        <v>46</v>
      </c>
      <c r="Q522" t="s">
        <v>173</v>
      </c>
      <c r="R522" t="s">
        <v>186</v>
      </c>
      <c r="S522">
        <v>41.4</v>
      </c>
      <c r="T522">
        <v>5</v>
      </c>
      <c r="U522">
        <v>0</v>
      </c>
      <c r="V522">
        <v>19.457999999999998</v>
      </c>
    </row>
    <row r="523" spans="1:22" x14ac:dyDescent="0.3">
      <c r="A523">
        <v>2905</v>
      </c>
      <c r="B523" t="s">
        <v>6090</v>
      </c>
      <c r="C523">
        <v>2013</v>
      </c>
      <c r="D523" s="1">
        <v>41453</v>
      </c>
      <c r="E523" s="1">
        <v>41457</v>
      </c>
      <c r="F523" t="s">
        <v>50</v>
      </c>
      <c r="G523" t="s">
        <v>4616</v>
      </c>
      <c r="H523" t="s">
        <v>4617</v>
      </c>
      <c r="I523" t="s">
        <v>41</v>
      </c>
      <c r="J523" t="s">
        <v>27</v>
      </c>
      <c r="K523" t="s">
        <v>6091</v>
      </c>
      <c r="L523" t="s">
        <v>211</v>
      </c>
      <c r="M523">
        <v>60035</v>
      </c>
      <c r="N523" t="s">
        <v>105</v>
      </c>
      <c r="O523" t="s">
        <v>4768</v>
      </c>
      <c r="P523" t="s">
        <v>32</v>
      </c>
      <c r="Q523" t="s">
        <v>36</v>
      </c>
      <c r="R523" t="s">
        <v>4769</v>
      </c>
      <c r="S523">
        <v>539.65800000000002</v>
      </c>
      <c r="T523">
        <v>3</v>
      </c>
      <c r="U523">
        <v>0.3</v>
      </c>
      <c r="V523">
        <v>-7.7094000000001017</v>
      </c>
    </row>
    <row r="524" spans="1:22" x14ac:dyDescent="0.3">
      <c r="A524">
        <v>2904</v>
      </c>
      <c r="B524" t="s">
        <v>6090</v>
      </c>
      <c r="C524">
        <v>2013</v>
      </c>
      <c r="D524" s="1">
        <v>41453</v>
      </c>
      <c r="E524" s="1">
        <v>41457</v>
      </c>
      <c r="F524" t="s">
        <v>50</v>
      </c>
      <c r="G524" t="s">
        <v>4616</v>
      </c>
      <c r="H524" t="s">
        <v>4617</v>
      </c>
      <c r="I524" t="s">
        <v>41</v>
      </c>
      <c r="J524" t="s">
        <v>27</v>
      </c>
      <c r="K524" t="s">
        <v>6091</v>
      </c>
      <c r="L524" t="s">
        <v>211</v>
      </c>
      <c r="M524">
        <v>60035</v>
      </c>
      <c r="N524" t="s">
        <v>105</v>
      </c>
      <c r="O524" t="s">
        <v>4250</v>
      </c>
      <c r="P524" t="s">
        <v>46</v>
      </c>
      <c r="Q524" t="s">
        <v>90</v>
      </c>
      <c r="R524" t="s">
        <v>4251</v>
      </c>
      <c r="S524">
        <v>37.463999999999999</v>
      </c>
      <c r="T524">
        <v>7</v>
      </c>
      <c r="U524">
        <v>0.2</v>
      </c>
      <c r="V524">
        <v>12.175799999999999</v>
      </c>
    </row>
    <row r="525" spans="1:22" x14ac:dyDescent="0.3">
      <c r="A525">
        <v>2903</v>
      </c>
      <c r="B525" t="s">
        <v>6089</v>
      </c>
      <c r="C525">
        <v>2013</v>
      </c>
      <c r="D525" s="1">
        <v>41438</v>
      </c>
      <c r="E525" s="1">
        <v>41443</v>
      </c>
      <c r="F525" t="s">
        <v>50</v>
      </c>
      <c r="G525" t="s">
        <v>2152</v>
      </c>
      <c r="H525" t="s">
        <v>2153</v>
      </c>
      <c r="I525" t="s">
        <v>26</v>
      </c>
      <c r="J525" t="s">
        <v>27</v>
      </c>
      <c r="K525" t="s">
        <v>303</v>
      </c>
      <c r="L525" t="s">
        <v>211</v>
      </c>
      <c r="M525">
        <v>60610</v>
      </c>
      <c r="N525" t="s">
        <v>105</v>
      </c>
      <c r="O525" t="s">
        <v>4860</v>
      </c>
      <c r="P525" t="s">
        <v>46</v>
      </c>
      <c r="Q525" t="s">
        <v>90</v>
      </c>
      <c r="R525" t="s">
        <v>4861</v>
      </c>
      <c r="S525">
        <v>23.120000000000005</v>
      </c>
      <c r="T525">
        <v>5</v>
      </c>
      <c r="U525">
        <v>0.2</v>
      </c>
      <c r="V525">
        <v>8.3810000000000002</v>
      </c>
    </row>
    <row r="526" spans="1:22" x14ac:dyDescent="0.3">
      <c r="A526">
        <v>2873</v>
      </c>
      <c r="B526" t="s">
        <v>6060</v>
      </c>
      <c r="C526">
        <v>2014</v>
      </c>
      <c r="D526" s="1">
        <v>41806</v>
      </c>
      <c r="E526" s="1">
        <v>41811</v>
      </c>
      <c r="F526" t="s">
        <v>50</v>
      </c>
      <c r="G526" t="s">
        <v>4888</v>
      </c>
      <c r="H526" t="s">
        <v>4889</v>
      </c>
      <c r="I526" t="s">
        <v>26</v>
      </c>
      <c r="J526" t="s">
        <v>27</v>
      </c>
      <c r="K526" t="s">
        <v>42</v>
      </c>
      <c r="L526" t="s">
        <v>43</v>
      </c>
      <c r="M526">
        <v>90036</v>
      </c>
      <c r="N526" t="s">
        <v>44</v>
      </c>
      <c r="O526" t="s">
        <v>1264</v>
      </c>
      <c r="P526" t="s">
        <v>46</v>
      </c>
      <c r="Q526" t="s">
        <v>68</v>
      </c>
      <c r="R526" t="s">
        <v>1265</v>
      </c>
      <c r="S526">
        <v>4.26</v>
      </c>
      <c r="T526">
        <v>1</v>
      </c>
      <c r="U526">
        <v>0</v>
      </c>
      <c r="V526">
        <v>1.7465999999999999</v>
      </c>
    </row>
    <row r="527" spans="1:22" x14ac:dyDescent="0.3">
      <c r="A527">
        <v>2870</v>
      </c>
      <c r="B527" t="s">
        <v>6054</v>
      </c>
      <c r="C527">
        <v>2014</v>
      </c>
      <c r="D527" s="1">
        <v>41803</v>
      </c>
      <c r="E527" s="1">
        <v>41810</v>
      </c>
      <c r="F527" t="s">
        <v>50</v>
      </c>
      <c r="G527" t="s">
        <v>564</v>
      </c>
      <c r="H527" t="s">
        <v>565</v>
      </c>
      <c r="I527" t="s">
        <v>26</v>
      </c>
      <c r="J527" t="s">
        <v>27</v>
      </c>
      <c r="K527" t="s">
        <v>1151</v>
      </c>
      <c r="L527" t="s">
        <v>54</v>
      </c>
      <c r="M527">
        <v>33710</v>
      </c>
      <c r="N527" t="s">
        <v>30</v>
      </c>
      <c r="O527" t="s">
        <v>6055</v>
      </c>
      <c r="P527" t="s">
        <v>32</v>
      </c>
      <c r="Q527" t="s">
        <v>65</v>
      </c>
      <c r="R527" t="s">
        <v>6056</v>
      </c>
      <c r="S527">
        <v>17.088000000000001</v>
      </c>
      <c r="T527">
        <v>2</v>
      </c>
      <c r="U527">
        <v>0.2</v>
      </c>
      <c r="V527">
        <v>1.0679999999999996</v>
      </c>
    </row>
    <row r="528" spans="1:22" x14ac:dyDescent="0.3">
      <c r="A528">
        <v>2851</v>
      </c>
      <c r="B528" t="s">
        <v>6033</v>
      </c>
      <c r="C528">
        <v>2013</v>
      </c>
      <c r="D528" s="1">
        <v>41428</v>
      </c>
      <c r="E528" s="1">
        <v>41431</v>
      </c>
      <c r="F528" t="s">
        <v>188</v>
      </c>
      <c r="G528" t="s">
        <v>2861</v>
      </c>
      <c r="H528" t="s">
        <v>2862</v>
      </c>
      <c r="I528" t="s">
        <v>41</v>
      </c>
      <c r="J528" t="s">
        <v>27</v>
      </c>
      <c r="K528" t="s">
        <v>146</v>
      </c>
      <c r="L528" t="s">
        <v>147</v>
      </c>
      <c r="M528">
        <v>19120</v>
      </c>
      <c r="N528" t="s">
        <v>148</v>
      </c>
      <c r="O528" t="s">
        <v>1774</v>
      </c>
      <c r="P528" t="s">
        <v>46</v>
      </c>
      <c r="Q528" t="s">
        <v>59</v>
      </c>
      <c r="R528" t="s">
        <v>1775</v>
      </c>
      <c r="S528">
        <v>64.784000000000006</v>
      </c>
      <c r="T528">
        <v>1</v>
      </c>
      <c r="U528">
        <v>0.2</v>
      </c>
      <c r="V528">
        <v>-12.956800000000005</v>
      </c>
    </row>
    <row r="529" spans="1:22" x14ac:dyDescent="0.3">
      <c r="A529">
        <v>2839</v>
      </c>
      <c r="B529" t="s">
        <v>6016</v>
      </c>
      <c r="C529">
        <v>2013</v>
      </c>
      <c r="D529" s="1">
        <v>41435</v>
      </c>
      <c r="E529" s="1">
        <v>41438</v>
      </c>
      <c r="F529" t="s">
        <v>188</v>
      </c>
      <c r="G529" t="s">
        <v>5805</v>
      </c>
      <c r="H529" t="s">
        <v>5806</v>
      </c>
      <c r="I529" t="s">
        <v>26</v>
      </c>
      <c r="J529" t="s">
        <v>27</v>
      </c>
      <c r="K529" t="s">
        <v>5646</v>
      </c>
      <c r="L529" t="s">
        <v>54</v>
      </c>
      <c r="M529">
        <v>32303</v>
      </c>
      <c r="N529" t="s">
        <v>30</v>
      </c>
      <c r="O529" t="s">
        <v>3705</v>
      </c>
      <c r="P529" t="s">
        <v>71</v>
      </c>
      <c r="Q529" t="s">
        <v>682</v>
      </c>
      <c r="R529" t="s">
        <v>3706</v>
      </c>
      <c r="S529">
        <v>695.7</v>
      </c>
      <c r="T529">
        <v>2</v>
      </c>
      <c r="U529">
        <v>0.5</v>
      </c>
      <c r="V529">
        <v>-27.827999999999975</v>
      </c>
    </row>
    <row r="530" spans="1:22" x14ac:dyDescent="0.3">
      <c r="A530">
        <v>2766</v>
      </c>
      <c r="B530" t="s">
        <v>5932</v>
      </c>
      <c r="C530">
        <v>2014</v>
      </c>
      <c r="D530" s="1">
        <v>41813</v>
      </c>
      <c r="E530" s="1">
        <v>41819</v>
      </c>
      <c r="F530" t="s">
        <v>50</v>
      </c>
      <c r="G530" t="s">
        <v>4051</v>
      </c>
      <c r="H530" t="s">
        <v>4052</v>
      </c>
      <c r="I530" t="s">
        <v>102</v>
      </c>
      <c r="J530" t="s">
        <v>27</v>
      </c>
      <c r="K530" t="s">
        <v>146</v>
      </c>
      <c r="L530" t="s">
        <v>147</v>
      </c>
      <c r="M530">
        <v>19140</v>
      </c>
      <c r="N530" t="s">
        <v>148</v>
      </c>
      <c r="O530" t="s">
        <v>5935</v>
      </c>
      <c r="P530" t="s">
        <v>46</v>
      </c>
      <c r="Q530" t="s">
        <v>59</v>
      </c>
      <c r="R530" t="s">
        <v>5936</v>
      </c>
      <c r="S530">
        <v>8.9280000000000008</v>
      </c>
      <c r="T530">
        <v>2</v>
      </c>
      <c r="U530">
        <v>0.2</v>
      </c>
      <c r="V530">
        <v>0.66959999999999997</v>
      </c>
    </row>
    <row r="531" spans="1:22" x14ac:dyDescent="0.3">
      <c r="A531">
        <v>2765</v>
      </c>
      <c r="B531" t="s">
        <v>5932</v>
      </c>
      <c r="C531">
        <v>2014</v>
      </c>
      <c r="D531" s="1">
        <v>41813</v>
      </c>
      <c r="E531" s="1">
        <v>41819</v>
      </c>
      <c r="F531" t="s">
        <v>50</v>
      </c>
      <c r="G531" t="s">
        <v>4051</v>
      </c>
      <c r="H531" t="s">
        <v>4052</v>
      </c>
      <c r="I531" t="s">
        <v>102</v>
      </c>
      <c r="J531" t="s">
        <v>27</v>
      </c>
      <c r="K531" t="s">
        <v>146</v>
      </c>
      <c r="L531" t="s">
        <v>147</v>
      </c>
      <c r="M531">
        <v>19140</v>
      </c>
      <c r="N531" t="s">
        <v>148</v>
      </c>
      <c r="O531" t="s">
        <v>1386</v>
      </c>
      <c r="P531" t="s">
        <v>46</v>
      </c>
      <c r="Q531" t="s">
        <v>75</v>
      </c>
      <c r="R531" t="s">
        <v>1387</v>
      </c>
      <c r="S531">
        <v>31.155000000000005</v>
      </c>
      <c r="T531">
        <v>5</v>
      </c>
      <c r="U531">
        <v>0.7</v>
      </c>
      <c r="V531">
        <v>-23.8855</v>
      </c>
    </row>
    <row r="532" spans="1:22" x14ac:dyDescent="0.3">
      <c r="A532">
        <v>2764</v>
      </c>
      <c r="B532" t="s">
        <v>5932</v>
      </c>
      <c r="C532">
        <v>2014</v>
      </c>
      <c r="D532" s="1">
        <v>41813</v>
      </c>
      <c r="E532" s="1">
        <v>41819</v>
      </c>
      <c r="F532" t="s">
        <v>50</v>
      </c>
      <c r="G532" t="s">
        <v>4051</v>
      </c>
      <c r="H532" t="s">
        <v>4052</v>
      </c>
      <c r="I532" t="s">
        <v>102</v>
      </c>
      <c r="J532" t="s">
        <v>27</v>
      </c>
      <c r="K532" t="s">
        <v>146</v>
      </c>
      <c r="L532" t="s">
        <v>147</v>
      </c>
      <c r="M532">
        <v>19140</v>
      </c>
      <c r="N532" t="s">
        <v>148</v>
      </c>
      <c r="O532" t="s">
        <v>5933</v>
      </c>
      <c r="P532" t="s">
        <v>46</v>
      </c>
      <c r="Q532" t="s">
        <v>75</v>
      </c>
      <c r="R532" t="s">
        <v>5934</v>
      </c>
      <c r="S532">
        <v>10.332000000000003</v>
      </c>
      <c r="T532">
        <v>3</v>
      </c>
      <c r="U532">
        <v>0.7</v>
      </c>
      <c r="V532">
        <v>-7.5767999999999986</v>
      </c>
    </row>
    <row r="533" spans="1:22" x14ac:dyDescent="0.3">
      <c r="A533">
        <v>2758</v>
      </c>
      <c r="B533" t="s">
        <v>5922</v>
      </c>
      <c r="C533">
        <v>2013</v>
      </c>
      <c r="D533" s="1">
        <v>41437</v>
      </c>
      <c r="E533" s="1">
        <v>41439</v>
      </c>
      <c r="F533" t="s">
        <v>23</v>
      </c>
      <c r="G533" t="s">
        <v>2490</v>
      </c>
      <c r="H533" t="s">
        <v>2491</v>
      </c>
      <c r="I533" t="s">
        <v>26</v>
      </c>
      <c r="J533" t="s">
        <v>27</v>
      </c>
      <c r="K533" t="s">
        <v>266</v>
      </c>
      <c r="L533" t="s">
        <v>267</v>
      </c>
      <c r="M533">
        <v>10035</v>
      </c>
      <c r="N533" t="s">
        <v>148</v>
      </c>
      <c r="O533" t="s">
        <v>2564</v>
      </c>
      <c r="P533" t="s">
        <v>71</v>
      </c>
      <c r="Q533" t="s">
        <v>161</v>
      </c>
      <c r="R533" t="s">
        <v>2565</v>
      </c>
      <c r="S533">
        <v>239.96999999999997</v>
      </c>
      <c r="T533">
        <v>3</v>
      </c>
      <c r="U533">
        <v>0</v>
      </c>
      <c r="V533">
        <v>71.990999999999985</v>
      </c>
    </row>
    <row r="534" spans="1:22" x14ac:dyDescent="0.3">
      <c r="A534">
        <v>2750</v>
      </c>
      <c r="B534" t="s">
        <v>5911</v>
      </c>
      <c r="C534">
        <v>2011</v>
      </c>
      <c r="D534" s="1">
        <v>40702</v>
      </c>
      <c r="E534" s="1">
        <v>40708</v>
      </c>
      <c r="F534" t="s">
        <v>50</v>
      </c>
      <c r="G534" t="s">
        <v>1952</v>
      </c>
      <c r="H534" t="s">
        <v>1953</v>
      </c>
      <c r="I534" t="s">
        <v>26</v>
      </c>
      <c r="J534" t="s">
        <v>27</v>
      </c>
      <c r="K534" t="s">
        <v>95</v>
      </c>
      <c r="L534" t="s">
        <v>96</v>
      </c>
      <c r="M534">
        <v>98115</v>
      </c>
      <c r="N534" t="s">
        <v>44</v>
      </c>
      <c r="O534" t="s">
        <v>5912</v>
      </c>
      <c r="P534" t="s">
        <v>32</v>
      </c>
      <c r="Q534" t="s">
        <v>36</v>
      </c>
      <c r="R534" t="s">
        <v>5913</v>
      </c>
      <c r="S534">
        <v>585.55200000000002</v>
      </c>
      <c r="T534">
        <v>3</v>
      </c>
      <c r="U534">
        <v>0.2</v>
      </c>
      <c r="V534">
        <v>73.19399999999996</v>
      </c>
    </row>
    <row r="535" spans="1:22" x14ac:dyDescent="0.3">
      <c r="A535">
        <v>2745</v>
      </c>
      <c r="B535" t="s">
        <v>5901</v>
      </c>
      <c r="C535">
        <v>2012</v>
      </c>
      <c r="D535" s="1">
        <v>41080</v>
      </c>
      <c r="E535" s="1">
        <v>41085</v>
      </c>
      <c r="F535" t="s">
        <v>23</v>
      </c>
      <c r="G535" t="s">
        <v>355</v>
      </c>
      <c r="H535" t="s">
        <v>356</v>
      </c>
      <c r="I535" t="s">
        <v>41</v>
      </c>
      <c r="J535" t="s">
        <v>27</v>
      </c>
      <c r="K535" t="s">
        <v>127</v>
      </c>
      <c r="L535" t="s">
        <v>43</v>
      </c>
      <c r="M535">
        <v>94122</v>
      </c>
      <c r="N535" t="s">
        <v>44</v>
      </c>
      <c r="O535" t="s">
        <v>313</v>
      </c>
      <c r="P535" t="s">
        <v>71</v>
      </c>
      <c r="Q535" t="s">
        <v>72</v>
      </c>
      <c r="R535" t="s">
        <v>314</v>
      </c>
      <c r="S535">
        <v>125.97600000000001</v>
      </c>
      <c r="T535">
        <v>3</v>
      </c>
      <c r="U535">
        <v>0.2</v>
      </c>
      <c r="V535">
        <v>47.241</v>
      </c>
    </row>
    <row r="536" spans="1:22" x14ac:dyDescent="0.3">
      <c r="A536">
        <v>2744</v>
      </c>
      <c r="B536" t="s">
        <v>5901</v>
      </c>
      <c r="C536">
        <v>2012</v>
      </c>
      <c r="D536" s="1">
        <v>41080</v>
      </c>
      <c r="E536" s="1">
        <v>41085</v>
      </c>
      <c r="F536" t="s">
        <v>23</v>
      </c>
      <c r="G536" t="s">
        <v>355</v>
      </c>
      <c r="H536" t="s">
        <v>356</v>
      </c>
      <c r="I536" t="s">
        <v>41</v>
      </c>
      <c r="J536" t="s">
        <v>27</v>
      </c>
      <c r="K536" t="s">
        <v>127</v>
      </c>
      <c r="L536" t="s">
        <v>43</v>
      </c>
      <c r="M536">
        <v>94122</v>
      </c>
      <c r="N536" t="s">
        <v>44</v>
      </c>
      <c r="O536" t="s">
        <v>2307</v>
      </c>
      <c r="P536" t="s">
        <v>32</v>
      </c>
      <c r="Q536" t="s">
        <v>65</v>
      </c>
      <c r="R536" t="s">
        <v>2308</v>
      </c>
      <c r="S536">
        <v>257.64</v>
      </c>
      <c r="T536">
        <v>6</v>
      </c>
      <c r="U536">
        <v>0</v>
      </c>
      <c r="V536">
        <v>100.4796</v>
      </c>
    </row>
    <row r="537" spans="1:22" x14ac:dyDescent="0.3">
      <c r="A537">
        <v>2708</v>
      </c>
      <c r="B537" t="s">
        <v>5850</v>
      </c>
      <c r="C537">
        <v>2014</v>
      </c>
      <c r="D537" s="1">
        <v>41807</v>
      </c>
      <c r="E537" s="1">
        <v>41812</v>
      </c>
      <c r="F537" t="s">
        <v>50</v>
      </c>
      <c r="G537" t="s">
        <v>3676</v>
      </c>
      <c r="H537" t="s">
        <v>3677</v>
      </c>
      <c r="I537" t="s">
        <v>102</v>
      </c>
      <c r="J537" t="s">
        <v>27</v>
      </c>
      <c r="K537" t="s">
        <v>667</v>
      </c>
      <c r="L537" t="s">
        <v>668</v>
      </c>
      <c r="M537">
        <v>88220</v>
      </c>
      <c r="N537" t="s">
        <v>44</v>
      </c>
      <c r="O537" t="s">
        <v>5853</v>
      </c>
      <c r="P537" t="s">
        <v>46</v>
      </c>
      <c r="Q537" t="s">
        <v>90</v>
      </c>
      <c r="R537" t="s">
        <v>5854</v>
      </c>
      <c r="S537">
        <v>192.16</v>
      </c>
      <c r="T537">
        <v>4</v>
      </c>
      <c r="U537">
        <v>0</v>
      </c>
      <c r="V537">
        <v>92.236799999999988</v>
      </c>
    </row>
    <row r="538" spans="1:22" x14ac:dyDescent="0.3">
      <c r="A538">
        <v>2707</v>
      </c>
      <c r="B538" t="s">
        <v>5850</v>
      </c>
      <c r="C538">
        <v>2014</v>
      </c>
      <c r="D538" s="1">
        <v>41807</v>
      </c>
      <c r="E538" s="1">
        <v>41812</v>
      </c>
      <c r="F538" t="s">
        <v>50</v>
      </c>
      <c r="G538" t="s">
        <v>3676</v>
      </c>
      <c r="H538" t="s">
        <v>3677</v>
      </c>
      <c r="I538" t="s">
        <v>102</v>
      </c>
      <c r="J538" t="s">
        <v>27</v>
      </c>
      <c r="K538" t="s">
        <v>667</v>
      </c>
      <c r="L538" t="s">
        <v>668</v>
      </c>
      <c r="M538">
        <v>88220</v>
      </c>
      <c r="N538" t="s">
        <v>44</v>
      </c>
      <c r="O538" t="s">
        <v>5851</v>
      </c>
      <c r="P538" t="s">
        <v>46</v>
      </c>
      <c r="Q538" t="s">
        <v>90</v>
      </c>
      <c r="R538" t="s">
        <v>5852</v>
      </c>
      <c r="S538">
        <v>19.440000000000001</v>
      </c>
      <c r="T538">
        <v>3</v>
      </c>
      <c r="U538">
        <v>0</v>
      </c>
      <c r="V538">
        <v>9.3312000000000008</v>
      </c>
    </row>
    <row r="539" spans="1:22" x14ac:dyDescent="0.3">
      <c r="A539">
        <v>2706</v>
      </c>
      <c r="B539" t="s">
        <v>5850</v>
      </c>
      <c r="C539">
        <v>2014</v>
      </c>
      <c r="D539" s="1">
        <v>41807</v>
      </c>
      <c r="E539" s="1">
        <v>41812</v>
      </c>
      <c r="F539" t="s">
        <v>50</v>
      </c>
      <c r="G539" t="s">
        <v>3676</v>
      </c>
      <c r="H539" t="s">
        <v>3677</v>
      </c>
      <c r="I539" t="s">
        <v>102</v>
      </c>
      <c r="J539" t="s">
        <v>27</v>
      </c>
      <c r="K539" t="s">
        <v>667</v>
      </c>
      <c r="L539" t="s">
        <v>668</v>
      </c>
      <c r="M539">
        <v>88220</v>
      </c>
      <c r="N539" t="s">
        <v>44</v>
      </c>
      <c r="O539" t="s">
        <v>4217</v>
      </c>
      <c r="P539" t="s">
        <v>46</v>
      </c>
      <c r="Q539" t="s">
        <v>578</v>
      </c>
      <c r="R539" t="s">
        <v>4218</v>
      </c>
      <c r="S539">
        <v>16.68</v>
      </c>
      <c r="T539">
        <v>2</v>
      </c>
      <c r="U539">
        <v>0</v>
      </c>
      <c r="V539">
        <v>4.3368000000000002</v>
      </c>
    </row>
    <row r="540" spans="1:22" x14ac:dyDescent="0.3">
      <c r="A540">
        <v>2690</v>
      </c>
      <c r="B540" t="s">
        <v>5826</v>
      </c>
      <c r="C540">
        <v>2011</v>
      </c>
      <c r="D540" s="1">
        <v>40724</v>
      </c>
      <c r="E540" s="1">
        <v>40726</v>
      </c>
      <c r="F540" t="s">
        <v>188</v>
      </c>
      <c r="G540" t="s">
        <v>1329</v>
      </c>
      <c r="H540" t="s">
        <v>1330</v>
      </c>
      <c r="I540" t="s">
        <v>26</v>
      </c>
      <c r="J540" t="s">
        <v>27</v>
      </c>
      <c r="K540" t="s">
        <v>303</v>
      </c>
      <c r="L540" t="s">
        <v>211</v>
      </c>
      <c r="M540">
        <v>60653</v>
      </c>
      <c r="N540" t="s">
        <v>105</v>
      </c>
      <c r="O540" t="s">
        <v>4810</v>
      </c>
      <c r="P540" t="s">
        <v>46</v>
      </c>
      <c r="Q540" t="s">
        <v>68</v>
      </c>
      <c r="R540" t="s">
        <v>4811</v>
      </c>
      <c r="S540">
        <v>5.2480000000000002</v>
      </c>
      <c r="T540">
        <v>4</v>
      </c>
      <c r="U540">
        <v>0.2</v>
      </c>
      <c r="V540">
        <v>1.6399999999999995</v>
      </c>
    </row>
    <row r="541" spans="1:22" x14ac:dyDescent="0.3">
      <c r="A541">
        <v>2685</v>
      </c>
      <c r="B541" t="s">
        <v>5818</v>
      </c>
      <c r="C541">
        <v>2014</v>
      </c>
      <c r="D541" s="1">
        <v>41820</v>
      </c>
      <c r="E541" s="1">
        <v>41827</v>
      </c>
      <c r="F541" t="s">
        <v>50</v>
      </c>
      <c r="G541" t="s">
        <v>4911</v>
      </c>
      <c r="H541" t="s">
        <v>4912</v>
      </c>
      <c r="I541" t="s">
        <v>26</v>
      </c>
      <c r="J541" t="s">
        <v>27</v>
      </c>
      <c r="K541" t="s">
        <v>42</v>
      </c>
      <c r="L541" t="s">
        <v>43</v>
      </c>
      <c r="M541">
        <v>90004</v>
      </c>
      <c r="N541" t="s">
        <v>44</v>
      </c>
      <c r="O541" t="s">
        <v>5373</v>
      </c>
      <c r="P541" t="s">
        <v>46</v>
      </c>
      <c r="Q541" t="s">
        <v>75</v>
      </c>
      <c r="R541" t="s">
        <v>5374</v>
      </c>
      <c r="S541">
        <v>312.55200000000002</v>
      </c>
      <c r="T541">
        <v>9</v>
      </c>
      <c r="U541">
        <v>0.2</v>
      </c>
      <c r="V541">
        <v>101.57939999999999</v>
      </c>
    </row>
    <row r="542" spans="1:22" x14ac:dyDescent="0.3">
      <c r="A542">
        <v>2679</v>
      </c>
      <c r="B542" t="s">
        <v>5808</v>
      </c>
      <c r="C542">
        <v>2011</v>
      </c>
      <c r="D542" s="1">
        <v>40715</v>
      </c>
      <c r="E542" s="1">
        <v>40715</v>
      </c>
      <c r="F542" t="s">
        <v>1290</v>
      </c>
      <c r="G542" t="s">
        <v>5809</v>
      </c>
      <c r="H542" t="s">
        <v>5810</v>
      </c>
      <c r="I542" t="s">
        <v>26</v>
      </c>
      <c r="J542" t="s">
        <v>27</v>
      </c>
      <c r="K542" t="s">
        <v>3595</v>
      </c>
      <c r="L542" t="s">
        <v>457</v>
      </c>
      <c r="M542">
        <v>81001</v>
      </c>
      <c r="N542" t="s">
        <v>44</v>
      </c>
      <c r="O542" t="s">
        <v>2872</v>
      </c>
      <c r="P542" t="s">
        <v>46</v>
      </c>
      <c r="Q542" t="s">
        <v>75</v>
      </c>
      <c r="R542" t="s">
        <v>2873</v>
      </c>
      <c r="S542">
        <v>25.164000000000001</v>
      </c>
      <c r="T542">
        <v>2</v>
      </c>
      <c r="U542">
        <v>0.7</v>
      </c>
      <c r="V542">
        <v>-16.775999999999996</v>
      </c>
    </row>
    <row r="543" spans="1:22" x14ac:dyDescent="0.3">
      <c r="A543">
        <v>2678</v>
      </c>
      <c r="B543" t="s">
        <v>5808</v>
      </c>
      <c r="C543">
        <v>2011</v>
      </c>
      <c r="D543" s="1">
        <v>40715</v>
      </c>
      <c r="E543" s="1">
        <v>40715</v>
      </c>
      <c r="F543" t="s">
        <v>1290</v>
      </c>
      <c r="G543" t="s">
        <v>5809</v>
      </c>
      <c r="H543" t="s">
        <v>5810</v>
      </c>
      <c r="I543" t="s">
        <v>26</v>
      </c>
      <c r="J543" t="s">
        <v>27</v>
      </c>
      <c r="K543" t="s">
        <v>3595</v>
      </c>
      <c r="L543" t="s">
        <v>457</v>
      </c>
      <c r="M543">
        <v>81001</v>
      </c>
      <c r="N543" t="s">
        <v>44</v>
      </c>
      <c r="O543" t="s">
        <v>4315</v>
      </c>
      <c r="P543" t="s">
        <v>46</v>
      </c>
      <c r="Q543" t="s">
        <v>75</v>
      </c>
      <c r="R543" t="s">
        <v>4316</v>
      </c>
      <c r="S543">
        <v>11.088000000000003</v>
      </c>
      <c r="T543">
        <v>7</v>
      </c>
      <c r="U543">
        <v>0.7</v>
      </c>
      <c r="V543">
        <v>-8.1311999999999998</v>
      </c>
    </row>
    <row r="544" spans="1:22" x14ac:dyDescent="0.3">
      <c r="A544">
        <v>2641</v>
      </c>
      <c r="B544" t="s">
        <v>5757</v>
      </c>
      <c r="C544">
        <v>2014</v>
      </c>
      <c r="D544" s="1">
        <v>41803</v>
      </c>
      <c r="E544" s="1">
        <v>41809</v>
      </c>
      <c r="F544" t="s">
        <v>50</v>
      </c>
      <c r="G544" t="s">
        <v>5758</v>
      </c>
      <c r="H544" t="s">
        <v>5759</v>
      </c>
      <c r="I544" t="s">
        <v>26</v>
      </c>
      <c r="J544" t="s">
        <v>27</v>
      </c>
      <c r="K544" t="s">
        <v>266</v>
      </c>
      <c r="L544" t="s">
        <v>267</v>
      </c>
      <c r="M544">
        <v>10035</v>
      </c>
      <c r="N544" t="s">
        <v>148</v>
      </c>
      <c r="O544" t="s">
        <v>1807</v>
      </c>
      <c r="P544" t="s">
        <v>32</v>
      </c>
      <c r="Q544" t="s">
        <v>36</v>
      </c>
      <c r="R544" t="s">
        <v>1808</v>
      </c>
      <c r="S544">
        <v>858.24</v>
      </c>
      <c r="T544">
        <v>4</v>
      </c>
      <c r="U544">
        <v>0.1</v>
      </c>
      <c r="V544">
        <v>143.03999999999996</v>
      </c>
    </row>
    <row r="545" spans="1:22" x14ac:dyDescent="0.3">
      <c r="A545">
        <v>2640</v>
      </c>
      <c r="B545" t="s">
        <v>5757</v>
      </c>
      <c r="C545">
        <v>2014</v>
      </c>
      <c r="D545" s="1">
        <v>41803</v>
      </c>
      <c r="E545" s="1">
        <v>41809</v>
      </c>
      <c r="F545" t="s">
        <v>50</v>
      </c>
      <c r="G545" t="s">
        <v>5758</v>
      </c>
      <c r="H545" t="s">
        <v>5759</v>
      </c>
      <c r="I545" t="s">
        <v>26</v>
      </c>
      <c r="J545" t="s">
        <v>27</v>
      </c>
      <c r="K545" t="s">
        <v>266</v>
      </c>
      <c r="L545" t="s">
        <v>267</v>
      </c>
      <c r="M545">
        <v>10035</v>
      </c>
      <c r="N545" t="s">
        <v>148</v>
      </c>
      <c r="O545" t="s">
        <v>5762</v>
      </c>
      <c r="P545" t="s">
        <v>46</v>
      </c>
      <c r="Q545" t="s">
        <v>68</v>
      </c>
      <c r="R545" t="s">
        <v>5763</v>
      </c>
      <c r="S545">
        <v>64.14</v>
      </c>
      <c r="T545">
        <v>3</v>
      </c>
      <c r="U545">
        <v>0</v>
      </c>
      <c r="V545">
        <v>16.676400000000001</v>
      </c>
    </row>
    <row r="546" spans="1:22" x14ac:dyDescent="0.3">
      <c r="A546">
        <v>2639</v>
      </c>
      <c r="B546" t="s">
        <v>5757</v>
      </c>
      <c r="C546">
        <v>2014</v>
      </c>
      <c r="D546" s="1">
        <v>41803</v>
      </c>
      <c r="E546" s="1">
        <v>41809</v>
      </c>
      <c r="F546" t="s">
        <v>50</v>
      </c>
      <c r="G546" t="s">
        <v>5758</v>
      </c>
      <c r="H546" t="s">
        <v>5759</v>
      </c>
      <c r="I546" t="s">
        <v>26</v>
      </c>
      <c r="J546" t="s">
        <v>27</v>
      </c>
      <c r="K546" t="s">
        <v>266</v>
      </c>
      <c r="L546" t="s">
        <v>267</v>
      </c>
      <c r="M546">
        <v>10035</v>
      </c>
      <c r="N546" t="s">
        <v>148</v>
      </c>
      <c r="O546" t="s">
        <v>2018</v>
      </c>
      <c r="P546" t="s">
        <v>46</v>
      </c>
      <c r="Q546" t="s">
        <v>75</v>
      </c>
      <c r="R546" t="s">
        <v>2019</v>
      </c>
      <c r="S546">
        <v>13.128</v>
      </c>
      <c r="T546">
        <v>3</v>
      </c>
      <c r="U546">
        <v>0.2</v>
      </c>
      <c r="V546">
        <v>4.2665999999999986</v>
      </c>
    </row>
    <row r="547" spans="1:22" x14ac:dyDescent="0.3">
      <c r="A547">
        <v>2638</v>
      </c>
      <c r="B547" t="s">
        <v>5757</v>
      </c>
      <c r="C547">
        <v>2014</v>
      </c>
      <c r="D547" s="1">
        <v>41803</v>
      </c>
      <c r="E547" s="1">
        <v>41809</v>
      </c>
      <c r="F547" t="s">
        <v>50</v>
      </c>
      <c r="G547" t="s">
        <v>5758</v>
      </c>
      <c r="H547" t="s">
        <v>5759</v>
      </c>
      <c r="I547" t="s">
        <v>26</v>
      </c>
      <c r="J547" t="s">
        <v>27</v>
      </c>
      <c r="K547" t="s">
        <v>266</v>
      </c>
      <c r="L547" t="s">
        <v>267</v>
      </c>
      <c r="M547">
        <v>10035</v>
      </c>
      <c r="N547" t="s">
        <v>148</v>
      </c>
      <c r="O547" t="s">
        <v>5760</v>
      </c>
      <c r="P547" t="s">
        <v>46</v>
      </c>
      <c r="Q547" t="s">
        <v>90</v>
      </c>
      <c r="R547" t="s">
        <v>5761</v>
      </c>
      <c r="S547">
        <v>19.04</v>
      </c>
      <c r="T547">
        <v>4</v>
      </c>
      <c r="U547">
        <v>0</v>
      </c>
      <c r="V547">
        <v>9.3295999999999992</v>
      </c>
    </row>
    <row r="548" spans="1:22" x14ac:dyDescent="0.3">
      <c r="A548">
        <v>2605</v>
      </c>
      <c r="B548" t="s">
        <v>5708</v>
      </c>
      <c r="C548">
        <v>2013</v>
      </c>
      <c r="D548" s="1">
        <v>41430</v>
      </c>
      <c r="E548" s="1">
        <v>41430</v>
      </c>
      <c r="F548" t="s">
        <v>1290</v>
      </c>
      <c r="G548" t="s">
        <v>5709</v>
      </c>
      <c r="H548" t="s">
        <v>5710</v>
      </c>
      <c r="I548" t="s">
        <v>26</v>
      </c>
      <c r="J548" t="s">
        <v>27</v>
      </c>
      <c r="K548" t="s">
        <v>266</v>
      </c>
      <c r="L548" t="s">
        <v>267</v>
      </c>
      <c r="M548">
        <v>10035</v>
      </c>
      <c r="N548" t="s">
        <v>148</v>
      </c>
      <c r="O548" t="s">
        <v>2629</v>
      </c>
      <c r="P548" t="s">
        <v>32</v>
      </c>
      <c r="Q548" t="s">
        <v>65</v>
      </c>
      <c r="R548" t="s">
        <v>2630</v>
      </c>
      <c r="S548">
        <v>61.12</v>
      </c>
      <c r="T548">
        <v>4</v>
      </c>
      <c r="U548">
        <v>0</v>
      </c>
      <c r="V548">
        <v>20.780799999999999</v>
      </c>
    </row>
    <row r="549" spans="1:22" x14ac:dyDescent="0.3">
      <c r="A549">
        <v>2604</v>
      </c>
      <c r="B549" t="s">
        <v>5708</v>
      </c>
      <c r="C549">
        <v>2013</v>
      </c>
      <c r="D549" s="1">
        <v>41430</v>
      </c>
      <c r="E549" s="1">
        <v>41430</v>
      </c>
      <c r="F549" t="s">
        <v>1290</v>
      </c>
      <c r="G549" t="s">
        <v>5709</v>
      </c>
      <c r="H549" t="s">
        <v>5710</v>
      </c>
      <c r="I549" t="s">
        <v>26</v>
      </c>
      <c r="J549" t="s">
        <v>27</v>
      </c>
      <c r="K549" t="s">
        <v>266</v>
      </c>
      <c r="L549" t="s">
        <v>267</v>
      </c>
      <c r="M549">
        <v>10035</v>
      </c>
      <c r="N549" t="s">
        <v>148</v>
      </c>
      <c r="O549" t="s">
        <v>4209</v>
      </c>
      <c r="P549" t="s">
        <v>32</v>
      </c>
      <c r="Q549" t="s">
        <v>33</v>
      </c>
      <c r="R549" t="s">
        <v>4210</v>
      </c>
      <c r="S549">
        <v>136.78399999999999</v>
      </c>
      <c r="T549">
        <v>1</v>
      </c>
      <c r="U549">
        <v>0.2</v>
      </c>
      <c r="V549">
        <v>5.129400000000004</v>
      </c>
    </row>
    <row r="550" spans="1:22" x14ac:dyDescent="0.3">
      <c r="A550">
        <v>2603</v>
      </c>
      <c r="B550" t="s">
        <v>5708</v>
      </c>
      <c r="C550">
        <v>2013</v>
      </c>
      <c r="D550" s="1">
        <v>41430</v>
      </c>
      <c r="E550" s="1">
        <v>41430</v>
      </c>
      <c r="F550" t="s">
        <v>1290</v>
      </c>
      <c r="G550" t="s">
        <v>5709</v>
      </c>
      <c r="H550" t="s">
        <v>5710</v>
      </c>
      <c r="I550" t="s">
        <v>26</v>
      </c>
      <c r="J550" t="s">
        <v>27</v>
      </c>
      <c r="K550" t="s">
        <v>266</v>
      </c>
      <c r="L550" t="s">
        <v>267</v>
      </c>
      <c r="M550">
        <v>10035</v>
      </c>
      <c r="N550" t="s">
        <v>148</v>
      </c>
      <c r="O550" t="s">
        <v>5711</v>
      </c>
      <c r="P550" t="s">
        <v>71</v>
      </c>
      <c r="Q550" t="s">
        <v>682</v>
      </c>
      <c r="R550" t="s">
        <v>5712</v>
      </c>
      <c r="S550">
        <v>1349.85</v>
      </c>
      <c r="T550">
        <v>3</v>
      </c>
      <c r="U550">
        <v>0</v>
      </c>
      <c r="V550">
        <v>364.45949999999993</v>
      </c>
    </row>
    <row r="551" spans="1:22" x14ac:dyDescent="0.3">
      <c r="A551">
        <v>2602</v>
      </c>
      <c r="B551" t="s">
        <v>5708</v>
      </c>
      <c r="C551">
        <v>2013</v>
      </c>
      <c r="D551" s="1">
        <v>41430</v>
      </c>
      <c r="E551" s="1">
        <v>41430</v>
      </c>
      <c r="F551" t="s">
        <v>1290</v>
      </c>
      <c r="G551" t="s">
        <v>5709</v>
      </c>
      <c r="H551" t="s">
        <v>5710</v>
      </c>
      <c r="I551" t="s">
        <v>26</v>
      </c>
      <c r="J551" t="s">
        <v>27</v>
      </c>
      <c r="K551" t="s">
        <v>266</v>
      </c>
      <c r="L551" t="s">
        <v>267</v>
      </c>
      <c r="M551">
        <v>10035</v>
      </c>
      <c r="N551" t="s">
        <v>148</v>
      </c>
      <c r="O551" t="s">
        <v>3185</v>
      </c>
      <c r="P551" t="s">
        <v>46</v>
      </c>
      <c r="Q551" t="s">
        <v>90</v>
      </c>
      <c r="R551" t="s">
        <v>186</v>
      </c>
      <c r="S551">
        <v>14.940000000000001</v>
      </c>
      <c r="T551">
        <v>3</v>
      </c>
      <c r="U551">
        <v>0</v>
      </c>
      <c r="V551">
        <v>7.0218000000000007</v>
      </c>
    </row>
    <row r="552" spans="1:22" x14ac:dyDescent="0.3">
      <c r="A552">
        <v>2503</v>
      </c>
      <c r="B552" t="s">
        <v>5582</v>
      </c>
      <c r="C552">
        <v>2014</v>
      </c>
      <c r="D552" s="1">
        <v>41808</v>
      </c>
      <c r="E552" s="1">
        <v>41811</v>
      </c>
      <c r="F552" t="s">
        <v>188</v>
      </c>
      <c r="G552" t="s">
        <v>5583</v>
      </c>
      <c r="H552" t="s">
        <v>5584</v>
      </c>
      <c r="I552" t="s">
        <v>41</v>
      </c>
      <c r="J552" t="s">
        <v>27</v>
      </c>
      <c r="K552" t="s">
        <v>4289</v>
      </c>
      <c r="L552" t="s">
        <v>211</v>
      </c>
      <c r="M552">
        <v>60076</v>
      </c>
      <c r="N552" t="s">
        <v>105</v>
      </c>
      <c r="O552" t="s">
        <v>2614</v>
      </c>
      <c r="P552" t="s">
        <v>46</v>
      </c>
      <c r="Q552" t="s">
        <v>75</v>
      </c>
      <c r="R552" t="s">
        <v>2615</v>
      </c>
      <c r="S552">
        <v>9.3599999999999977</v>
      </c>
      <c r="T552">
        <v>4</v>
      </c>
      <c r="U552">
        <v>0.8</v>
      </c>
      <c r="V552">
        <v>-16.380000000000003</v>
      </c>
    </row>
    <row r="553" spans="1:22" x14ac:dyDescent="0.3">
      <c r="A553">
        <v>2502</v>
      </c>
      <c r="B553" t="s">
        <v>5582</v>
      </c>
      <c r="C553">
        <v>2014</v>
      </c>
      <c r="D553" s="1">
        <v>41808</v>
      </c>
      <c r="E553" s="1">
        <v>41811</v>
      </c>
      <c r="F553" t="s">
        <v>188</v>
      </c>
      <c r="G553" t="s">
        <v>5583</v>
      </c>
      <c r="H553" t="s">
        <v>5584</v>
      </c>
      <c r="I553" t="s">
        <v>41</v>
      </c>
      <c r="J553" t="s">
        <v>27</v>
      </c>
      <c r="K553" t="s">
        <v>4289</v>
      </c>
      <c r="L553" t="s">
        <v>211</v>
      </c>
      <c r="M553">
        <v>60076</v>
      </c>
      <c r="N553" t="s">
        <v>105</v>
      </c>
      <c r="O553" t="s">
        <v>2391</v>
      </c>
      <c r="P553" t="s">
        <v>46</v>
      </c>
      <c r="Q553" t="s">
        <v>75</v>
      </c>
      <c r="R553" t="s">
        <v>2392</v>
      </c>
      <c r="S553">
        <v>2.3039999999999994</v>
      </c>
      <c r="T553">
        <v>4</v>
      </c>
      <c r="U553">
        <v>0.8</v>
      </c>
      <c r="V553">
        <v>-3.5711999999999993</v>
      </c>
    </row>
    <row r="554" spans="1:22" x14ac:dyDescent="0.3">
      <c r="A554">
        <v>2501</v>
      </c>
      <c r="B554" t="s">
        <v>5582</v>
      </c>
      <c r="C554">
        <v>2014</v>
      </c>
      <c r="D554" s="1">
        <v>41808</v>
      </c>
      <c r="E554" s="1">
        <v>41811</v>
      </c>
      <c r="F554" t="s">
        <v>188</v>
      </c>
      <c r="G554" t="s">
        <v>5583</v>
      </c>
      <c r="H554" t="s">
        <v>5584</v>
      </c>
      <c r="I554" t="s">
        <v>41</v>
      </c>
      <c r="J554" t="s">
        <v>27</v>
      </c>
      <c r="K554" t="s">
        <v>4289</v>
      </c>
      <c r="L554" t="s">
        <v>211</v>
      </c>
      <c r="M554">
        <v>60076</v>
      </c>
      <c r="N554" t="s">
        <v>105</v>
      </c>
      <c r="O554" t="s">
        <v>3239</v>
      </c>
      <c r="P554" t="s">
        <v>46</v>
      </c>
      <c r="Q554" t="s">
        <v>90</v>
      </c>
      <c r="R554" t="s">
        <v>3240</v>
      </c>
      <c r="S554">
        <v>12.224</v>
      </c>
      <c r="T554">
        <v>2</v>
      </c>
      <c r="U554">
        <v>0.2</v>
      </c>
      <c r="V554">
        <v>4.4311999999999996</v>
      </c>
    </row>
    <row r="555" spans="1:22" x14ac:dyDescent="0.3">
      <c r="A555">
        <v>2500</v>
      </c>
      <c r="B555" t="s">
        <v>5579</v>
      </c>
      <c r="C555">
        <v>2014</v>
      </c>
      <c r="D555" s="1">
        <v>41813</v>
      </c>
      <c r="E555" s="1">
        <v>41814</v>
      </c>
      <c r="F555" t="s">
        <v>188</v>
      </c>
      <c r="G555" t="s">
        <v>3535</v>
      </c>
      <c r="H555" t="s">
        <v>3536</v>
      </c>
      <c r="I555" t="s">
        <v>26</v>
      </c>
      <c r="J555" t="s">
        <v>27</v>
      </c>
      <c r="K555" t="s">
        <v>1419</v>
      </c>
      <c r="L555" t="s">
        <v>54</v>
      </c>
      <c r="M555">
        <v>33178</v>
      </c>
      <c r="N555" t="s">
        <v>30</v>
      </c>
      <c r="O555" t="s">
        <v>5580</v>
      </c>
      <c r="P555" t="s">
        <v>46</v>
      </c>
      <c r="Q555" t="s">
        <v>173</v>
      </c>
      <c r="R555" t="s">
        <v>5581</v>
      </c>
      <c r="S555">
        <v>37.608000000000004</v>
      </c>
      <c r="T555">
        <v>3</v>
      </c>
      <c r="U555">
        <v>0.2</v>
      </c>
      <c r="V555">
        <v>12.692699999999995</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2496</v>
      </c>
      <c r="B557" t="s">
        <v>5573</v>
      </c>
      <c r="C557">
        <v>2011</v>
      </c>
      <c r="D557" s="1">
        <v>40710</v>
      </c>
      <c r="E557" s="1">
        <v>40716</v>
      </c>
      <c r="F557" t="s">
        <v>50</v>
      </c>
      <c r="G557" t="s">
        <v>5574</v>
      </c>
      <c r="H557" t="s">
        <v>5575</v>
      </c>
      <c r="I557" t="s">
        <v>26</v>
      </c>
      <c r="J557" t="s">
        <v>27</v>
      </c>
      <c r="K557" t="s">
        <v>5576</v>
      </c>
      <c r="L557" t="s">
        <v>254</v>
      </c>
      <c r="M557">
        <v>46544</v>
      </c>
      <c r="N557" t="s">
        <v>105</v>
      </c>
      <c r="O557" t="s">
        <v>1585</v>
      </c>
      <c r="P557" t="s">
        <v>32</v>
      </c>
      <c r="Q557" t="s">
        <v>36</v>
      </c>
      <c r="R557" t="s">
        <v>1586</v>
      </c>
      <c r="S557">
        <v>647.84</v>
      </c>
      <c r="T557">
        <v>8</v>
      </c>
      <c r="U557">
        <v>0</v>
      </c>
      <c r="V557">
        <v>32.391999999999939</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2481</v>
      </c>
      <c r="B561" t="s">
        <v>5548</v>
      </c>
      <c r="C561">
        <v>2014</v>
      </c>
      <c r="D561" s="1">
        <v>41810</v>
      </c>
      <c r="E561" s="1">
        <v>41816</v>
      </c>
      <c r="F561" t="s">
        <v>50</v>
      </c>
      <c r="G561" t="s">
        <v>3161</v>
      </c>
      <c r="H561" t="s">
        <v>3162</v>
      </c>
      <c r="I561" t="s">
        <v>26</v>
      </c>
      <c r="J561" t="s">
        <v>27</v>
      </c>
      <c r="K561" t="s">
        <v>815</v>
      </c>
      <c r="L561" t="s">
        <v>104</v>
      </c>
      <c r="M561">
        <v>75220</v>
      </c>
      <c r="N561" t="s">
        <v>105</v>
      </c>
      <c r="O561" t="s">
        <v>379</v>
      </c>
      <c r="P561" t="s">
        <v>46</v>
      </c>
      <c r="Q561" t="s">
        <v>59</v>
      </c>
      <c r="R561" t="s">
        <v>380</v>
      </c>
      <c r="S561">
        <v>153.584</v>
      </c>
      <c r="T561">
        <v>2</v>
      </c>
      <c r="U561">
        <v>0.2</v>
      </c>
      <c r="V561">
        <v>-32.636600000000001</v>
      </c>
    </row>
    <row r="562" spans="1:22" x14ac:dyDescent="0.3">
      <c r="A562">
        <v>2480</v>
      </c>
      <c r="B562" t="s">
        <v>5548</v>
      </c>
      <c r="C562">
        <v>2014</v>
      </c>
      <c r="D562" s="1">
        <v>41810</v>
      </c>
      <c r="E562" s="1">
        <v>41816</v>
      </c>
      <c r="F562" t="s">
        <v>50</v>
      </c>
      <c r="G562" t="s">
        <v>3161</v>
      </c>
      <c r="H562" t="s">
        <v>3162</v>
      </c>
      <c r="I562" t="s">
        <v>26</v>
      </c>
      <c r="J562" t="s">
        <v>27</v>
      </c>
      <c r="K562" t="s">
        <v>815</v>
      </c>
      <c r="L562" t="s">
        <v>104</v>
      </c>
      <c r="M562">
        <v>75220</v>
      </c>
      <c r="N562" t="s">
        <v>105</v>
      </c>
      <c r="O562" t="s">
        <v>5549</v>
      </c>
      <c r="P562" t="s">
        <v>46</v>
      </c>
      <c r="Q562" t="s">
        <v>578</v>
      </c>
      <c r="R562" t="s">
        <v>5550</v>
      </c>
      <c r="S562">
        <v>11.184000000000001</v>
      </c>
      <c r="T562">
        <v>1</v>
      </c>
      <c r="U562">
        <v>0.2</v>
      </c>
      <c r="V562">
        <v>0.83879999999999999</v>
      </c>
    </row>
    <row r="563" spans="1:22" x14ac:dyDescent="0.3">
      <c r="A563">
        <v>2430</v>
      </c>
      <c r="B563" t="s">
        <v>5483</v>
      </c>
      <c r="C563">
        <v>2013</v>
      </c>
      <c r="D563" s="1">
        <v>41437</v>
      </c>
      <c r="E563" s="1">
        <v>41443</v>
      </c>
      <c r="F563" t="s">
        <v>50</v>
      </c>
      <c r="G563" t="s">
        <v>773</v>
      </c>
      <c r="H563" t="s">
        <v>774</v>
      </c>
      <c r="I563" t="s">
        <v>41</v>
      </c>
      <c r="J563" t="s">
        <v>27</v>
      </c>
      <c r="K563" t="s">
        <v>1127</v>
      </c>
      <c r="L563" t="s">
        <v>104</v>
      </c>
      <c r="M563">
        <v>76017</v>
      </c>
      <c r="N563" t="s">
        <v>105</v>
      </c>
      <c r="O563" t="s">
        <v>4270</v>
      </c>
      <c r="P563" t="s">
        <v>32</v>
      </c>
      <c r="Q563" t="s">
        <v>65</v>
      </c>
      <c r="R563" t="s">
        <v>4271</v>
      </c>
      <c r="S563">
        <v>12.544000000000002</v>
      </c>
      <c r="T563">
        <v>7</v>
      </c>
      <c r="U563">
        <v>0.6</v>
      </c>
      <c r="V563">
        <v>-9.0944000000000038</v>
      </c>
    </row>
    <row r="564" spans="1:22" x14ac:dyDescent="0.3">
      <c r="A564">
        <v>2429</v>
      </c>
      <c r="B564" t="s">
        <v>5483</v>
      </c>
      <c r="C564">
        <v>2013</v>
      </c>
      <c r="D564" s="1">
        <v>41437</v>
      </c>
      <c r="E564" s="1">
        <v>41443</v>
      </c>
      <c r="F564" t="s">
        <v>50</v>
      </c>
      <c r="G564" t="s">
        <v>773</v>
      </c>
      <c r="H564" t="s">
        <v>774</v>
      </c>
      <c r="I564" t="s">
        <v>41</v>
      </c>
      <c r="J564" t="s">
        <v>27</v>
      </c>
      <c r="K564" t="s">
        <v>1127</v>
      </c>
      <c r="L564" t="s">
        <v>104</v>
      </c>
      <c r="M564">
        <v>76017</v>
      </c>
      <c r="N564" t="s">
        <v>105</v>
      </c>
      <c r="O564" t="s">
        <v>5486</v>
      </c>
      <c r="P564" t="s">
        <v>46</v>
      </c>
      <c r="Q564" t="s">
        <v>75</v>
      </c>
      <c r="R564" t="s">
        <v>5487</v>
      </c>
      <c r="S564">
        <v>8.2719999999999985</v>
      </c>
      <c r="T564">
        <v>4</v>
      </c>
      <c r="U564">
        <v>0.8</v>
      </c>
      <c r="V564">
        <v>-13.648800000000001</v>
      </c>
    </row>
    <row r="565" spans="1:22" x14ac:dyDescent="0.3">
      <c r="A565">
        <v>2428</v>
      </c>
      <c r="B565" t="s">
        <v>5483</v>
      </c>
      <c r="C565">
        <v>2013</v>
      </c>
      <c r="D565" s="1">
        <v>41437</v>
      </c>
      <c r="E565" s="1">
        <v>41443</v>
      </c>
      <c r="F565" t="s">
        <v>50</v>
      </c>
      <c r="G565" t="s">
        <v>773</v>
      </c>
      <c r="H565" t="s">
        <v>774</v>
      </c>
      <c r="I565" t="s">
        <v>41</v>
      </c>
      <c r="J565" t="s">
        <v>27</v>
      </c>
      <c r="K565" t="s">
        <v>1127</v>
      </c>
      <c r="L565" t="s">
        <v>104</v>
      </c>
      <c r="M565">
        <v>76017</v>
      </c>
      <c r="N565" t="s">
        <v>105</v>
      </c>
      <c r="O565" t="s">
        <v>5484</v>
      </c>
      <c r="P565" t="s">
        <v>46</v>
      </c>
      <c r="Q565" t="s">
        <v>75</v>
      </c>
      <c r="R565" t="s">
        <v>5485</v>
      </c>
      <c r="S565">
        <v>1.3439999999999996</v>
      </c>
      <c r="T565">
        <v>4</v>
      </c>
      <c r="U565">
        <v>0.8</v>
      </c>
      <c r="V565">
        <v>-2.1504000000000008</v>
      </c>
    </row>
    <row r="566" spans="1:22" x14ac:dyDescent="0.3">
      <c r="A566">
        <v>2412</v>
      </c>
      <c r="B566" t="s">
        <v>5457</v>
      </c>
      <c r="C566">
        <v>2012</v>
      </c>
      <c r="D566" s="1">
        <v>41067</v>
      </c>
      <c r="E566" s="1">
        <v>41069</v>
      </c>
      <c r="F566" t="s">
        <v>23</v>
      </c>
      <c r="G566" t="s">
        <v>5458</v>
      </c>
      <c r="H566" t="s">
        <v>5459</v>
      </c>
      <c r="I566" t="s">
        <v>41</v>
      </c>
      <c r="J566" t="s">
        <v>27</v>
      </c>
      <c r="K566" t="s">
        <v>42</v>
      </c>
      <c r="L566" t="s">
        <v>43</v>
      </c>
      <c r="M566">
        <v>90036</v>
      </c>
      <c r="N566" t="s">
        <v>44</v>
      </c>
      <c r="O566" t="s">
        <v>2427</v>
      </c>
      <c r="P566" t="s">
        <v>46</v>
      </c>
      <c r="Q566" t="s">
        <v>75</v>
      </c>
      <c r="R566" t="s">
        <v>186</v>
      </c>
      <c r="S566">
        <v>7.52</v>
      </c>
      <c r="T566">
        <v>5</v>
      </c>
      <c r="U566">
        <v>0.2</v>
      </c>
      <c r="V566">
        <v>2.6319999999999997</v>
      </c>
    </row>
    <row r="567" spans="1:22" x14ac:dyDescent="0.3">
      <c r="A567">
        <v>2313</v>
      </c>
      <c r="B567" t="s">
        <v>5318</v>
      </c>
      <c r="C567">
        <v>2014</v>
      </c>
      <c r="D567" s="1">
        <v>41802</v>
      </c>
      <c r="E567" s="1">
        <v>41803</v>
      </c>
      <c r="F567" t="s">
        <v>188</v>
      </c>
      <c r="G567" t="s">
        <v>5319</v>
      </c>
      <c r="H567" t="s">
        <v>5320</v>
      </c>
      <c r="I567" t="s">
        <v>102</v>
      </c>
      <c r="J567" t="s">
        <v>27</v>
      </c>
      <c r="K567" t="s">
        <v>1385</v>
      </c>
      <c r="L567" t="s">
        <v>310</v>
      </c>
      <c r="M567">
        <v>85345</v>
      </c>
      <c r="N567" t="s">
        <v>44</v>
      </c>
      <c r="O567" t="s">
        <v>1689</v>
      </c>
      <c r="P567" t="s">
        <v>46</v>
      </c>
      <c r="Q567" t="s">
        <v>59</v>
      </c>
      <c r="R567" t="s">
        <v>1690</v>
      </c>
      <c r="S567">
        <v>215.59200000000001</v>
      </c>
      <c r="T567">
        <v>3</v>
      </c>
      <c r="U567">
        <v>0.2</v>
      </c>
      <c r="V567">
        <v>-48.508200000000009</v>
      </c>
    </row>
    <row r="568" spans="1:22" x14ac:dyDescent="0.3">
      <c r="A568">
        <v>2312</v>
      </c>
      <c r="B568" t="s">
        <v>5318</v>
      </c>
      <c r="C568">
        <v>2014</v>
      </c>
      <c r="D568" s="1">
        <v>41802</v>
      </c>
      <c r="E568" s="1">
        <v>41803</v>
      </c>
      <c r="F568" t="s">
        <v>188</v>
      </c>
      <c r="G568" t="s">
        <v>5319</v>
      </c>
      <c r="H568" t="s">
        <v>5320</v>
      </c>
      <c r="I568" t="s">
        <v>102</v>
      </c>
      <c r="J568" t="s">
        <v>27</v>
      </c>
      <c r="K568" t="s">
        <v>1385</v>
      </c>
      <c r="L568" t="s">
        <v>310</v>
      </c>
      <c r="M568">
        <v>85345</v>
      </c>
      <c r="N568" t="s">
        <v>44</v>
      </c>
      <c r="O568" t="s">
        <v>4132</v>
      </c>
      <c r="P568" t="s">
        <v>46</v>
      </c>
      <c r="Q568" t="s">
        <v>68</v>
      </c>
      <c r="R568" t="s">
        <v>4133</v>
      </c>
      <c r="S568">
        <v>15.872</v>
      </c>
      <c r="T568">
        <v>1</v>
      </c>
      <c r="U568">
        <v>0.2</v>
      </c>
      <c r="V568">
        <v>1.9839999999999982</v>
      </c>
    </row>
    <row r="569" spans="1:22" x14ac:dyDescent="0.3">
      <c r="A569">
        <v>2311</v>
      </c>
      <c r="B569" t="s">
        <v>5318</v>
      </c>
      <c r="C569">
        <v>2014</v>
      </c>
      <c r="D569" s="1">
        <v>41802</v>
      </c>
      <c r="E569" s="1">
        <v>41803</v>
      </c>
      <c r="F569" t="s">
        <v>188</v>
      </c>
      <c r="G569" t="s">
        <v>5319</v>
      </c>
      <c r="H569" t="s">
        <v>5320</v>
      </c>
      <c r="I569" t="s">
        <v>102</v>
      </c>
      <c r="J569" t="s">
        <v>27</v>
      </c>
      <c r="K569" t="s">
        <v>1385</v>
      </c>
      <c r="L569" t="s">
        <v>310</v>
      </c>
      <c r="M569">
        <v>85345</v>
      </c>
      <c r="N569" t="s">
        <v>44</v>
      </c>
      <c r="O569" t="s">
        <v>2589</v>
      </c>
      <c r="P569" t="s">
        <v>46</v>
      </c>
      <c r="Q569" t="s">
        <v>68</v>
      </c>
      <c r="R569" t="s">
        <v>2590</v>
      </c>
      <c r="S569">
        <v>88.04</v>
      </c>
      <c r="T569">
        <v>5</v>
      </c>
      <c r="U569">
        <v>0.2</v>
      </c>
      <c r="V569">
        <v>6.602999999999998</v>
      </c>
    </row>
    <row r="570" spans="1:22" x14ac:dyDescent="0.3">
      <c r="A570">
        <v>2310</v>
      </c>
      <c r="B570" t="s">
        <v>5318</v>
      </c>
      <c r="C570">
        <v>2014</v>
      </c>
      <c r="D570" s="1">
        <v>41802</v>
      </c>
      <c r="E570" s="1">
        <v>41803</v>
      </c>
      <c r="F570" t="s">
        <v>188</v>
      </c>
      <c r="G570" t="s">
        <v>5319</v>
      </c>
      <c r="H570" t="s">
        <v>5320</v>
      </c>
      <c r="I570" t="s">
        <v>102</v>
      </c>
      <c r="J570" t="s">
        <v>27</v>
      </c>
      <c r="K570" t="s">
        <v>1385</v>
      </c>
      <c r="L570" t="s">
        <v>310</v>
      </c>
      <c r="M570">
        <v>85345</v>
      </c>
      <c r="N570" t="s">
        <v>44</v>
      </c>
      <c r="O570" t="s">
        <v>368</v>
      </c>
      <c r="P570" t="s">
        <v>46</v>
      </c>
      <c r="Q570" t="s">
        <v>59</v>
      </c>
      <c r="R570" t="s">
        <v>369</v>
      </c>
      <c r="S570">
        <v>68.448000000000008</v>
      </c>
      <c r="T570">
        <v>4</v>
      </c>
      <c r="U570">
        <v>0.2</v>
      </c>
      <c r="V570">
        <v>7.7003999999999948</v>
      </c>
    </row>
    <row r="571" spans="1:22" x14ac:dyDescent="0.3">
      <c r="A571">
        <v>2309</v>
      </c>
      <c r="B571" t="s">
        <v>5318</v>
      </c>
      <c r="C571">
        <v>2014</v>
      </c>
      <c r="D571" s="1">
        <v>41802</v>
      </c>
      <c r="E571" s="1">
        <v>41803</v>
      </c>
      <c r="F571" t="s">
        <v>188</v>
      </c>
      <c r="G571" t="s">
        <v>5319</v>
      </c>
      <c r="H571" t="s">
        <v>5320</v>
      </c>
      <c r="I571" t="s">
        <v>102</v>
      </c>
      <c r="J571" t="s">
        <v>27</v>
      </c>
      <c r="K571" t="s">
        <v>1385</v>
      </c>
      <c r="L571" t="s">
        <v>310</v>
      </c>
      <c r="M571">
        <v>85345</v>
      </c>
      <c r="N571" t="s">
        <v>44</v>
      </c>
      <c r="O571" t="s">
        <v>2555</v>
      </c>
      <c r="P571" t="s">
        <v>32</v>
      </c>
      <c r="Q571" t="s">
        <v>36</v>
      </c>
      <c r="R571" t="s">
        <v>2556</v>
      </c>
      <c r="S571">
        <v>280.79200000000003</v>
      </c>
      <c r="T571">
        <v>1</v>
      </c>
      <c r="U571">
        <v>0.2</v>
      </c>
      <c r="V571">
        <v>35.098999999999961</v>
      </c>
    </row>
    <row r="572" spans="1:22" x14ac:dyDescent="0.3">
      <c r="A572">
        <v>2289</v>
      </c>
      <c r="B572" t="s">
        <v>5297</v>
      </c>
      <c r="C572">
        <v>2014</v>
      </c>
      <c r="D572" s="1">
        <v>41801</v>
      </c>
      <c r="E572" s="1">
        <v>41804</v>
      </c>
      <c r="F572" t="s">
        <v>188</v>
      </c>
      <c r="G572" t="s">
        <v>5008</v>
      </c>
      <c r="H572" t="s">
        <v>5009</v>
      </c>
      <c r="I572" t="s">
        <v>26</v>
      </c>
      <c r="J572" t="s">
        <v>27</v>
      </c>
      <c r="K572" t="s">
        <v>42</v>
      </c>
      <c r="L572" t="s">
        <v>43</v>
      </c>
      <c r="M572">
        <v>90032</v>
      </c>
      <c r="N572" t="s">
        <v>44</v>
      </c>
      <c r="O572" t="s">
        <v>3268</v>
      </c>
      <c r="P572" t="s">
        <v>46</v>
      </c>
      <c r="Q572" t="s">
        <v>68</v>
      </c>
      <c r="R572" t="s">
        <v>3269</v>
      </c>
      <c r="S572">
        <v>16.399999999999999</v>
      </c>
      <c r="T572">
        <v>5</v>
      </c>
      <c r="U572">
        <v>0</v>
      </c>
      <c r="V572">
        <v>4.7559999999999985</v>
      </c>
    </row>
    <row r="573" spans="1:22" x14ac:dyDescent="0.3">
      <c r="A573">
        <v>2288</v>
      </c>
      <c r="B573" t="s">
        <v>5294</v>
      </c>
      <c r="C573">
        <v>2014</v>
      </c>
      <c r="D573" s="1">
        <v>41792</v>
      </c>
      <c r="E573" s="1">
        <v>41796</v>
      </c>
      <c r="F573" t="s">
        <v>23</v>
      </c>
      <c r="G573" t="s">
        <v>1025</v>
      </c>
      <c r="H573" t="s">
        <v>1026</v>
      </c>
      <c r="I573" t="s">
        <v>41</v>
      </c>
      <c r="J573" t="s">
        <v>27</v>
      </c>
      <c r="K573" t="s">
        <v>2835</v>
      </c>
      <c r="L573" t="s">
        <v>498</v>
      </c>
      <c r="M573">
        <v>43615</v>
      </c>
      <c r="N573" t="s">
        <v>148</v>
      </c>
      <c r="O573" t="s">
        <v>5295</v>
      </c>
      <c r="P573" t="s">
        <v>46</v>
      </c>
      <c r="Q573" t="s">
        <v>78</v>
      </c>
      <c r="R573" t="s">
        <v>5296</v>
      </c>
      <c r="S573">
        <v>17.480000000000004</v>
      </c>
      <c r="T573">
        <v>5</v>
      </c>
      <c r="U573">
        <v>0.2</v>
      </c>
      <c r="V573">
        <v>1.3109999999999999</v>
      </c>
    </row>
    <row r="574" spans="1:22" x14ac:dyDescent="0.3">
      <c r="A574">
        <v>2279</v>
      </c>
      <c r="B574" t="s">
        <v>5277</v>
      </c>
      <c r="C574">
        <v>2011</v>
      </c>
      <c r="D574" s="1">
        <v>40721</v>
      </c>
      <c r="E574" s="1">
        <v>40725</v>
      </c>
      <c r="F574" t="s">
        <v>50</v>
      </c>
      <c r="G574" t="s">
        <v>1851</v>
      </c>
      <c r="H574" t="s">
        <v>1852</v>
      </c>
      <c r="I574" t="s">
        <v>26</v>
      </c>
      <c r="J574" t="s">
        <v>27</v>
      </c>
      <c r="K574" t="s">
        <v>5278</v>
      </c>
      <c r="L574" t="s">
        <v>1487</v>
      </c>
      <c r="M574">
        <v>38671</v>
      </c>
      <c r="N574" t="s">
        <v>30</v>
      </c>
      <c r="O574" t="s">
        <v>856</v>
      </c>
      <c r="P574" t="s">
        <v>71</v>
      </c>
      <c r="Q574" t="s">
        <v>161</v>
      </c>
      <c r="R574" t="s">
        <v>857</v>
      </c>
      <c r="S574">
        <v>223.96</v>
      </c>
      <c r="T574">
        <v>4</v>
      </c>
      <c r="U574">
        <v>0</v>
      </c>
      <c r="V574">
        <v>53.750400000000013</v>
      </c>
    </row>
    <row r="575" spans="1:22" x14ac:dyDescent="0.3">
      <c r="A575">
        <v>2278</v>
      </c>
      <c r="B575" t="s">
        <v>5277</v>
      </c>
      <c r="C575">
        <v>2011</v>
      </c>
      <c r="D575" s="1">
        <v>40721</v>
      </c>
      <c r="E575" s="1">
        <v>40725</v>
      </c>
      <c r="F575" t="s">
        <v>50</v>
      </c>
      <c r="G575" t="s">
        <v>1851</v>
      </c>
      <c r="H575" t="s">
        <v>1852</v>
      </c>
      <c r="I575" t="s">
        <v>26</v>
      </c>
      <c r="J575" t="s">
        <v>27</v>
      </c>
      <c r="K575" t="s">
        <v>5278</v>
      </c>
      <c r="L575" t="s">
        <v>1487</v>
      </c>
      <c r="M575">
        <v>38671</v>
      </c>
      <c r="N575" t="s">
        <v>30</v>
      </c>
      <c r="O575" t="s">
        <v>3822</v>
      </c>
      <c r="P575" t="s">
        <v>32</v>
      </c>
      <c r="Q575" t="s">
        <v>56</v>
      </c>
      <c r="R575" t="s">
        <v>3274</v>
      </c>
      <c r="S575">
        <v>85.98</v>
      </c>
      <c r="T575">
        <v>1</v>
      </c>
      <c r="U575">
        <v>0</v>
      </c>
      <c r="V575">
        <v>22.354800000000004</v>
      </c>
    </row>
    <row r="576" spans="1:22" x14ac:dyDescent="0.3">
      <c r="A576">
        <v>2277</v>
      </c>
      <c r="B576" t="s">
        <v>5277</v>
      </c>
      <c r="C576">
        <v>2011</v>
      </c>
      <c r="D576" s="1">
        <v>40721</v>
      </c>
      <c r="E576" s="1">
        <v>40725</v>
      </c>
      <c r="F576" t="s">
        <v>50</v>
      </c>
      <c r="G576" t="s">
        <v>1851</v>
      </c>
      <c r="H576" t="s">
        <v>1852</v>
      </c>
      <c r="I576" t="s">
        <v>26</v>
      </c>
      <c r="J576" t="s">
        <v>27</v>
      </c>
      <c r="K576" t="s">
        <v>5278</v>
      </c>
      <c r="L576" t="s">
        <v>1487</v>
      </c>
      <c r="M576">
        <v>38671</v>
      </c>
      <c r="N576" t="s">
        <v>30</v>
      </c>
      <c r="O576" t="s">
        <v>3324</v>
      </c>
      <c r="P576" t="s">
        <v>46</v>
      </c>
      <c r="Q576" t="s">
        <v>59</v>
      </c>
      <c r="R576" t="s">
        <v>3325</v>
      </c>
      <c r="S576">
        <v>306.2</v>
      </c>
      <c r="T576">
        <v>5</v>
      </c>
      <c r="U576">
        <v>0</v>
      </c>
      <c r="V576">
        <v>0</v>
      </c>
    </row>
    <row r="577" spans="1:22" x14ac:dyDescent="0.3">
      <c r="A577">
        <v>2259</v>
      </c>
      <c r="B577" t="s">
        <v>5237</v>
      </c>
      <c r="C577">
        <v>2014</v>
      </c>
      <c r="D577" s="1">
        <v>41807</v>
      </c>
      <c r="E577" s="1">
        <v>41810</v>
      </c>
      <c r="F577" t="s">
        <v>188</v>
      </c>
      <c r="G577" t="s">
        <v>542</v>
      </c>
      <c r="H577" t="s">
        <v>543</v>
      </c>
      <c r="I577" t="s">
        <v>26</v>
      </c>
      <c r="J577" t="s">
        <v>27</v>
      </c>
      <c r="K577" t="s">
        <v>127</v>
      </c>
      <c r="L577" t="s">
        <v>43</v>
      </c>
      <c r="M577">
        <v>94122</v>
      </c>
      <c r="N577" t="s">
        <v>44</v>
      </c>
      <c r="O577" t="s">
        <v>5238</v>
      </c>
      <c r="P577" t="s">
        <v>46</v>
      </c>
      <c r="Q577" t="s">
        <v>90</v>
      </c>
      <c r="R577" t="s">
        <v>5239</v>
      </c>
      <c r="S577">
        <v>18.54</v>
      </c>
      <c r="T577">
        <v>2</v>
      </c>
      <c r="U577">
        <v>0</v>
      </c>
      <c r="V577">
        <v>8.7137999999999991</v>
      </c>
    </row>
    <row r="578" spans="1:22" x14ac:dyDescent="0.3">
      <c r="A578">
        <v>2258</v>
      </c>
      <c r="B578" t="s">
        <v>5237</v>
      </c>
      <c r="C578">
        <v>2014</v>
      </c>
      <c r="D578" s="1">
        <v>41807</v>
      </c>
      <c r="E578" s="1">
        <v>41810</v>
      </c>
      <c r="F578" t="s">
        <v>188</v>
      </c>
      <c r="G578" t="s">
        <v>542</v>
      </c>
      <c r="H578" t="s">
        <v>543</v>
      </c>
      <c r="I578" t="s">
        <v>26</v>
      </c>
      <c r="J578" t="s">
        <v>27</v>
      </c>
      <c r="K578" t="s">
        <v>127</v>
      </c>
      <c r="L578" t="s">
        <v>43</v>
      </c>
      <c r="M578">
        <v>94122</v>
      </c>
      <c r="N578" t="s">
        <v>44</v>
      </c>
      <c r="O578" t="s">
        <v>1488</v>
      </c>
      <c r="P578" t="s">
        <v>32</v>
      </c>
      <c r="Q578" t="s">
        <v>36</v>
      </c>
      <c r="R578" t="s">
        <v>1489</v>
      </c>
      <c r="S578">
        <v>1212.96</v>
      </c>
      <c r="T578">
        <v>7</v>
      </c>
      <c r="U578">
        <v>0.2</v>
      </c>
      <c r="V578">
        <v>90.97199999999998</v>
      </c>
    </row>
    <row r="579" spans="1:22" x14ac:dyDescent="0.3">
      <c r="A579">
        <v>2232</v>
      </c>
      <c r="B579" t="s">
        <v>5193</v>
      </c>
      <c r="C579">
        <v>2014</v>
      </c>
      <c r="D579" s="1">
        <v>41817</v>
      </c>
      <c r="E579" s="1">
        <v>41822</v>
      </c>
      <c r="F579" t="s">
        <v>50</v>
      </c>
      <c r="G579" t="s">
        <v>5194</v>
      </c>
      <c r="H579" t="s">
        <v>5195</v>
      </c>
      <c r="I579" t="s">
        <v>26</v>
      </c>
      <c r="J579" t="s">
        <v>27</v>
      </c>
      <c r="K579" t="s">
        <v>3289</v>
      </c>
      <c r="L579" t="s">
        <v>254</v>
      </c>
      <c r="M579">
        <v>46350</v>
      </c>
      <c r="N579" t="s">
        <v>105</v>
      </c>
      <c r="O579" t="s">
        <v>3109</v>
      </c>
      <c r="P579" t="s">
        <v>32</v>
      </c>
      <c r="Q579" t="s">
        <v>65</v>
      </c>
      <c r="R579" t="s">
        <v>3110</v>
      </c>
      <c r="S579">
        <v>526.45000000000005</v>
      </c>
      <c r="T579">
        <v>5</v>
      </c>
      <c r="U579">
        <v>0</v>
      </c>
      <c r="V579">
        <v>31.586999999999961</v>
      </c>
    </row>
    <row r="580" spans="1:22" x14ac:dyDescent="0.3">
      <c r="A580">
        <v>2205</v>
      </c>
      <c r="B580" t="s">
        <v>5145</v>
      </c>
      <c r="C580">
        <v>2012</v>
      </c>
      <c r="D580" s="1">
        <v>41089</v>
      </c>
      <c r="E580" s="1">
        <v>41095</v>
      </c>
      <c r="F580" t="s">
        <v>50</v>
      </c>
      <c r="G580" t="s">
        <v>519</v>
      </c>
      <c r="H580" t="s">
        <v>520</v>
      </c>
      <c r="I580" t="s">
        <v>26</v>
      </c>
      <c r="J580" t="s">
        <v>27</v>
      </c>
      <c r="K580" t="s">
        <v>2470</v>
      </c>
      <c r="L580" t="s">
        <v>147</v>
      </c>
      <c r="M580">
        <v>17602</v>
      </c>
      <c r="N580" t="s">
        <v>148</v>
      </c>
      <c r="O580" t="s">
        <v>3928</v>
      </c>
      <c r="P580" t="s">
        <v>32</v>
      </c>
      <c r="Q580" t="s">
        <v>65</v>
      </c>
      <c r="R580" t="s">
        <v>5146</v>
      </c>
      <c r="S580">
        <v>20.103999999999999</v>
      </c>
      <c r="T580">
        <v>1</v>
      </c>
      <c r="U580">
        <v>0.2</v>
      </c>
      <c r="V580">
        <v>1.7591000000000001</v>
      </c>
    </row>
    <row r="581" spans="1:22" x14ac:dyDescent="0.3">
      <c r="A581">
        <v>2202</v>
      </c>
      <c r="B581" t="s">
        <v>5140</v>
      </c>
      <c r="C581">
        <v>2011</v>
      </c>
      <c r="D581" s="1">
        <v>40695</v>
      </c>
      <c r="E581" s="1">
        <v>40700</v>
      </c>
      <c r="F581" t="s">
        <v>50</v>
      </c>
      <c r="G581" t="s">
        <v>2474</v>
      </c>
      <c r="H581" t="s">
        <v>2475</v>
      </c>
      <c r="I581" t="s">
        <v>26</v>
      </c>
      <c r="J581" t="s">
        <v>27</v>
      </c>
      <c r="K581" t="s">
        <v>5141</v>
      </c>
      <c r="L581" t="s">
        <v>1707</v>
      </c>
      <c r="M581">
        <v>72209</v>
      </c>
      <c r="N581" t="s">
        <v>30</v>
      </c>
      <c r="O581" t="s">
        <v>861</v>
      </c>
      <c r="P581" t="s">
        <v>71</v>
      </c>
      <c r="Q581" t="s">
        <v>72</v>
      </c>
      <c r="R581" t="s">
        <v>862</v>
      </c>
      <c r="S581">
        <v>881.93</v>
      </c>
      <c r="T581">
        <v>7</v>
      </c>
      <c r="U581">
        <v>0</v>
      </c>
      <c r="V581">
        <v>229.30180000000001</v>
      </c>
    </row>
    <row r="582" spans="1:22" x14ac:dyDescent="0.3">
      <c r="A582">
        <v>2201</v>
      </c>
      <c r="B582" t="s">
        <v>5140</v>
      </c>
      <c r="C582">
        <v>2011</v>
      </c>
      <c r="D582" s="1">
        <v>40695</v>
      </c>
      <c r="E582" s="1">
        <v>40700</v>
      </c>
      <c r="F582" t="s">
        <v>50</v>
      </c>
      <c r="G582" t="s">
        <v>2474</v>
      </c>
      <c r="H582" t="s">
        <v>2475</v>
      </c>
      <c r="I582" t="s">
        <v>26</v>
      </c>
      <c r="J582" t="s">
        <v>27</v>
      </c>
      <c r="K582" t="s">
        <v>5141</v>
      </c>
      <c r="L582" t="s">
        <v>1707</v>
      </c>
      <c r="M582">
        <v>72209</v>
      </c>
      <c r="N582" t="s">
        <v>30</v>
      </c>
      <c r="O582" t="s">
        <v>1362</v>
      </c>
      <c r="P582" t="s">
        <v>32</v>
      </c>
      <c r="Q582" t="s">
        <v>65</v>
      </c>
      <c r="R582" t="s">
        <v>1363</v>
      </c>
      <c r="S582">
        <v>22.200000000000003</v>
      </c>
      <c r="T582">
        <v>6</v>
      </c>
      <c r="U582">
        <v>0</v>
      </c>
      <c r="V582">
        <v>9.1020000000000021</v>
      </c>
    </row>
    <row r="583" spans="1:22" x14ac:dyDescent="0.3">
      <c r="A583">
        <v>2191</v>
      </c>
      <c r="B583" t="s">
        <v>5130</v>
      </c>
      <c r="C583">
        <v>2013</v>
      </c>
      <c r="D583" s="1">
        <v>41451</v>
      </c>
      <c r="E583" s="1">
        <v>41455</v>
      </c>
      <c r="F583" t="s">
        <v>50</v>
      </c>
      <c r="G583" t="s">
        <v>2009</v>
      </c>
      <c r="H583" t="s">
        <v>2010</v>
      </c>
      <c r="I583" t="s">
        <v>26</v>
      </c>
      <c r="J583" t="s">
        <v>27</v>
      </c>
      <c r="K583" t="s">
        <v>42</v>
      </c>
      <c r="L583" t="s">
        <v>43</v>
      </c>
      <c r="M583">
        <v>90049</v>
      </c>
      <c r="N583" t="s">
        <v>44</v>
      </c>
      <c r="O583" t="s">
        <v>5131</v>
      </c>
      <c r="P583" t="s">
        <v>46</v>
      </c>
      <c r="Q583" t="s">
        <v>78</v>
      </c>
      <c r="R583" t="s">
        <v>5132</v>
      </c>
      <c r="S583">
        <v>60.81</v>
      </c>
      <c r="T583">
        <v>3</v>
      </c>
      <c r="U583">
        <v>0</v>
      </c>
      <c r="V583">
        <v>17.026800000000001</v>
      </c>
    </row>
    <row r="584" spans="1:22" x14ac:dyDescent="0.3">
      <c r="A584">
        <v>2158</v>
      </c>
      <c r="B584" t="s">
        <v>5088</v>
      </c>
      <c r="C584">
        <v>2011</v>
      </c>
      <c r="D584" s="1">
        <v>40716</v>
      </c>
      <c r="E584" s="1">
        <v>40718</v>
      </c>
      <c r="F584" t="s">
        <v>188</v>
      </c>
      <c r="G584" t="s">
        <v>1962</v>
      </c>
      <c r="H584" t="s">
        <v>1963</v>
      </c>
      <c r="I584" t="s">
        <v>26</v>
      </c>
      <c r="J584" t="s">
        <v>27</v>
      </c>
      <c r="K584" t="s">
        <v>409</v>
      </c>
      <c r="L584" t="s">
        <v>229</v>
      </c>
      <c r="M584">
        <v>55407</v>
      </c>
      <c r="N584" t="s">
        <v>105</v>
      </c>
      <c r="O584" t="s">
        <v>1563</v>
      </c>
      <c r="P584" t="s">
        <v>46</v>
      </c>
      <c r="Q584" t="s">
        <v>59</v>
      </c>
      <c r="R584" t="s">
        <v>1564</v>
      </c>
      <c r="S584">
        <v>161.94</v>
      </c>
      <c r="T584">
        <v>3</v>
      </c>
      <c r="U584">
        <v>0</v>
      </c>
      <c r="V584">
        <v>9.716399999999993</v>
      </c>
    </row>
    <row r="585" spans="1:22" x14ac:dyDescent="0.3">
      <c r="A585">
        <v>2157</v>
      </c>
      <c r="B585" t="s">
        <v>5088</v>
      </c>
      <c r="C585">
        <v>2011</v>
      </c>
      <c r="D585" s="1">
        <v>40716</v>
      </c>
      <c r="E585" s="1">
        <v>40718</v>
      </c>
      <c r="F585" t="s">
        <v>188</v>
      </c>
      <c r="G585" t="s">
        <v>1962</v>
      </c>
      <c r="H585" t="s">
        <v>1963</v>
      </c>
      <c r="I585" t="s">
        <v>26</v>
      </c>
      <c r="J585" t="s">
        <v>27</v>
      </c>
      <c r="K585" t="s">
        <v>409</v>
      </c>
      <c r="L585" t="s">
        <v>229</v>
      </c>
      <c r="M585">
        <v>55407</v>
      </c>
      <c r="N585" t="s">
        <v>105</v>
      </c>
      <c r="O585" t="s">
        <v>2929</v>
      </c>
      <c r="P585" t="s">
        <v>46</v>
      </c>
      <c r="Q585" t="s">
        <v>59</v>
      </c>
      <c r="R585" t="s">
        <v>2930</v>
      </c>
      <c r="S585">
        <v>501.81000000000006</v>
      </c>
      <c r="T585">
        <v>3</v>
      </c>
      <c r="U585">
        <v>0</v>
      </c>
      <c r="V585">
        <v>0</v>
      </c>
    </row>
    <row r="586" spans="1:22" x14ac:dyDescent="0.3">
      <c r="A586">
        <v>2148</v>
      </c>
      <c r="B586" t="s">
        <v>5070</v>
      </c>
      <c r="C586">
        <v>2013</v>
      </c>
      <c r="D586" s="1">
        <v>41451</v>
      </c>
      <c r="E586" s="1">
        <v>41455</v>
      </c>
      <c r="F586" t="s">
        <v>50</v>
      </c>
      <c r="G586" t="s">
        <v>3136</v>
      </c>
      <c r="H586" t="s">
        <v>3137</v>
      </c>
      <c r="I586" t="s">
        <v>41</v>
      </c>
      <c r="J586" t="s">
        <v>27</v>
      </c>
      <c r="K586" t="s">
        <v>5071</v>
      </c>
      <c r="L586" t="s">
        <v>147</v>
      </c>
      <c r="M586">
        <v>17403</v>
      </c>
      <c r="N586" t="s">
        <v>148</v>
      </c>
      <c r="O586" t="s">
        <v>239</v>
      </c>
      <c r="P586" t="s">
        <v>46</v>
      </c>
      <c r="Q586" t="s">
        <v>59</v>
      </c>
      <c r="R586" t="s">
        <v>240</v>
      </c>
      <c r="S586">
        <v>254.35200000000003</v>
      </c>
      <c r="T586">
        <v>6</v>
      </c>
      <c r="U586">
        <v>0.2</v>
      </c>
      <c r="V586">
        <v>-50.870400000000018</v>
      </c>
    </row>
    <row r="587" spans="1:22" x14ac:dyDescent="0.3">
      <c r="A587">
        <v>2147</v>
      </c>
      <c r="B587" t="s">
        <v>5070</v>
      </c>
      <c r="C587">
        <v>2013</v>
      </c>
      <c r="D587" s="1">
        <v>41451</v>
      </c>
      <c r="E587" s="1">
        <v>41455</v>
      </c>
      <c r="F587" t="s">
        <v>50</v>
      </c>
      <c r="G587" t="s">
        <v>3136</v>
      </c>
      <c r="H587" t="s">
        <v>3137</v>
      </c>
      <c r="I587" t="s">
        <v>41</v>
      </c>
      <c r="J587" t="s">
        <v>27</v>
      </c>
      <c r="K587" t="s">
        <v>5071</v>
      </c>
      <c r="L587" t="s">
        <v>147</v>
      </c>
      <c r="M587">
        <v>17403</v>
      </c>
      <c r="N587" t="s">
        <v>148</v>
      </c>
      <c r="O587" t="s">
        <v>575</v>
      </c>
      <c r="P587" t="s">
        <v>46</v>
      </c>
      <c r="Q587" t="s">
        <v>75</v>
      </c>
      <c r="R587" t="s">
        <v>576</v>
      </c>
      <c r="S587">
        <v>38.088000000000001</v>
      </c>
      <c r="T587">
        <v>4</v>
      </c>
      <c r="U587">
        <v>0.7</v>
      </c>
      <c r="V587">
        <v>-27.93119999999999</v>
      </c>
    </row>
    <row r="588" spans="1:22" x14ac:dyDescent="0.3">
      <c r="A588">
        <v>2146</v>
      </c>
      <c r="B588" t="s">
        <v>5070</v>
      </c>
      <c r="C588">
        <v>2013</v>
      </c>
      <c r="D588" s="1">
        <v>41451</v>
      </c>
      <c r="E588" s="1">
        <v>41455</v>
      </c>
      <c r="F588" t="s">
        <v>50</v>
      </c>
      <c r="G588" t="s">
        <v>3136</v>
      </c>
      <c r="H588" t="s">
        <v>3137</v>
      </c>
      <c r="I588" t="s">
        <v>41</v>
      </c>
      <c r="J588" t="s">
        <v>27</v>
      </c>
      <c r="K588" t="s">
        <v>5071</v>
      </c>
      <c r="L588" t="s">
        <v>147</v>
      </c>
      <c r="M588">
        <v>17403</v>
      </c>
      <c r="N588" t="s">
        <v>148</v>
      </c>
      <c r="O588" t="s">
        <v>942</v>
      </c>
      <c r="P588" t="s">
        <v>32</v>
      </c>
      <c r="Q588" t="s">
        <v>36</v>
      </c>
      <c r="R588" t="s">
        <v>943</v>
      </c>
      <c r="S588">
        <v>422.05799999999994</v>
      </c>
      <c r="T588">
        <v>3</v>
      </c>
      <c r="U588">
        <v>0.3</v>
      </c>
      <c r="V588">
        <v>-18.088200000000001</v>
      </c>
    </row>
    <row r="589" spans="1:22" x14ac:dyDescent="0.3">
      <c r="A589">
        <v>2142</v>
      </c>
      <c r="B589" t="s">
        <v>5064</v>
      </c>
      <c r="C589">
        <v>2011</v>
      </c>
      <c r="D589" s="1">
        <v>40700</v>
      </c>
      <c r="E589" s="1">
        <v>40705</v>
      </c>
      <c r="F589" t="s">
        <v>50</v>
      </c>
      <c r="G589" t="s">
        <v>2219</v>
      </c>
      <c r="H589" t="s">
        <v>2220</v>
      </c>
      <c r="I589" t="s">
        <v>41</v>
      </c>
      <c r="J589" t="s">
        <v>27</v>
      </c>
      <c r="K589" t="s">
        <v>1173</v>
      </c>
      <c r="L589" t="s">
        <v>267</v>
      </c>
      <c r="M589">
        <v>11561</v>
      </c>
      <c r="N589" t="s">
        <v>148</v>
      </c>
      <c r="O589" t="s">
        <v>5067</v>
      </c>
      <c r="P589" t="s">
        <v>32</v>
      </c>
      <c r="Q589" t="s">
        <v>56</v>
      </c>
      <c r="R589" t="s">
        <v>5068</v>
      </c>
      <c r="S589">
        <v>991.76400000000012</v>
      </c>
      <c r="T589">
        <v>3</v>
      </c>
      <c r="U589">
        <v>0.4</v>
      </c>
      <c r="V589">
        <v>-347.11740000000009</v>
      </c>
    </row>
    <row r="590" spans="1:22" x14ac:dyDescent="0.3">
      <c r="A590">
        <v>2141</v>
      </c>
      <c r="B590" t="s">
        <v>5064</v>
      </c>
      <c r="C590">
        <v>2011</v>
      </c>
      <c r="D590" s="1">
        <v>40700</v>
      </c>
      <c r="E590" s="1">
        <v>40705</v>
      </c>
      <c r="F590" t="s">
        <v>50</v>
      </c>
      <c r="G590" t="s">
        <v>2219</v>
      </c>
      <c r="H590" t="s">
        <v>2220</v>
      </c>
      <c r="I590" t="s">
        <v>41</v>
      </c>
      <c r="J590" t="s">
        <v>27</v>
      </c>
      <c r="K590" t="s">
        <v>1173</v>
      </c>
      <c r="L590" t="s">
        <v>267</v>
      </c>
      <c r="M590">
        <v>11561</v>
      </c>
      <c r="N590" t="s">
        <v>148</v>
      </c>
      <c r="O590" t="s">
        <v>5065</v>
      </c>
      <c r="P590" t="s">
        <v>46</v>
      </c>
      <c r="Q590" t="s">
        <v>578</v>
      </c>
      <c r="R590" t="s">
        <v>5066</v>
      </c>
      <c r="S590">
        <v>17.14</v>
      </c>
      <c r="T590">
        <v>2</v>
      </c>
      <c r="U590">
        <v>0</v>
      </c>
      <c r="V590">
        <v>4.4564000000000004</v>
      </c>
    </row>
    <row r="591" spans="1:22" x14ac:dyDescent="0.3">
      <c r="A591">
        <v>2140</v>
      </c>
      <c r="B591" t="s">
        <v>5064</v>
      </c>
      <c r="C591">
        <v>2011</v>
      </c>
      <c r="D591" s="1">
        <v>40700</v>
      </c>
      <c r="E591" s="1">
        <v>40705</v>
      </c>
      <c r="F591" t="s">
        <v>50</v>
      </c>
      <c r="G591" t="s">
        <v>2219</v>
      </c>
      <c r="H591" t="s">
        <v>2220</v>
      </c>
      <c r="I591" t="s">
        <v>41</v>
      </c>
      <c r="J591" t="s">
        <v>27</v>
      </c>
      <c r="K591" t="s">
        <v>1173</v>
      </c>
      <c r="L591" t="s">
        <v>267</v>
      </c>
      <c r="M591">
        <v>11561</v>
      </c>
      <c r="N591" t="s">
        <v>148</v>
      </c>
      <c r="O591" t="s">
        <v>1386</v>
      </c>
      <c r="P591" t="s">
        <v>46</v>
      </c>
      <c r="Q591" t="s">
        <v>75</v>
      </c>
      <c r="R591" t="s">
        <v>1387</v>
      </c>
      <c r="S591">
        <v>149.54399999999998</v>
      </c>
      <c r="T591">
        <v>9</v>
      </c>
      <c r="U591">
        <v>0.2</v>
      </c>
      <c r="V591">
        <v>50.471099999999993</v>
      </c>
    </row>
    <row r="592" spans="1:22" x14ac:dyDescent="0.3">
      <c r="A592">
        <v>2127</v>
      </c>
      <c r="B592" t="s">
        <v>5037</v>
      </c>
      <c r="C592">
        <v>2011</v>
      </c>
      <c r="D592" s="1">
        <v>40717</v>
      </c>
      <c r="E592" s="1">
        <v>40722</v>
      </c>
      <c r="F592" t="s">
        <v>50</v>
      </c>
      <c r="G592" t="s">
        <v>5038</v>
      </c>
      <c r="H592" t="s">
        <v>5039</v>
      </c>
      <c r="I592" t="s">
        <v>26</v>
      </c>
      <c r="J592" t="s">
        <v>27</v>
      </c>
      <c r="K592" t="s">
        <v>146</v>
      </c>
      <c r="L592" t="s">
        <v>147</v>
      </c>
      <c r="M592">
        <v>19143</v>
      </c>
      <c r="N592" t="s">
        <v>148</v>
      </c>
      <c r="O592" t="s">
        <v>1414</v>
      </c>
      <c r="P592" t="s">
        <v>71</v>
      </c>
      <c r="Q592" t="s">
        <v>161</v>
      </c>
      <c r="R592" t="s">
        <v>1415</v>
      </c>
      <c r="S592">
        <v>86.376000000000005</v>
      </c>
      <c r="T592">
        <v>3</v>
      </c>
      <c r="U592">
        <v>0.2</v>
      </c>
      <c r="V592">
        <v>1.079699999999999</v>
      </c>
    </row>
    <row r="593" spans="1:22" x14ac:dyDescent="0.3">
      <c r="A593">
        <v>2089</v>
      </c>
      <c r="B593" t="s">
        <v>4975</v>
      </c>
      <c r="C593">
        <v>2013</v>
      </c>
      <c r="D593" s="1">
        <v>41449</v>
      </c>
      <c r="E593" s="1">
        <v>41454</v>
      </c>
      <c r="F593" t="s">
        <v>50</v>
      </c>
      <c r="G593" t="s">
        <v>93</v>
      </c>
      <c r="H593" t="s">
        <v>94</v>
      </c>
      <c r="I593" t="s">
        <v>26</v>
      </c>
      <c r="J593" t="s">
        <v>27</v>
      </c>
      <c r="K593" t="s">
        <v>266</v>
      </c>
      <c r="L593" t="s">
        <v>267</v>
      </c>
      <c r="M593">
        <v>10009</v>
      </c>
      <c r="N593" t="s">
        <v>148</v>
      </c>
      <c r="O593" t="s">
        <v>4978</v>
      </c>
      <c r="P593" t="s">
        <v>46</v>
      </c>
      <c r="Q593" t="s">
        <v>269</v>
      </c>
      <c r="R593" t="s">
        <v>4979</v>
      </c>
      <c r="S593">
        <v>3.96</v>
      </c>
      <c r="T593">
        <v>2</v>
      </c>
      <c r="U593">
        <v>0</v>
      </c>
      <c r="V593">
        <v>1.4651999999999998</v>
      </c>
    </row>
    <row r="594" spans="1:22" x14ac:dyDescent="0.3">
      <c r="A594">
        <v>2088</v>
      </c>
      <c r="B594" t="s">
        <v>4975</v>
      </c>
      <c r="C594">
        <v>2013</v>
      </c>
      <c r="D594" s="1">
        <v>41449</v>
      </c>
      <c r="E594" s="1">
        <v>41454</v>
      </c>
      <c r="F594" t="s">
        <v>50</v>
      </c>
      <c r="G594" t="s">
        <v>93</v>
      </c>
      <c r="H594" t="s">
        <v>94</v>
      </c>
      <c r="I594" t="s">
        <v>26</v>
      </c>
      <c r="J594" t="s">
        <v>27</v>
      </c>
      <c r="K594" t="s">
        <v>266</v>
      </c>
      <c r="L594" t="s">
        <v>267</v>
      </c>
      <c r="M594">
        <v>10009</v>
      </c>
      <c r="N594" t="s">
        <v>148</v>
      </c>
      <c r="O594" t="s">
        <v>4637</v>
      </c>
      <c r="P594" t="s">
        <v>46</v>
      </c>
      <c r="Q594" t="s">
        <v>90</v>
      </c>
      <c r="R594" t="s">
        <v>4638</v>
      </c>
      <c r="S594">
        <v>146.72999999999999</v>
      </c>
      <c r="T594">
        <v>3</v>
      </c>
      <c r="U594">
        <v>0</v>
      </c>
      <c r="V594">
        <v>68.963099999999997</v>
      </c>
    </row>
    <row r="595" spans="1:22" x14ac:dyDescent="0.3">
      <c r="A595">
        <v>2087</v>
      </c>
      <c r="B595" t="s">
        <v>4975</v>
      </c>
      <c r="C595">
        <v>2013</v>
      </c>
      <c r="D595" s="1">
        <v>41449</v>
      </c>
      <c r="E595" s="1">
        <v>41454</v>
      </c>
      <c r="F595" t="s">
        <v>50</v>
      </c>
      <c r="G595" t="s">
        <v>93</v>
      </c>
      <c r="H595" t="s">
        <v>94</v>
      </c>
      <c r="I595" t="s">
        <v>26</v>
      </c>
      <c r="J595" t="s">
        <v>27</v>
      </c>
      <c r="K595" t="s">
        <v>266</v>
      </c>
      <c r="L595" t="s">
        <v>267</v>
      </c>
      <c r="M595">
        <v>10009</v>
      </c>
      <c r="N595" t="s">
        <v>148</v>
      </c>
      <c r="O595" t="s">
        <v>1542</v>
      </c>
      <c r="P595" t="s">
        <v>46</v>
      </c>
      <c r="Q595" t="s">
        <v>59</v>
      </c>
      <c r="R595" t="s">
        <v>1543</v>
      </c>
      <c r="S595">
        <v>324.90000000000003</v>
      </c>
      <c r="T595">
        <v>5</v>
      </c>
      <c r="U595">
        <v>0</v>
      </c>
      <c r="V595">
        <v>38.988000000000014</v>
      </c>
    </row>
    <row r="596" spans="1:22" x14ac:dyDescent="0.3">
      <c r="A596">
        <v>2086</v>
      </c>
      <c r="B596" t="s">
        <v>4975</v>
      </c>
      <c r="C596">
        <v>2013</v>
      </c>
      <c r="D596" s="1">
        <v>41449</v>
      </c>
      <c r="E596" s="1">
        <v>41454</v>
      </c>
      <c r="F596" t="s">
        <v>50</v>
      </c>
      <c r="G596" t="s">
        <v>93</v>
      </c>
      <c r="H596" t="s">
        <v>94</v>
      </c>
      <c r="I596" t="s">
        <v>26</v>
      </c>
      <c r="J596" t="s">
        <v>27</v>
      </c>
      <c r="K596" t="s">
        <v>266</v>
      </c>
      <c r="L596" t="s">
        <v>267</v>
      </c>
      <c r="M596">
        <v>10009</v>
      </c>
      <c r="N596" t="s">
        <v>148</v>
      </c>
      <c r="O596" t="s">
        <v>4976</v>
      </c>
      <c r="P596" t="s">
        <v>46</v>
      </c>
      <c r="Q596" t="s">
        <v>47</v>
      </c>
      <c r="R596" t="s">
        <v>4977</v>
      </c>
      <c r="S596">
        <v>18.45</v>
      </c>
      <c r="T596">
        <v>5</v>
      </c>
      <c r="U596">
        <v>0</v>
      </c>
      <c r="V596">
        <v>8.6715</v>
      </c>
    </row>
    <row r="597" spans="1:22" x14ac:dyDescent="0.3">
      <c r="A597">
        <v>2085</v>
      </c>
      <c r="B597" t="s">
        <v>4975</v>
      </c>
      <c r="C597">
        <v>2013</v>
      </c>
      <c r="D597" s="1">
        <v>41449</v>
      </c>
      <c r="E597" s="1">
        <v>41454</v>
      </c>
      <c r="F597" t="s">
        <v>50</v>
      </c>
      <c r="G597" t="s">
        <v>93</v>
      </c>
      <c r="H597" t="s">
        <v>94</v>
      </c>
      <c r="I597" t="s">
        <v>26</v>
      </c>
      <c r="J597" t="s">
        <v>27</v>
      </c>
      <c r="K597" t="s">
        <v>266</v>
      </c>
      <c r="L597" t="s">
        <v>267</v>
      </c>
      <c r="M597">
        <v>10009</v>
      </c>
      <c r="N597" t="s">
        <v>148</v>
      </c>
      <c r="O597" t="s">
        <v>2255</v>
      </c>
      <c r="P597" t="s">
        <v>46</v>
      </c>
      <c r="Q597" t="s">
        <v>47</v>
      </c>
      <c r="R597" t="s">
        <v>2256</v>
      </c>
      <c r="S597">
        <v>122.12</v>
      </c>
      <c r="T597">
        <v>4</v>
      </c>
      <c r="U597">
        <v>0</v>
      </c>
      <c r="V597">
        <v>56.175200000000004</v>
      </c>
    </row>
    <row r="598" spans="1:22" x14ac:dyDescent="0.3">
      <c r="A598">
        <v>2042</v>
      </c>
      <c r="B598" t="s">
        <v>4915</v>
      </c>
      <c r="C598">
        <v>2012</v>
      </c>
      <c r="D598" s="1">
        <v>41078</v>
      </c>
      <c r="E598" s="1">
        <v>41083</v>
      </c>
      <c r="F598" t="s">
        <v>50</v>
      </c>
      <c r="G598" t="s">
        <v>3155</v>
      </c>
      <c r="H598" t="s">
        <v>3156</v>
      </c>
      <c r="I598" t="s">
        <v>102</v>
      </c>
      <c r="J598" t="s">
        <v>27</v>
      </c>
      <c r="K598" t="s">
        <v>1385</v>
      </c>
      <c r="L598" t="s">
        <v>310</v>
      </c>
      <c r="M598">
        <v>85345</v>
      </c>
      <c r="N598" t="s">
        <v>44</v>
      </c>
      <c r="O598" t="s">
        <v>4628</v>
      </c>
      <c r="P598" t="s">
        <v>32</v>
      </c>
      <c r="Q598" t="s">
        <v>65</v>
      </c>
      <c r="R598" t="s">
        <v>4629</v>
      </c>
      <c r="S598">
        <v>75.36</v>
      </c>
      <c r="T598">
        <v>5</v>
      </c>
      <c r="U598">
        <v>0.2</v>
      </c>
      <c r="V598">
        <v>20.724000000000007</v>
      </c>
    </row>
    <row r="599" spans="1:22" x14ac:dyDescent="0.3">
      <c r="A599">
        <v>2041</v>
      </c>
      <c r="B599" t="s">
        <v>4915</v>
      </c>
      <c r="C599">
        <v>2012</v>
      </c>
      <c r="D599" s="1">
        <v>41078</v>
      </c>
      <c r="E599" s="1">
        <v>41083</v>
      </c>
      <c r="F599" t="s">
        <v>50</v>
      </c>
      <c r="G599" t="s">
        <v>3155</v>
      </c>
      <c r="H599" t="s">
        <v>3156</v>
      </c>
      <c r="I599" t="s">
        <v>102</v>
      </c>
      <c r="J599" t="s">
        <v>27</v>
      </c>
      <c r="K599" t="s">
        <v>1385</v>
      </c>
      <c r="L599" t="s">
        <v>310</v>
      </c>
      <c r="M599">
        <v>85345</v>
      </c>
      <c r="N599" t="s">
        <v>44</v>
      </c>
      <c r="O599" t="s">
        <v>3074</v>
      </c>
      <c r="P599" t="s">
        <v>46</v>
      </c>
      <c r="Q599" t="s">
        <v>75</v>
      </c>
      <c r="R599" t="s">
        <v>3075</v>
      </c>
      <c r="S599">
        <v>9.1560000000000006</v>
      </c>
      <c r="T599">
        <v>2</v>
      </c>
      <c r="U599">
        <v>0.7</v>
      </c>
      <c r="V599">
        <v>-6.1039999999999974</v>
      </c>
    </row>
    <row r="600" spans="1:22" x14ac:dyDescent="0.3">
      <c r="A600">
        <v>2040</v>
      </c>
      <c r="B600" t="s">
        <v>4915</v>
      </c>
      <c r="C600">
        <v>2012</v>
      </c>
      <c r="D600" s="1">
        <v>41078</v>
      </c>
      <c r="E600" s="1">
        <v>41083</v>
      </c>
      <c r="F600" t="s">
        <v>50</v>
      </c>
      <c r="G600" t="s">
        <v>3155</v>
      </c>
      <c r="H600" t="s">
        <v>3156</v>
      </c>
      <c r="I600" t="s">
        <v>102</v>
      </c>
      <c r="J600" t="s">
        <v>27</v>
      </c>
      <c r="K600" t="s">
        <v>1385</v>
      </c>
      <c r="L600" t="s">
        <v>310</v>
      </c>
      <c r="M600">
        <v>85345</v>
      </c>
      <c r="N600" t="s">
        <v>44</v>
      </c>
      <c r="O600" t="s">
        <v>3391</v>
      </c>
      <c r="P600" t="s">
        <v>46</v>
      </c>
      <c r="Q600" t="s">
        <v>75</v>
      </c>
      <c r="R600" t="s">
        <v>3392</v>
      </c>
      <c r="S600">
        <v>4.5360000000000014</v>
      </c>
      <c r="T600">
        <v>7</v>
      </c>
      <c r="U600">
        <v>0.7</v>
      </c>
      <c r="V600">
        <v>-3.3263999999999996</v>
      </c>
    </row>
    <row r="601" spans="1:22" x14ac:dyDescent="0.3">
      <c r="A601">
        <v>2039</v>
      </c>
      <c r="B601" t="s">
        <v>4915</v>
      </c>
      <c r="C601">
        <v>2012</v>
      </c>
      <c r="D601" s="1">
        <v>41078</v>
      </c>
      <c r="E601" s="1">
        <v>41083</v>
      </c>
      <c r="F601" t="s">
        <v>50</v>
      </c>
      <c r="G601" t="s">
        <v>3155</v>
      </c>
      <c r="H601" t="s">
        <v>3156</v>
      </c>
      <c r="I601" t="s">
        <v>102</v>
      </c>
      <c r="J601" t="s">
        <v>27</v>
      </c>
      <c r="K601" t="s">
        <v>1385</v>
      </c>
      <c r="L601" t="s">
        <v>310</v>
      </c>
      <c r="M601">
        <v>85345</v>
      </c>
      <c r="N601" t="s">
        <v>44</v>
      </c>
      <c r="O601" t="s">
        <v>4916</v>
      </c>
      <c r="P601" t="s">
        <v>46</v>
      </c>
      <c r="Q601" t="s">
        <v>90</v>
      </c>
      <c r="R601" t="s">
        <v>4917</v>
      </c>
      <c r="S601">
        <v>11.952000000000002</v>
      </c>
      <c r="T601">
        <v>3</v>
      </c>
      <c r="U601">
        <v>0.2</v>
      </c>
      <c r="V601">
        <v>4.3326000000000002</v>
      </c>
    </row>
    <row r="602" spans="1:22" x14ac:dyDescent="0.3">
      <c r="A602">
        <v>1995</v>
      </c>
      <c r="B602" t="s">
        <v>4863</v>
      </c>
      <c r="C602">
        <v>2014</v>
      </c>
      <c r="D602" s="1">
        <v>41816</v>
      </c>
      <c r="E602" s="1">
        <v>41823</v>
      </c>
      <c r="F602" t="s">
        <v>50</v>
      </c>
      <c r="G602" t="s">
        <v>4479</v>
      </c>
      <c r="H602" t="s">
        <v>4480</v>
      </c>
      <c r="I602" t="s">
        <v>102</v>
      </c>
      <c r="J602" t="s">
        <v>27</v>
      </c>
      <c r="K602" t="s">
        <v>318</v>
      </c>
      <c r="L602" t="s">
        <v>420</v>
      </c>
      <c r="M602">
        <v>97477</v>
      </c>
      <c r="N602" t="s">
        <v>44</v>
      </c>
      <c r="O602" t="s">
        <v>4866</v>
      </c>
      <c r="P602" t="s">
        <v>46</v>
      </c>
      <c r="Q602" t="s">
        <v>269</v>
      </c>
      <c r="R602" t="s">
        <v>4867</v>
      </c>
      <c r="S602">
        <v>11.304</v>
      </c>
      <c r="T602">
        <v>3</v>
      </c>
      <c r="U602">
        <v>0.2</v>
      </c>
      <c r="V602">
        <v>-2.1194999999999999</v>
      </c>
    </row>
    <row r="603" spans="1:22" x14ac:dyDescent="0.3">
      <c r="A603">
        <v>1994</v>
      </c>
      <c r="B603" t="s">
        <v>4863</v>
      </c>
      <c r="C603">
        <v>2014</v>
      </c>
      <c r="D603" s="1">
        <v>41816</v>
      </c>
      <c r="E603" s="1">
        <v>41823</v>
      </c>
      <c r="F603" t="s">
        <v>50</v>
      </c>
      <c r="G603" t="s">
        <v>4479</v>
      </c>
      <c r="H603" t="s">
        <v>4480</v>
      </c>
      <c r="I603" t="s">
        <v>102</v>
      </c>
      <c r="J603" t="s">
        <v>27</v>
      </c>
      <c r="K603" t="s">
        <v>318</v>
      </c>
      <c r="L603" t="s">
        <v>420</v>
      </c>
      <c r="M603">
        <v>97477</v>
      </c>
      <c r="N603" t="s">
        <v>44</v>
      </c>
      <c r="O603" t="s">
        <v>4864</v>
      </c>
      <c r="P603" t="s">
        <v>46</v>
      </c>
      <c r="Q603" t="s">
        <v>68</v>
      </c>
      <c r="R603" t="s">
        <v>4865</v>
      </c>
      <c r="S603">
        <v>5.3440000000000003</v>
      </c>
      <c r="T603">
        <v>2</v>
      </c>
      <c r="U603">
        <v>0.2</v>
      </c>
      <c r="V603">
        <v>0.73479999999999923</v>
      </c>
    </row>
    <row r="604" spans="1:22" x14ac:dyDescent="0.3">
      <c r="A604">
        <v>1993</v>
      </c>
      <c r="B604" t="s">
        <v>4863</v>
      </c>
      <c r="C604">
        <v>2014</v>
      </c>
      <c r="D604" s="1">
        <v>41816</v>
      </c>
      <c r="E604" s="1">
        <v>41823</v>
      </c>
      <c r="F604" t="s">
        <v>50</v>
      </c>
      <c r="G604" t="s">
        <v>4479</v>
      </c>
      <c r="H604" t="s">
        <v>4480</v>
      </c>
      <c r="I604" t="s">
        <v>102</v>
      </c>
      <c r="J604" t="s">
        <v>27</v>
      </c>
      <c r="K604" t="s">
        <v>318</v>
      </c>
      <c r="L604" t="s">
        <v>420</v>
      </c>
      <c r="M604">
        <v>97477</v>
      </c>
      <c r="N604" t="s">
        <v>44</v>
      </c>
      <c r="O604" t="s">
        <v>1667</v>
      </c>
      <c r="P604" t="s">
        <v>46</v>
      </c>
      <c r="Q604" t="s">
        <v>47</v>
      </c>
      <c r="R604" t="s">
        <v>1668</v>
      </c>
      <c r="S604">
        <v>71.040000000000006</v>
      </c>
      <c r="T604">
        <v>6</v>
      </c>
      <c r="U604">
        <v>0.2</v>
      </c>
      <c r="V604">
        <v>26.640000000000004</v>
      </c>
    </row>
    <row r="605" spans="1:22" x14ac:dyDescent="0.3">
      <c r="A605">
        <v>1946</v>
      </c>
      <c r="B605" t="s">
        <v>4806</v>
      </c>
      <c r="C605">
        <v>2013</v>
      </c>
      <c r="D605" s="1">
        <v>41446</v>
      </c>
      <c r="E605" s="1">
        <v>41452</v>
      </c>
      <c r="F605" t="s">
        <v>50</v>
      </c>
      <c r="G605" t="s">
        <v>895</v>
      </c>
      <c r="H605" t="s">
        <v>896</v>
      </c>
      <c r="I605" t="s">
        <v>41</v>
      </c>
      <c r="J605" t="s">
        <v>27</v>
      </c>
      <c r="K605" t="s">
        <v>4214</v>
      </c>
      <c r="L605" t="s">
        <v>104</v>
      </c>
      <c r="M605">
        <v>75007</v>
      </c>
      <c r="N605" t="s">
        <v>105</v>
      </c>
      <c r="O605" t="s">
        <v>4579</v>
      </c>
      <c r="P605" t="s">
        <v>46</v>
      </c>
      <c r="Q605" t="s">
        <v>90</v>
      </c>
      <c r="R605" t="s">
        <v>4580</v>
      </c>
      <c r="S605">
        <v>10.368000000000002</v>
      </c>
      <c r="T605">
        <v>2</v>
      </c>
      <c r="U605">
        <v>0.2</v>
      </c>
      <c r="V605">
        <v>3.6288</v>
      </c>
    </row>
    <row r="606" spans="1:22" x14ac:dyDescent="0.3">
      <c r="A606">
        <v>1945</v>
      </c>
      <c r="B606" t="s">
        <v>4806</v>
      </c>
      <c r="C606">
        <v>2013</v>
      </c>
      <c r="D606" s="1">
        <v>41446</v>
      </c>
      <c r="E606" s="1">
        <v>41452</v>
      </c>
      <c r="F606" t="s">
        <v>50</v>
      </c>
      <c r="G606" t="s">
        <v>895</v>
      </c>
      <c r="H606" t="s">
        <v>896</v>
      </c>
      <c r="I606" t="s">
        <v>41</v>
      </c>
      <c r="J606" t="s">
        <v>27</v>
      </c>
      <c r="K606" t="s">
        <v>4214</v>
      </c>
      <c r="L606" t="s">
        <v>104</v>
      </c>
      <c r="M606">
        <v>75007</v>
      </c>
      <c r="N606" t="s">
        <v>105</v>
      </c>
      <c r="O606" t="s">
        <v>3995</v>
      </c>
      <c r="P606" t="s">
        <v>71</v>
      </c>
      <c r="Q606" t="s">
        <v>161</v>
      </c>
      <c r="R606" t="s">
        <v>3996</v>
      </c>
      <c r="S606">
        <v>95.968000000000004</v>
      </c>
      <c r="T606">
        <v>4</v>
      </c>
      <c r="U606">
        <v>0.2</v>
      </c>
      <c r="V606">
        <v>26.391200000000001</v>
      </c>
    </row>
    <row r="607" spans="1:22" x14ac:dyDescent="0.3">
      <c r="A607">
        <v>1927</v>
      </c>
      <c r="B607" t="s">
        <v>4780</v>
      </c>
      <c r="C607">
        <v>2013</v>
      </c>
      <c r="D607" s="1">
        <v>41435</v>
      </c>
      <c r="E607" s="1">
        <v>41441</v>
      </c>
      <c r="F607" t="s">
        <v>50</v>
      </c>
      <c r="G607" t="s">
        <v>3467</v>
      </c>
      <c r="H607" t="s">
        <v>3468</v>
      </c>
      <c r="I607" t="s">
        <v>26</v>
      </c>
      <c r="J607" t="s">
        <v>27</v>
      </c>
      <c r="K607" t="s">
        <v>42</v>
      </c>
      <c r="L607" t="s">
        <v>43</v>
      </c>
      <c r="M607">
        <v>90045</v>
      </c>
      <c r="N607" t="s">
        <v>44</v>
      </c>
      <c r="O607" t="s">
        <v>4781</v>
      </c>
      <c r="P607" t="s">
        <v>71</v>
      </c>
      <c r="Q607" t="s">
        <v>72</v>
      </c>
      <c r="R607" t="s">
        <v>4782</v>
      </c>
      <c r="S607">
        <v>177.48000000000002</v>
      </c>
      <c r="T607">
        <v>3</v>
      </c>
      <c r="U607">
        <v>0.2</v>
      </c>
      <c r="V607">
        <v>19.966499999999982</v>
      </c>
    </row>
    <row r="608" spans="1:22" x14ac:dyDescent="0.3">
      <c r="A608">
        <v>1901</v>
      </c>
      <c r="B608" t="s">
        <v>4725</v>
      </c>
      <c r="C608">
        <v>2013</v>
      </c>
      <c r="D608" s="1">
        <v>41455</v>
      </c>
      <c r="E608" s="1">
        <v>41459</v>
      </c>
      <c r="F608" t="s">
        <v>23</v>
      </c>
      <c r="G608" t="s">
        <v>3998</v>
      </c>
      <c r="H608" t="s">
        <v>3999</v>
      </c>
      <c r="I608" t="s">
        <v>26</v>
      </c>
      <c r="J608" t="s">
        <v>27</v>
      </c>
      <c r="K608" t="s">
        <v>2579</v>
      </c>
      <c r="L608" t="s">
        <v>383</v>
      </c>
      <c r="M608">
        <v>29501</v>
      </c>
      <c r="N608" t="s">
        <v>30</v>
      </c>
      <c r="O608" t="s">
        <v>3540</v>
      </c>
      <c r="P608" t="s">
        <v>46</v>
      </c>
      <c r="Q608" t="s">
        <v>59</v>
      </c>
      <c r="R608" t="s">
        <v>3541</v>
      </c>
      <c r="S608">
        <v>191.88</v>
      </c>
      <c r="T608">
        <v>6</v>
      </c>
      <c r="U608">
        <v>0</v>
      </c>
      <c r="V608">
        <v>19.188000000000002</v>
      </c>
    </row>
    <row r="609" spans="1:22" x14ac:dyDescent="0.3">
      <c r="A609">
        <v>1875</v>
      </c>
      <c r="B609" t="s">
        <v>4679</v>
      </c>
      <c r="C609">
        <v>2011</v>
      </c>
      <c r="D609" s="1">
        <v>40698</v>
      </c>
      <c r="E609" s="1">
        <v>40703</v>
      </c>
      <c r="F609" t="s">
        <v>50</v>
      </c>
      <c r="G609" t="s">
        <v>762</v>
      </c>
      <c r="H609" t="s">
        <v>763</v>
      </c>
      <c r="I609" t="s">
        <v>102</v>
      </c>
      <c r="J609" t="s">
        <v>27</v>
      </c>
      <c r="K609" t="s">
        <v>497</v>
      </c>
      <c r="L609" t="s">
        <v>498</v>
      </c>
      <c r="M609">
        <v>43229</v>
      </c>
      <c r="N609" t="s">
        <v>148</v>
      </c>
      <c r="O609" t="s">
        <v>3441</v>
      </c>
      <c r="P609" t="s">
        <v>46</v>
      </c>
      <c r="Q609" t="s">
        <v>90</v>
      </c>
      <c r="R609" t="s">
        <v>186</v>
      </c>
      <c r="S609">
        <v>16.224</v>
      </c>
      <c r="T609">
        <v>2</v>
      </c>
      <c r="U609">
        <v>0.2</v>
      </c>
      <c r="V609">
        <v>5.8812000000000006</v>
      </c>
    </row>
    <row r="610" spans="1:22" x14ac:dyDescent="0.3">
      <c r="A610">
        <v>1869</v>
      </c>
      <c r="B610" t="s">
        <v>4660</v>
      </c>
      <c r="C610">
        <v>2012</v>
      </c>
      <c r="D610" s="1">
        <v>41085</v>
      </c>
      <c r="E610" s="1">
        <v>41091</v>
      </c>
      <c r="F610" t="s">
        <v>50</v>
      </c>
      <c r="G610" t="s">
        <v>4586</v>
      </c>
      <c r="H610" t="s">
        <v>4587</v>
      </c>
      <c r="I610" t="s">
        <v>102</v>
      </c>
      <c r="J610" t="s">
        <v>27</v>
      </c>
      <c r="K610" t="s">
        <v>146</v>
      </c>
      <c r="L610" t="s">
        <v>147</v>
      </c>
      <c r="M610">
        <v>19143</v>
      </c>
      <c r="N610" t="s">
        <v>148</v>
      </c>
      <c r="O610" t="s">
        <v>4663</v>
      </c>
      <c r="P610" t="s">
        <v>46</v>
      </c>
      <c r="Q610" t="s">
        <v>59</v>
      </c>
      <c r="R610" t="s">
        <v>4664</v>
      </c>
      <c r="S610">
        <v>78.256</v>
      </c>
      <c r="T610">
        <v>2</v>
      </c>
      <c r="U610">
        <v>0.2</v>
      </c>
      <c r="V610">
        <v>-17.607599999999998</v>
      </c>
    </row>
    <row r="611" spans="1:22" x14ac:dyDescent="0.3">
      <c r="A611">
        <v>1868</v>
      </c>
      <c r="B611" t="s">
        <v>4660</v>
      </c>
      <c r="C611">
        <v>2012</v>
      </c>
      <c r="D611" s="1">
        <v>41085</v>
      </c>
      <c r="E611" s="1">
        <v>41091</v>
      </c>
      <c r="F611" t="s">
        <v>50</v>
      </c>
      <c r="G611" t="s">
        <v>4586</v>
      </c>
      <c r="H611" t="s">
        <v>4587</v>
      </c>
      <c r="I611" t="s">
        <v>102</v>
      </c>
      <c r="J611" t="s">
        <v>27</v>
      </c>
      <c r="K611" t="s">
        <v>146</v>
      </c>
      <c r="L611" t="s">
        <v>147</v>
      </c>
      <c r="M611">
        <v>19143</v>
      </c>
      <c r="N611" t="s">
        <v>148</v>
      </c>
      <c r="O611" t="s">
        <v>4661</v>
      </c>
      <c r="P611" t="s">
        <v>46</v>
      </c>
      <c r="Q611" t="s">
        <v>90</v>
      </c>
      <c r="R611" t="s">
        <v>4662</v>
      </c>
      <c r="S611">
        <v>31.104000000000006</v>
      </c>
      <c r="T611">
        <v>6</v>
      </c>
      <c r="U611">
        <v>0.2</v>
      </c>
      <c r="V611">
        <v>10.8864</v>
      </c>
    </row>
    <row r="612" spans="1:22" x14ac:dyDescent="0.3">
      <c r="A612">
        <v>1856</v>
      </c>
      <c r="B612" t="s">
        <v>4639</v>
      </c>
      <c r="C612">
        <v>2011</v>
      </c>
      <c r="D612" s="1">
        <v>40707</v>
      </c>
      <c r="E612" s="1">
        <v>40711</v>
      </c>
      <c r="F612" t="s">
        <v>50</v>
      </c>
      <c r="G612" t="s">
        <v>4427</v>
      </c>
      <c r="H612" t="s">
        <v>4428</v>
      </c>
      <c r="I612" t="s">
        <v>41</v>
      </c>
      <c r="J612" t="s">
        <v>27</v>
      </c>
      <c r="K612" t="s">
        <v>42</v>
      </c>
      <c r="L612" t="s">
        <v>43</v>
      </c>
      <c r="M612">
        <v>90032</v>
      </c>
      <c r="N612" t="s">
        <v>44</v>
      </c>
      <c r="O612" t="s">
        <v>4640</v>
      </c>
      <c r="P612" t="s">
        <v>46</v>
      </c>
      <c r="Q612" t="s">
        <v>68</v>
      </c>
      <c r="R612" t="s">
        <v>186</v>
      </c>
      <c r="S612">
        <v>14.52</v>
      </c>
      <c r="T612">
        <v>3</v>
      </c>
      <c r="U612">
        <v>0</v>
      </c>
      <c r="V612">
        <v>4.7915999999999999</v>
      </c>
    </row>
    <row r="613" spans="1:22" x14ac:dyDescent="0.3">
      <c r="A613">
        <v>1836</v>
      </c>
      <c r="B613" t="s">
        <v>4607</v>
      </c>
      <c r="C613">
        <v>2011</v>
      </c>
      <c r="D613" s="1">
        <v>40715</v>
      </c>
      <c r="E613" s="1">
        <v>40718</v>
      </c>
      <c r="F613" t="s">
        <v>188</v>
      </c>
      <c r="G613" t="s">
        <v>4468</v>
      </c>
      <c r="H613" t="s">
        <v>4469</v>
      </c>
      <c r="I613" t="s">
        <v>26</v>
      </c>
      <c r="J613" t="s">
        <v>27</v>
      </c>
      <c r="K613" t="s">
        <v>4608</v>
      </c>
      <c r="L613" t="s">
        <v>747</v>
      </c>
      <c r="M613">
        <v>6450</v>
      </c>
      <c r="N613" t="s">
        <v>148</v>
      </c>
      <c r="O613" t="s">
        <v>128</v>
      </c>
      <c r="P613" t="s">
        <v>46</v>
      </c>
      <c r="Q613" t="s">
        <v>68</v>
      </c>
      <c r="R613" t="s">
        <v>129</v>
      </c>
      <c r="S613">
        <v>21.400000000000002</v>
      </c>
      <c r="T613">
        <v>5</v>
      </c>
      <c r="U613">
        <v>0</v>
      </c>
      <c r="V613">
        <v>6.2059999999999977</v>
      </c>
    </row>
    <row r="614" spans="1:22" x14ac:dyDescent="0.3">
      <c r="A614">
        <v>1817</v>
      </c>
      <c r="B614" t="s">
        <v>4561</v>
      </c>
      <c r="C614">
        <v>2012</v>
      </c>
      <c r="D614" s="1">
        <v>41064</v>
      </c>
      <c r="E614" s="1">
        <v>41064</v>
      </c>
      <c r="F614" t="s">
        <v>1290</v>
      </c>
      <c r="G614" t="s">
        <v>2720</v>
      </c>
      <c r="H614" t="s">
        <v>2721</v>
      </c>
      <c r="I614" t="s">
        <v>26</v>
      </c>
      <c r="J614" t="s">
        <v>27</v>
      </c>
      <c r="K614" t="s">
        <v>95</v>
      </c>
      <c r="L614" t="s">
        <v>96</v>
      </c>
      <c r="M614">
        <v>98105</v>
      </c>
      <c r="N614" t="s">
        <v>44</v>
      </c>
      <c r="O614" t="s">
        <v>780</v>
      </c>
      <c r="P614" t="s">
        <v>46</v>
      </c>
      <c r="Q614" t="s">
        <v>68</v>
      </c>
      <c r="R614" t="s">
        <v>781</v>
      </c>
      <c r="S614">
        <v>9.26</v>
      </c>
      <c r="T614">
        <v>2</v>
      </c>
      <c r="U614">
        <v>0</v>
      </c>
      <c r="V614">
        <v>3.0557999999999996</v>
      </c>
    </row>
    <row r="615" spans="1:22" x14ac:dyDescent="0.3">
      <c r="A615">
        <v>1816</v>
      </c>
      <c r="B615" t="s">
        <v>4561</v>
      </c>
      <c r="C615">
        <v>2012</v>
      </c>
      <c r="D615" s="1">
        <v>41064</v>
      </c>
      <c r="E615" s="1">
        <v>41064</v>
      </c>
      <c r="F615" t="s">
        <v>1290</v>
      </c>
      <c r="G615" t="s">
        <v>2720</v>
      </c>
      <c r="H615" t="s">
        <v>2721</v>
      </c>
      <c r="I615" t="s">
        <v>26</v>
      </c>
      <c r="J615" t="s">
        <v>27</v>
      </c>
      <c r="K615" t="s">
        <v>95</v>
      </c>
      <c r="L615" t="s">
        <v>96</v>
      </c>
      <c r="M615">
        <v>98105</v>
      </c>
      <c r="N615" t="s">
        <v>44</v>
      </c>
      <c r="O615" t="s">
        <v>4562</v>
      </c>
      <c r="P615" t="s">
        <v>46</v>
      </c>
      <c r="Q615" t="s">
        <v>47</v>
      </c>
      <c r="R615" t="s">
        <v>4563</v>
      </c>
      <c r="S615">
        <v>7.38</v>
      </c>
      <c r="T615">
        <v>2</v>
      </c>
      <c r="U615">
        <v>0</v>
      </c>
      <c r="V615">
        <v>3.4685999999999999</v>
      </c>
    </row>
    <row r="616" spans="1:22" x14ac:dyDescent="0.3">
      <c r="A616">
        <v>1812</v>
      </c>
      <c r="B616" t="s">
        <v>4556</v>
      </c>
      <c r="C616">
        <v>2011</v>
      </c>
      <c r="D616" s="1">
        <v>40703</v>
      </c>
      <c r="E616" s="1">
        <v>40705</v>
      </c>
      <c r="F616" t="s">
        <v>23</v>
      </c>
      <c r="G616" t="s">
        <v>3161</v>
      </c>
      <c r="H616" t="s">
        <v>3162</v>
      </c>
      <c r="I616" t="s">
        <v>26</v>
      </c>
      <c r="J616" t="s">
        <v>27</v>
      </c>
      <c r="K616" t="s">
        <v>3323</v>
      </c>
      <c r="L616" t="s">
        <v>319</v>
      </c>
      <c r="M616">
        <v>22801</v>
      </c>
      <c r="N616" t="s">
        <v>30</v>
      </c>
      <c r="O616" t="s">
        <v>539</v>
      </c>
      <c r="P616" t="s">
        <v>32</v>
      </c>
      <c r="Q616" t="s">
        <v>56</v>
      </c>
      <c r="R616" t="s">
        <v>540</v>
      </c>
      <c r="S616">
        <v>1441.3</v>
      </c>
      <c r="T616">
        <v>7</v>
      </c>
      <c r="U616">
        <v>0</v>
      </c>
      <c r="V616">
        <v>245.0209999999999</v>
      </c>
    </row>
    <row r="617" spans="1:22" x14ac:dyDescent="0.3">
      <c r="A617">
        <v>1746</v>
      </c>
      <c r="B617" t="s">
        <v>4448</v>
      </c>
      <c r="C617">
        <v>2011</v>
      </c>
      <c r="D617" s="1">
        <v>40700</v>
      </c>
      <c r="E617" s="1">
        <v>40703</v>
      </c>
      <c r="F617" t="s">
        <v>188</v>
      </c>
      <c r="G617" t="s">
        <v>2460</v>
      </c>
      <c r="H617" t="s">
        <v>2461</v>
      </c>
      <c r="I617" t="s">
        <v>26</v>
      </c>
      <c r="J617" t="s">
        <v>27</v>
      </c>
      <c r="K617" t="s">
        <v>389</v>
      </c>
      <c r="L617" t="s">
        <v>267</v>
      </c>
      <c r="M617">
        <v>14609</v>
      </c>
      <c r="N617" t="s">
        <v>148</v>
      </c>
      <c r="O617" t="s">
        <v>688</v>
      </c>
      <c r="P617" t="s">
        <v>46</v>
      </c>
      <c r="Q617" t="s">
        <v>68</v>
      </c>
      <c r="R617" t="s">
        <v>689</v>
      </c>
      <c r="S617">
        <v>13.36</v>
      </c>
      <c r="T617">
        <v>2</v>
      </c>
      <c r="U617">
        <v>0</v>
      </c>
      <c r="V617">
        <v>4.9431999999999992</v>
      </c>
    </row>
    <row r="618" spans="1:22" x14ac:dyDescent="0.3">
      <c r="A618">
        <v>1700</v>
      </c>
      <c r="B618" t="s">
        <v>4388</v>
      </c>
      <c r="C618">
        <v>2011</v>
      </c>
      <c r="D618" s="1">
        <v>40697</v>
      </c>
      <c r="E618" s="1">
        <v>40701</v>
      </c>
      <c r="F618" t="s">
        <v>23</v>
      </c>
      <c r="G618" t="s">
        <v>519</v>
      </c>
      <c r="H618" t="s">
        <v>520</v>
      </c>
      <c r="I618" t="s">
        <v>26</v>
      </c>
      <c r="J618" t="s">
        <v>27</v>
      </c>
      <c r="K618" t="s">
        <v>95</v>
      </c>
      <c r="L618" t="s">
        <v>96</v>
      </c>
      <c r="M618">
        <v>98115</v>
      </c>
      <c r="N618" t="s">
        <v>44</v>
      </c>
      <c r="O618" t="s">
        <v>3273</v>
      </c>
      <c r="P618" t="s">
        <v>32</v>
      </c>
      <c r="Q618" t="s">
        <v>56</v>
      </c>
      <c r="R618" t="s">
        <v>3274</v>
      </c>
      <c r="S618">
        <v>515.88</v>
      </c>
      <c r="T618">
        <v>6</v>
      </c>
      <c r="U618">
        <v>0</v>
      </c>
      <c r="V618">
        <v>113.49359999999999</v>
      </c>
    </row>
    <row r="619" spans="1:22" x14ac:dyDescent="0.3">
      <c r="A619">
        <v>1694</v>
      </c>
      <c r="B619" t="s">
        <v>4378</v>
      </c>
      <c r="C619">
        <v>2013</v>
      </c>
      <c r="D619" s="1">
        <v>41452</v>
      </c>
      <c r="E619" s="1">
        <v>41455</v>
      </c>
      <c r="F619" t="s">
        <v>23</v>
      </c>
      <c r="G619" t="s">
        <v>3676</v>
      </c>
      <c r="H619" t="s">
        <v>3677</v>
      </c>
      <c r="I619" t="s">
        <v>102</v>
      </c>
      <c r="J619" t="s">
        <v>27</v>
      </c>
      <c r="K619" t="s">
        <v>4346</v>
      </c>
      <c r="L619" t="s">
        <v>104</v>
      </c>
      <c r="M619">
        <v>75023</v>
      </c>
      <c r="N619" t="s">
        <v>105</v>
      </c>
      <c r="O619" t="s">
        <v>4379</v>
      </c>
      <c r="P619" t="s">
        <v>71</v>
      </c>
      <c r="Q619" t="s">
        <v>161</v>
      </c>
      <c r="R619" t="s">
        <v>4380</v>
      </c>
      <c r="S619">
        <v>13.616</v>
      </c>
      <c r="T619">
        <v>2</v>
      </c>
      <c r="U619">
        <v>0.2</v>
      </c>
      <c r="V619">
        <v>3.5742000000000012</v>
      </c>
    </row>
    <row r="620" spans="1:22" x14ac:dyDescent="0.3">
      <c r="A620">
        <v>1630</v>
      </c>
      <c r="B620" t="s">
        <v>4269</v>
      </c>
      <c r="C620">
        <v>2014</v>
      </c>
      <c r="D620" s="1">
        <v>41812</v>
      </c>
      <c r="E620" s="1">
        <v>41816</v>
      </c>
      <c r="F620" t="s">
        <v>23</v>
      </c>
      <c r="G620" t="s">
        <v>2009</v>
      </c>
      <c r="H620" t="s">
        <v>2010</v>
      </c>
      <c r="I620" t="s">
        <v>26</v>
      </c>
      <c r="J620" t="s">
        <v>27</v>
      </c>
      <c r="K620" t="s">
        <v>2180</v>
      </c>
      <c r="L620" t="s">
        <v>498</v>
      </c>
      <c r="M620">
        <v>44105</v>
      </c>
      <c r="N620" t="s">
        <v>148</v>
      </c>
      <c r="O620" t="s">
        <v>2773</v>
      </c>
      <c r="P620" t="s">
        <v>46</v>
      </c>
      <c r="Q620" t="s">
        <v>75</v>
      </c>
      <c r="R620" t="s">
        <v>2774</v>
      </c>
      <c r="S620">
        <v>41.256000000000007</v>
      </c>
      <c r="T620">
        <v>6</v>
      </c>
      <c r="U620">
        <v>0.7</v>
      </c>
      <c r="V620">
        <v>-34.38000000000001</v>
      </c>
    </row>
    <row r="621" spans="1:22" x14ac:dyDescent="0.3">
      <c r="A621">
        <v>1629</v>
      </c>
      <c r="B621" t="s">
        <v>4269</v>
      </c>
      <c r="C621">
        <v>2014</v>
      </c>
      <c r="D621" s="1">
        <v>41812</v>
      </c>
      <c r="E621" s="1">
        <v>41816</v>
      </c>
      <c r="F621" t="s">
        <v>23</v>
      </c>
      <c r="G621" t="s">
        <v>2009</v>
      </c>
      <c r="H621" t="s">
        <v>2010</v>
      </c>
      <c r="I621" t="s">
        <v>26</v>
      </c>
      <c r="J621" t="s">
        <v>27</v>
      </c>
      <c r="K621" t="s">
        <v>2180</v>
      </c>
      <c r="L621" t="s">
        <v>498</v>
      </c>
      <c r="M621">
        <v>44105</v>
      </c>
      <c r="N621" t="s">
        <v>148</v>
      </c>
      <c r="O621" t="s">
        <v>4270</v>
      </c>
      <c r="P621" t="s">
        <v>32</v>
      </c>
      <c r="Q621" t="s">
        <v>65</v>
      </c>
      <c r="R621" t="s">
        <v>4271</v>
      </c>
      <c r="S621">
        <v>17.920000000000002</v>
      </c>
      <c r="T621">
        <v>5</v>
      </c>
      <c r="U621">
        <v>0.2</v>
      </c>
      <c r="V621">
        <v>2.4639999999999986</v>
      </c>
    </row>
    <row r="622" spans="1:22" x14ac:dyDescent="0.3">
      <c r="A622">
        <v>1593</v>
      </c>
      <c r="B622" t="s">
        <v>4198</v>
      </c>
      <c r="C622">
        <v>2012</v>
      </c>
      <c r="D622" s="1">
        <v>41083</v>
      </c>
      <c r="E622" s="1">
        <v>41085</v>
      </c>
      <c r="F622" t="s">
        <v>23</v>
      </c>
      <c r="G622" t="s">
        <v>4199</v>
      </c>
      <c r="H622" t="s">
        <v>4200</v>
      </c>
      <c r="I622" t="s">
        <v>26</v>
      </c>
      <c r="J622" t="s">
        <v>27</v>
      </c>
      <c r="K622" t="s">
        <v>3015</v>
      </c>
      <c r="L622" t="s">
        <v>96</v>
      </c>
      <c r="M622">
        <v>98502</v>
      </c>
      <c r="N622" t="s">
        <v>44</v>
      </c>
      <c r="O622" t="s">
        <v>4201</v>
      </c>
      <c r="P622" t="s">
        <v>71</v>
      </c>
      <c r="Q622" t="s">
        <v>72</v>
      </c>
      <c r="R622" t="s">
        <v>4202</v>
      </c>
      <c r="S622">
        <v>201.56800000000001</v>
      </c>
      <c r="T622">
        <v>4</v>
      </c>
      <c r="U622">
        <v>0.2</v>
      </c>
      <c r="V622">
        <v>22.676399999999994</v>
      </c>
    </row>
    <row r="623" spans="1:22" x14ac:dyDescent="0.3">
      <c r="A623">
        <v>1569</v>
      </c>
      <c r="B623" t="s">
        <v>4160</v>
      </c>
      <c r="C623">
        <v>2014</v>
      </c>
      <c r="D623" s="1">
        <v>41802</v>
      </c>
      <c r="E623" s="1">
        <v>41802</v>
      </c>
      <c r="F623" t="s">
        <v>1290</v>
      </c>
      <c r="G623" t="s">
        <v>1962</v>
      </c>
      <c r="H623" t="s">
        <v>1963</v>
      </c>
      <c r="I623" t="s">
        <v>26</v>
      </c>
      <c r="J623" t="s">
        <v>27</v>
      </c>
      <c r="K623" t="s">
        <v>42</v>
      </c>
      <c r="L623" t="s">
        <v>43</v>
      </c>
      <c r="M623">
        <v>90004</v>
      </c>
      <c r="N623" t="s">
        <v>44</v>
      </c>
      <c r="O623" t="s">
        <v>1730</v>
      </c>
      <c r="P623" t="s">
        <v>46</v>
      </c>
      <c r="Q623" t="s">
        <v>90</v>
      </c>
      <c r="R623" t="s">
        <v>1731</v>
      </c>
      <c r="S623">
        <v>122.97</v>
      </c>
      <c r="T623">
        <v>3</v>
      </c>
      <c r="U623">
        <v>0</v>
      </c>
      <c r="V623">
        <v>60.255300000000005</v>
      </c>
    </row>
    <row r="624" spans="1:22" x14ac:dyDescent="0.3">
      <c r="A624">
        <v>1552</v>
      </c>
      <c r="B624" t="s">
        <v>4111</v>
      </c>
      <c r="C624">
        <v>2013</v>
      </c>
      <c r="D624" s="1">
        <v>41443</v>
      </c>
      <c r="E624" s="1">
        <v>41448</v>
      </c>
      <c r="F624" t="s">
        <v>50</v>
      </c>
      <c r="G624" t="s">
        <v>4112</v>
      </c>
      <c r="H624" t="s">
        <v>4113</v>
      </c>
      <c r="I624" t="s">
        <v>26</v>
      </c>
      <c r="J624" t="s">
        <v>27</v>
      </c>
      <c r="K624" t="s">
        <v>947</v>
      </c>
      <c r="L624" t="s">
        <v>43</v>
      </c>
      <c r="M624">
        <v>92024</v>
      </c>
      <c r="N624" t="s">
        <v>44</v>
      </c>
      <c r="O624" t="s">
        <v>3778</v>
      </c>
      <c r="P624" t="s">
        <v>46</v>
      </c>
      <c r="Q624" t="s">
        <v>90</v>
      </c>
      <c r="R624" t="s">
        <v>3779</v>
      </c>
      <c r="S624">
        <v>111.96</v>
      </c>
      <c r="T624">
        <v>2</v>
      </c>
      <c r="U624">
        <v>0</v>
      </c>
      <c r="V624">
        <v>54.860399999999998</v>
      </c>
    </row>
    <row r="625" spans="1:22" x14ac:dyDescent="0.3">
      <c r="A625">
        <v>1512</v>
      </c>
      <c r="B625" t="s">
        <v>4038</v>
      </c>
      <c r="C625">
        <v>2014</v>
      </c>
      <c r="D625" s="1">
        <v>41815</v>
      </c>
      <c r="E625" s="1">
        <v>41822</v>
      </c>
      <c r="F625" t="s">
        <v>50</v>
      </c>
      <c r="G625" t="s">
        <v>3924</v>
      </c>
      <c r="H625" t="s">
        <v>3925</v>
      </c>
      <c r="I625" t="s">
        <v>41</v>
      </c>
      <c r="J625" t="s">
        <v>27</v>
      </c>
      <c r="K625" t="s">
        <v>4039</v>
      </c>
      <c r="L625" t="s">
        <v>43</v>
      </c>
      <c r="M625">
        <v>91767</v>
      </c>
      <c r="N625" t="s">
        <v>44</v>
      </c>
      <c r="O625" t="s">
        <v>770</v>
      </c>
      <c r="P625" t="s">
        <v>46</v>
      </c>
      <c r="Q625" t="s">
        <v>68</v>
      </c>
      <c r="R625" t="s">
        <v>771</v>
      </c>
      <c r="S625">
        <v>35.82</v>
      </c>
      <c r="T625">
        <v>9</v>
      </c>
      <c r="U625">
        <v>0</v>
      </c>
      <c r="V625">
        <v>11.820599999999997</v>
      </c>
    </row>
    <row r="626" spans="1:22" x14ac:dyDescent="0.3">
      <c r="A626">
        <v>1511</v>
      </c>
      <c r="B626" t="s">
        <v>4038</v>
      </c>
      <c r="C626">
        <v>2014</v>
      </c>
      <c r="D626" s="1">
        <v>41815</v>
      </c>
      <c r="E626" s="1">
        <v>41822</v>
      </c>
      <c r="F626" t="s">
        <v>50</v>
      </c>
      <c r="G626" t="s">
        <v>3924</v>
      </c>
      <c r="H626" t="s">
        <v>3925</v>
      </c>
      <c r="I626" t="s">
        <v>41</v>
      </c>
      <c r="J626" t="s">
        <v>27</v>
      </c>
      <c r="K626" t="s">
        <v>4039</v>
      </c>
      <c r="L626" t="s">
        <v>43</v>
      </c>
      <c r="M626">
        <v>91767</v>
      </c>
      <c r="N626" t="s">
        <v>44</v>
      </c>
      <c r="O626" t="s">
        <v>1122</v>
      </c>
      <c r="P626" t="s">
        <v>46</v>
      </c>
      <c r="Q626" t="s">
        <v>68</v>
      </c>
      <c r="R626" t="s">
        <v>1123</v>
      </c>
      <c r="S626">
        <v>385.6</v>
      </c>
      <c r="T626">
        <v>8</v>
      </c>
      <c r="U626">
        <v>0</v>
      </c>
      <c r="V626">
        <v>111.82399999999996</v>
      </c>
    </row>
    <row r="627" spans="1:22" x14ac:dyDescent="0.3">
      <c r="A627">
        <v>1457</v>
      </c>
      <c r="B627" t="s">
        <v>3914</v>
      </c>
      <c r="C627">
        <v>2014</v>
      </c>
      <c r="D627" s="1">
        <v>41803</v>
      </c>
      <c r="E627" s="1">
        <v>41810</v>
      </c>
      <c r="F627" t="s">
        <v>50</v>
      </c>
      <c r="G627" t="s">
        <v>3915</v>
      </c>
      <c r="H627" t="s">
        <v>3916</v>
      </c>
      <c r="I627" t="s">
        <v>102</v>
      </c>
      <c r="J627" t="s">
        <v>27</v>
      </c>
      <c r="K627" t="s">
        <v>497</v>
      </c>
      <c r="L627" t="s">
        <v>1272</v>
      </c>
      <c r="M627">
        <v>31907</v>
      </c>
      <c r="N627" t="s">
        <v>30</v>
      </c>
      <c r="O627" t="s">
        <v>3919</v>
      </c>
      <c r="P627" t="s">
        <v>32</v>
      </c>
      <c r="Q627" t="s">
        <v>56</v>
      </c>
      <c r="R627" t="s">
        <v>3920</v>
      </c>
      <c r="S627">
        <v>452.93999999999994</v>
      </c>
      <c r="T627">
        <v>3</v>
      </c>
      <c r="U627">
        <v>0</v>
      </c>
      <c r="V627">
        <v>67.940999999999974</v>
      </c>
    </row>
    <row r="628" spans="1:22" x14ac:dyDescent="0.3">
      <c r="A628">
        <v>1456</v>
      </c>
      <c r="B628" t="s">
        <v>3914</v>
      </c>
      <c r="C628">
        <v>2014</v>
      </c>
      <c r="D628" s="1">
        <v>41803</v>
      </c>
      <c r="E628" s="1">
        <v>41810</v>
      </c>
      <c r="F628" t="s">
        <v>50</v>
      </c>
      <c r="G628" t="s">
        <v>3915</v>
      </c>
      <c r="H628" t="s">
        <v>3916</v>
      </c>
      <c r="I628" t="s">
        <v>102</v>
      </c>
      <c r="J628" t="s">
        <v>27</v>
      </c>
      <c r="K628" t="s">
        <v>497</v>
      </c>
      <c r="L628" t="s">
        <v>1272</v>
      </c>
      <c r="M628">
        <v>31907</v>
      </c>
      <c r="N628" t="s">
        <v>30</v>
      </c>
      <c r="O628" t="s">
        <v>3917</v>
      </c>
      <c r="P628" t="s">
        <v>46</v>
      </c>
      <c r="Q628" t="s">
        <v>75</v>
      </c>
      <c r="R628" t="s">
        <v>3918</v>
      </c>
      <c r="S628">
        <v>91.199999999999989</v>
      </c>
      <c r="T628">
        <v>3</v>
      </c>
      <c r="U628">
        <v>0</v>
      </c>
      <c r="V628">
        <v>41.951999999999998</v>
      </c>
    </row>
    <row r="629" spans="1:22" x14ac:dyDescent="0.3">
      <c r="A629">
        <v>1448</v>
      </c>
      <c r="B629" t="s">
        <v>3890</v>
      </c>
      <c r="C629">
        <v>2014</v>
      </c>
      <c r="D629" s="1">
        <v>41804</v>
      </c>
      <c r="E629" s="1">
        <v>41807</v>
      </c>
      <c r="F629" t="s">
        <v>188</v>
      </c>
      <c r="G629" t="s">
        <v>1497</v>
      </c>
      <c r="H629" t="s">
        <v>1498</v>
      </c>
      <c r="I629" t="s">
        <v>102</v>
      </c>
      <c r="J629" t="s">
        <v>27</v>
      </c>
      <c r="K629" t="s">
        <v>303</v>
      </c>
      <c r="L629" t="s">
        <v>211</v>
      </c>
      <c r="M629">
        <v>60653</v>
      </c>
      <c r="N629" t="s">
        <v>105</v>
      </c>
      <c r="O629" t="s">
        <v>3893</v>
      </c>
      <c r="P629" t="s">
        <v>71</v>
      </c>
      <c r="Q629" t="s">
        <v>72</v>
      </c>
      <c r="R629" t="s">
        <v>3894</v>
      </c>
      <c r="S629">
        <v>47.984000000000002</v>
      </c>
      <c r="T629">
        <v>2</v>
      </c>
      <c r="U629">
        <v>0.2</v>
      </c>
      <c r="V629">
        <v>5.9979999999999922</v>
      </c>
    </row>
    <row r="630" spans="1:22" x14ac:dyDescent="0.3">
      <c r="A630">
        <v>1447</v>
      </c>
      <c r="B630" t="s">
        <v>3890</v>
      </c>
      <c r="C630">
        <v>2014</v>
      </c>
      <c r="D630" s="1">
        <v>41804</v>
      </c>
      <c r="E630" s="1">
        <v>41807</v>
      </c>
      <c r="F630" t="s">
        <v>188</v>
      </c>
      <c r="G630" t="s">
        <v>1497</v>
      </c>
      <c r="H630" t="s">
        <v>1498</v>
      </c>
      <c r="I630" t="s">
        <v>102</v>
      </c>
      <c r="J630" t="s">
        <v>27</v>
      </c>
      <c r="K630" t="s">
        <v>303</v>
      </c>
      <c r="L630" t="s">
        <v>211</v>
      </c>
      <c r="M630">
        <v>60653</v>
      </c>
      <c r="N630" t="s">
        <v>105</v>
      </c>
      <c r="O630" t="s">
        <v>3891</v>
      </c>
      <c r="P630" t="s">
        <v>32</v>
      </c>
      <c r="Q630" t="s">
        <v>36</v>
      </c>
      <c r="R630" t="s">
        <v>3892</v>
      </c>
      <c r="S630">
        <v>470.30199999999996</v>
      </c>
      <c r="T630">
        <v>7</v>
      </c>
      <c r="U630">
        <v>0.3</v>
      </c>
      <c r="V630">
        <v>-87.341800000000035</v>
      </c>
    </row>
    <row r="631" spans="1:22" x14ac:dyDescent="0.3">
      <c r="A631">
        <v>1446</v>
      </c>
      <c r="B631" t="s">
        <v>3890</v>
      </c>
      <c r="C631">
        <v>2014</v>
      </c>
      <c r="D631" s="1">
        <v>41804</v>
      </c>
      <c r="E631" s="1">
        <v>41807</v>
      </c>
      <c r="F631" t="s">
        <v>188</v>
      </c>
      <c r="G631" t="s">
        <v>1497</v>
      </c>
      <c r="H631" t="s">
        <v>1498</v>
      </c>
      <c r="I631" t="s">
        <v>102</v>
      </c>
      <c r="J631" t="s">
        <v>27</v>
      </c>
      <c r="K631" t="s">
        <v>303</v>
      </c>
      <c r="L631" t="s">
        <v>211</v>
      </c>
      <c r="M631">
        <v>60653</v>
      </c>
      <c r="N631" t="s">
        <v>105</v>
      </c>
      <c r="O631" t="s">
        <v>960</v>
      </c>
      <c r="P631" t="s">
        <v>46</v>
      </c>
      <c r="Q631" t="s">
        <v>59</v>
      </c>
      <c r="R631" t="s">
        <v>961</v>
      </c>
      <c r="S631">
        <v>164.73599999999999</v>
      </c>
      <c r="T631">
        <v>4</v>
      </c>
      <c r="U631">
        <v>0.2</v>
      </c>
      <c r="V631">
        <v>-39.124799999999993</v>
      </c>
    </row>
    <row r="632" spans="1:22" x14ac:dyDescent="0.3">
      <c r="A632">
        <v>1437</v>
      </c>
      <c r="B632" t="s">
        <v>3867</v>
      </c>
      <c r="C632">
        <v>2014</v>
      </c>
      <c r="D632" s="1">
        <v>41811</v>
      </c>
      <c r="E632" s="1">
        <v>41818</v>
      </c>
      <c r="F632" t="s">
        <v>50</v>
      </c>
      <c r="G632" t="s">
        <v>3868</v>
      </c>
      <c r="H632" t="s">
        <v>3869</v>
      </c>
      <c r="I632" t="s">
        <v>26</v>
      </c>
      <c r="J632" t="s">
        <v>27</v>
      </c>
      <c r="K632" t="s">
        <v>3870</v>
      </c>
      <c r="L632" t="s">
        <v>498</v>
      </c>
      <c r="M632">
        <v>44134</v>
      </c>
      <c r="N632" t="s">
        <v>148</v>
      </c>
      <c r="O632" t="s">
        <v>3716</v>
      </c>
      <c r="P632" t="s">
        <v>46</v>
      </c>
      <c r="Q632" t="s">
        <v>68</v>
      </c>
      <c r="R632" t="s">
        <v>3717</v>
      </c>
      <c r="S632">
        <v>5.2480000000000002</v>
      </c>
      <c r="T632">
        <v>2</v>
      </c>
      <c r="U632">
        <v>0.2</v>
      </c>
      <c r="V632">
        <v>0.59039999999999915</v>
      </c>
    </row>
    <row r="633" spans="1:22" x14ac:dyDescent="0.3">
      <c r="A633">
        <v>1436</v>
      </c>
      <c r="B633" t="s">
        <v>3867</v>
      </c>
      <c r="C633">
        <v>2014</v>
      </c>
      <c r="D633" s="1">
        <v>41811</v>
      </c>
      <c r="E633" s="1">
        <v>41818</v>
      </c>
      <c r="F633" t="s">
        <v>50</v>
      </c>
      <c r="G633" t="s">
        <v>3868</v>
      </c>
      <c r="H633" t="s">
        <v>3869</v>
      </c>
      <c r="I633" t="s">
        <v>26</v>
      </c>
      <c r="J633" t="s">
        <v>27</v>
      </c>
      <c r="K633" t="s">
        <v>3870</v>
      </c>
      <c r="L633" t="s">
        <v>498</v>
      </c>
      <c r="M633">
        <v>44134</v>
      </c>
      <c r="N633" t="s">
        <v>148</v>
      </c>
      <c r="O633" t="s">
        <v>3871</v>
      </c>
      <c r="P633" t="s">
        <v>46</v>
      </c>
      <c r="Q633" t="s">
        <v>90</v>
      </c>
      <c r="R633" t="s">
        <v>3872</v>
      </c>
      <c r="S633">
        <v>31.104000000000006</v>
      </c>
      <c r="T633">
        <v>6</v>
      </c>
      <c r="U633">
        <v>0.2</v>
      </c>
      <c r="V633">
        <v>10.8864</v>
      </c>
    </row>
    <row r="634" spans="1:22" x14ac:dyDescent="0.3">
      <c r="A634">
        <v>1414</v>
      </c>
      <c r="B634" t="s">
        <v>3831</v>
      </c>
      <c r="C634">
        <v>2011</v>
      </c>
      <c r="D634" s="1">
        <v>40724</v>
      </c>
      <c r="E634" s="1">
        <v>40729</v>
      </c>
      <c r="F634" t="s">
        <v>50</v>
      </c>
      <c r="G634" t="s">
        <v>3832</v>
      </c>
      <c r="H634" t="s">
        <v>3833</v>
      </c>
      <c r="I634" t="s">
        <v>26</v>
      </c>
      <c r="J634" t="s">
        <v>27</v>
      </c>
      <c r="K634" t="s">
        <v>266</v>
      </c>
      <c r="L634" t="s">
        <v>267</v>
      </c>
      <c r="M634">
        <v>10024</v>
      </c>
      <c r="N634" t="s">
        <v>148</v>
      </c>
      <c r="O634" t="s">
        <v>3834</v>
      </c>
      <c r="P634" t="s">
        <v>46</v>
      </c>
      <c r="Q634" t="s">
        <v>75</v>
      </c>
      <c r="R634" t="s">
        <v>3835</v>
      </c>
      <c r="S634">
        <v>334.76800000000003</v>
      </c>
      <c r="T634">
        <v>7</v>
      </c>
      <c r="U634">
        <v>0.2</v>
      </c>
      <c r="V634">
        <v>108.79959999999997</v>
      </c>
    </row>
    <row r="635" spans="1:22" x14ac:dyDescent="0.3">
      <c r="A635">
        <v>1332</v>
      </c>
      <c r="B635" t="s">
        <v>3675</v>
      </c>
      <c r="C635">
        <v>2014</v>
      </c>
      <c r="D635" s="1">
        <v>41793</v>
      </c>
      <c r="E635" s="1">
        <v>41797</v>
      </c>
      <c r="F635" t="s">
        <v>50</v>
      </c>
      <c r="G635" t="s">
        <v>3676</v>
      </c>
      <c r="H635" t="s">
        <v>3677</v>
      </c>
      <c r="I635" t="s">
        <v>102</v>
      </c>
      <c r="J635" t="s">
        <v>27</v>
      </c>
      <c r="K635" t="s">
        <v>2628</v>
      </c>
      <c r="L635" t="s">
        <v>498</v>
      </c>
      <c r="M635">
        <v>44052</v>
      </c>
      <c r="N635" t="s">
        <v>148</v>
      </c>
      <c r="O635" t="s">
        <v>1765</v>
      </c>
      <c r="P635" t="s">
        <v>46</v>
      </c>
      <c r="Q635" t="s">
        <v>59</v>
      </c>
      <c r="R635" t="s">
        <v>1766</v>
      </c>
      <c r="S635">
        <v>27.439999999999998</v>
      </c>
      <c r="T635">
        <v>2</v>
      </c>
      <c r="U635">
        <v>0.2</v>
      </c>
      <c r="V635">
        <v>2.4009999999999998</v>
      </c>
    </row>
    <row r="636" spans="1:22" x14ac:dyDescent="0.3">
      <c r="A636">
        <v>1331</v>
      </c>
      <c r="B636" t="s">
        <v>3675</v>
      </c>
      <c r="C636">
        <v>2014</v>
      </c>
      <c r="D636" s="1">
        <v>41793</v>
      </c>
      <c r="E636" s="1">
        <v>41797</v>
      </c>
      <c r="F636" t="s">
        <v>50</v>
      </c>
      <c r="G636" t="s">
        <v>3676</v>
      </c>
      <c r="H636" t="s">
        <v>3677</v>
      </c>
      <c r="I636" t="s">
        <v>102</v>
      </c>
      <c r="J636" t="s">
        <v>27</v>
      </c>
      <c r="K636" t="s">
        <v>2628</v>
      </c>
      <c r="L636" t="s">
        <v>498</v>
      </c>
      <c r="M636">
        <v>44052</v>
      </c>
      <c r="N636" t="s">
        <v>148</v>
      </c>
      <c r="O636" t="s">
        <v>1936</v>
      </c>
      <c r="P636" t="s">
        <v>71</v>
      </c>
      <c r="Q636" t="s">
        <v>72</v>
      </c>
      <c r="R636" t="s">
        <v>1937</v>
      </c>
      <c r="S636">
        <v>2.97</v>
      </c>
      <c r="T636">
        <v>1</v>
      </c>
      <c r="U636">
        <v>0.4</v>
      </c>
      <c r="V636">
        <v>-0.64350000000000018</v>
      </c>
    </row>
    <row r="637" spans="1:22" x14ac:dyDescent="0.3">
      <c r="A637">
        <v>1327</v>
      </c>
      <c r="B637" t="s">
        <v>3663</v>
      </c>
      <c r="C637">
        <v>2012</v>
      </c>
      <c r="D637" s="1">
        <v>41074</v>
      </c>
      <c r="E637" s="1">
        <v>41078</v>
      </c>
      <c r="F637" t="s">
        <v>50</v>
      </c>
      <c r="G637" t="s">
        <v>531</v>
      </c>
      <c r="H637" t="s">
        <v>532</v>
      </c>
      <c r="I637" t="s">
        <v>102</v>
      </c>
      <c r="J637" t="s">
        <v>27</v>
      </c>
      <c r="K637" t="s">
        <v>146</v>
      </c>
      <c r="L637" t="s">
        <v>147</v>
      </c>
      <c r="M637">
        <v>19120</v>
      </c>
      <c r="N637" t="s">
        <v>148</v>
      </c>
      <c r="O637" t="s">
        <v>3431</v>
      </c>
      <c r="P637" t="s">
        <v>32</v>
      </c>
      <c r="Q637" t="s">
        <v>65</v>
      </c>
      <c r="R637" t="s">
        <v>3432</v>
      </c>
      <c r="S637">
        <v>51.072000000000003</v>
      </c>
      <c r="T637">
        <v>6</v>
      </c>
      <c r="U637">
        <v>0.2</v>
      </c>
      <c r="V637">
        <v>5.1072000000000024</v>
      </c>
    </row>
    <row r="638" spans="1:22" x14ac:dyDescent="0.3">
      <c r="A638">
        <v>1311</v>
      </c>
      <c r="B638" t="s">
        <v>3618</v>
      </c>
      <c r="C638">
        <v>2013</v>
      </c>
      <c r="D638" s="1">
        <v>41446</v>
      </c>
      <c r="E638" s="1">
        <v>41447</v>
      </c>
      <c r="F638" t="s">
        <v>188</v>
      </c>
      <c r="G638" t="s">
        <v>984</v>
      </c>
      <c r="H638" t="s">
        <v>985</v>
      </c>
      <c r="I638" t="s">
        <v>26</v>
      </c>
      <c r="J638" t="s">
        <v>27</v>
      </c>
      <c r="K638" t="s">
        <v>602</v>
      </c>
      <c r="L638" t="s">
        <v>43</v>
      </c>
      <c r="M638">
        <v>91104</v>
      </c>
      <c r="N638" t="s">
        <v>44</v>
      </c>
      <c r="O638" t="s">
        <v>3621</v>
      </c>
      <c r="P638" t="s">
        <v>32</v>
      </c>
      <c r="Q638" t="s">
        <v>36</v>
      </c>
      <c r="R638" t="s">
        <v>3622</v>
      </c>
      <c r="S638">
        <v>161.56800000000001</v>
      </c>
      <c r="T638">
        <v>2</v>
      </c>
      <c r="U638">
        <v>0.2</v>
      </c>
      <c r="V638">
        <v>-8.0783999999999949</v>
      </c>
    </row>
    <row r="639" spans="1:22" x14ac:dyDescent="0.3">
      <c r="A639">
        <v>1310</v>
      </c>
      <c r="B639" t="s">
        <v>3618</v>
      </c>
      <c r="C639">
        <v>2013</v>
      </c>
      <c r="D639" s="1">
        <v>41446</v>
      </c>
      <c r="E639" s="1">
        <v>41447</v>
      </c>
      <c r="F639" t="s">
        <v>188</v>
      </c>
      <c r="G639" t="s">
        <v>984</v>
      </c>
      <c r="H639" t="s">
        <v>985</v>
      </c>
      <c r="I639" t="s">
        <v>26</v>
      </c>
      <c r="J639" t="s">
        <v>27</v>
      </c>
      <c r="K639" t="s">
        <v>602</v>
      </c>
      <c r="L639" t="s">
        <v>43</v>
      </c>
      <c r="M639">
        <v>91104</v>
      </c>
      <c r="N639" t="s">
        <v>44</v>
      </c>
      <c r="O639" t="s">
        <v>1563</v>
      </c>
      <c r="P639" t="s">
        <v>46</v>
      </c>
      <c r="Q639" t="s">
        <v>59</v>
      </c>
      <c r="R639" t="s">
        <v>1564</v>
      </c>
      <c r="S639">
        <v>161.94</v>
      </c>
      <c r="T639">
        <v>3</v>
      </c>
      <c r="U639">
        <v>0</v>
      </c>
      <c r="V639">
        <v>9.716399999999993</v>
      </c>
    </row>
    <row r="640" spans="1:22" x14ac:dyDescent="0.3">
      <c r="A640">
        <v>1309</v>
      </c>
      <c r="B640" t="s">
        <v>3618</v>
      </c>
      <c r="C640">
        <v>2013</v>
      </c>
      <c r="D640" s="1">
        <v>41446</v>
      </c>
      <c r="E640" s="1">
        <v>41447</v>
      </c>
      <c r="F640" t="s">
        <v>188</v>
      </c>
      <c r="G640" t="s">
        <v>984</v>
      </c>
      <c r="H640" t="s">
        <v>985</v>
      </c>
      <c r="I640" t="s">
        <v>26</v>
      </c>
      <c r="J640" t="s">
        <v>27</v>
      </c>
      <c r="K640" t="s">
        <v>602</v>
      </c>
      <c r="L640" t="s">
        <v>43</v>
      </c>
      <c r="M640">
        <v>91104</v>
      </c>
      <c r="N640" t="s">
        <v>44</v>
      </c>
      <c r="O640" t="s">
        <v>3619</v>
      </c>
      <c r="P640" t="s">
        <v>46</v>
      </c>
      <c r="Q640" t="s">
        <v>78</v>
      </c>
      <c r="R640" t="s">
        <v>3620</v>
      </c>
      <c r="S640">
        <v>21.78</v>
      </c>
      <c r="T640">
        <v>2</v>
      </c>
      <c r="U640">
        <v>0</v>
      </c>
      <c r="V640">
        <v>5.6628000000000007</v>
      </c>
    </row>
    <row r="641" spans="1:22" x14ac:dyDescent="0.3">
      <c r="A641">
        <v>1308</v>
      </c>
      <c r="B641" t="s">
        <v>3618</v>
      </c>
      <c r="C641">
        <v>2013</v>
      </c>
      <c r="D641" s="1">
        <v>41446</v>
      </c>
      <c r="E641" s="1">
        <v>41447</v>
      </c>
      <c r="F641" t="s">
        <v>188</v>
      </c>
      <c r="G641" t="s">
        <v>984</v>
      </c>
      <c r="H641" t="s">
        <v>985</v>
      </c>
      <c r="I641" t="s">
        <v>26</v>
      </c>
      <c r="J641" t="s">
        <v>27</v>
      </c>
      <c r="K641" t="s">
        <v>602</v>
      </c>
      <c r="L641" t="s">
        <v>43</v>
      </c>
      <c r="M641">
        <v>91104</v>
      </c>
      <c r="N641" t="s">
        <v>44</v>
      </c>
      <c r="O641" t="s">
        <v>3046</v>
      </c>
      <c r="P641" t="s">
        <v>46</v>
      </c>
      <c r="Q641" t="s">
        <v>75</v>
      </c>
      <c r="R641" t="s">
        <v>3047</v>
      </c>
      <c r="S641">
        <v>17.712</v>
      </c>
      <c r="T641">
        <v>3</v>
      </c>
      <c r="U641">
        <v>0.2</v>
      </c>
      <c r="V641">
        <v>6.4206000000000012</v>
      </c>
    </row>
    <row r="642" spans="1:22" x14ac:dyDescent="0.3">
      <c r="A642">
        <v>1307</v>
      </c>
      <c r="B642" t="s">
        <v>3618</v>
      </c>
      <c r="C642">
        <v>2013</v>
      </c>
      <c r="D642" s="1">
        <v>41446</v>
      </c>
      <c r="E642" s="1">
        <v>41447</v>
      </c>
      <c r="F642" t="s">
        <v>188</v>
      </c>
      <c r="G642" t="s">
        <v>984</v>
      </c>
      <c r="H642" t="s">
        <v>985</v>
      </c>
      <c r="I642" t="s">
        <v>26</v>
      </c>
      <c r="J642" t="s">
        <v>27</v>
      </c>
      <c r="K642" t="s">
        <v>602</v>
      </c>
      <c r="L642" t="s">
        <v>43</v>
      </c>
      <c r="M642">
        <v>91104</v>
      </c>
      <c r="N642" t="s">
        <v>44</v>
      </c>
      <c r="O642" t="s">
        <v>1865</v>
      </c>
      <c r="P642" t="s">
        <v>46</v>
      </c>
      <c r="Q642" t="s">
        <v>90</v>
      </c>
      <c r="R642" t="s">
        <v>1866</v>
      </c>
      <c r="S642">
        <v>46.76</v>
      </c>
      <c r="T642">
        <v>7</v>
      </c>
      <c r="U642">
        <v>0</v>
      </c>
      <c r="V642">
        <v>22.444800000000001</v>
      </c>
    </row>
    <row r="643" spans="1:22" x14ac:dyDescent="0.3">
      <c r="A643">
        <v>1286</v>
      </c>
      <c r="B643" t="s">
        <v>3574</v>
      </c>
      <c r="C643">
        <v>2013</v>
      </c>
      <c r="D643" s="1">
        <v>41452</v>
      </c>
      <c r="E643" s="1">
        <v>41459</v>
      </c>
      <c r="F643" t="s">
        <v>50</v>
      </c>
      <c r="G643" t="s">
        <v>3575</v>
      </c>
      <c r="H643" t="s">
        <v>3576</v>
      </c>
      <c r="I643" t="s">
        <v>26</v>
      </c>
      <c r="J643" t="s">
        <v>27</v>
      </c>
      <c r="K643" t="s">
        <v>3577</v>
      </c>
      <c r="L643" t="s">
        <v>1399</v>
      </c>
      <c r="M643">
        <v>2908</v>
      </c>
      <c r="N643" t="s">
        <v>148</v>
      </c>
      <c r="O643" t="s">
        <v>1513</v>
      </c>
      <c r="P643" t="s">
        <v>46</v>
      </c>
      <c r="Q643" t="s">
        <v>59</v>
      </c>
      <c r="R643" t="s">
        <v>1514</v>
      </c>
      <c r="S643">
        <v>14.9</v>
      </c>
      <c r="T643">
        <v>5</v>
      </c>
      <c r="U643">
        <v>0</v>
      </c>
      <c r="V643">
        <v>1.0429999999999984</v>
      </c>
    </row>
    <row r="644" spans="1:22" x14ac:dyDescent="0.3">
      <c r="A644">
        <v>1270</v>
      </c>
      <c r="B644" t="s">
        <v>3534</v>
      </c>
      <c r="C644">
        <v>2014</v>
      </c>
      <c r="D644" s="1">
        <v>41795</v>
      </c>
      <c r="E644" s="1">
        <v>41799</v>
      </c>
      <c r="F644" t="s">
        <v>50</v>
      </c>
      <c r="G644" t="s">
        <v>3535</v>
      </c>
      <c r="H644" t="s">
        <v>3536</v>
      </c>
      <c r="I644" t="s">
        <v>26</v>
      </c>
      <c r="J644" t="s">
        <v>27</v>
      </c>
      <c r="K644" t="s">
        <v>2579</v>
      </c>
      <c r="L644" t="s">
        <v>358</v>
      </c>
      <c r="M644">
        <v>35630</v>
      </c>
      <c r="N644" t="s">
        <v>30</v>
      </c>
      <c r="O644" t="s">
        <v>3537</v>
      </c>
      <c r="P644" t="s">
        <v>46</v>
      </c>
      <c r="Q644" t="s">
        <v>90</v>
      </c>
      <c r="R644" t="s">
        <v>3538</v>
      </c>
      <c r="S644">
        <v>12.48</v>
      </c>
      <c r="T644">
        <v>2</v>
      </c>
      <c r="U644">
        <v>0</v>
      </c>
      <c r="V644">
        <v>5.6159999999999997</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1182</v>
      </c>
      <c r="B646" t="s">
        <v>3380</v>
      </c>
      <c r="C646">
        <v>2011</v>
      </c>
      <c r="D646" s="1">
        <v>40715</v>
      </c>
      <c r="E646" s="1">
        <v>40719</v>
      </c>
      <c r="F646" t="s">
        <v>50</v>
      </c>
      <c r="G646" t="s">
        <v>643</v>
      </c>
      <c r="H646" t="s">
        <v>644</v>
      </c>
      <c r="I646" t="s">
        <v>26</v>
      </c>
      <c r="J646" t="s">
        <v>27</v>
      </c>
      <c r="K646" t="s">
        <v>1119</v>
      </c>
      <c r="L646" t="s">
        <v>788</v>
      </c>
      <c r="M646">
        <v>8701</v>
      </c>
      <c r="N646" t="s">
        <v>148</v>
      </c>
      <c r="O646" t="s">
        <v>3383</v>
      </c>
      <c r="P646" t="s">
        <v>46</v>
      </c>
      <c r="Q646" t="s">
        <v>68</v>
      </c>
      <c r="R646" t="s">
        <v>3384</v>
      </c>
      <c r="S646">
        <v>3.76</v>
      </c>
      <c r="T646">
        <v>2</v>
      </c>
      <c r="U646">
        <v>0</v>
      </c>
      <c r="V646">
        <v>1.0903999999999998</v>
      </c>
    </row>
    <row r="647" spans="1:22" x14ac:dyDescent="0.3">
      <c r="A647">
        <v>1181</v>
      </c>
      <c r="B647" t="s">
        <v>3380</v>
      </c>
      <c r="C647">
        <v>2011</v>
      </c>
      <c r="D647" s="1">
        <v>40715</v>
      </c>
      <c r="E647" s="1">
        <v>40719</v>
      </c>
      <c r="F647" t="s">
        <v>50</v>
      </c>
      <c r="G647" t="s">
        <v>643</v>
      </c>
      <c r="H647" t="s">
        <v>644</v>
      </c>
      <c r="I647" t="s">
        <v>26</v>
      </c>
      <c r="J647" t="s">
        <v>27</v>
      </c>
      <c r="K647" t="s">
        <v>1119</v>
      </c>
      <c r="L647" t="s">
        <v>788</v>
      </c>
      <c r="M647">
        <v>8701</v>
      </c>
      <c r="N647" t="s">
        <v>148</v>
      </c>
      <c r="O647" t="s">
        <v>3381</v>
      </c>
      <c r="P647" t="s">
        <v>71</v>
      </c>
      <c r="Q647" t="s">
        <v>72</v>
      </c>
      <c r="R647" t="s">
        <v>3382</v>
      </c>
      <c r="S647">
        <v>1322.93</v>
      </c>
      <c r="T647">
        <v>7</v>
      </c>
      <c r="U647">
        <v>0</v>
      </c>
      <c r="V647">
        <v>357.19110000000001</v>
      </c>
    </row>
    <row r="648" spans="1:22" x14ac:dyDescent="0.3">
      <c r="A648">
        <v>1161</v>
      </c>
      <c r="B648" t="s">
        <v>3331</v>
      </c>
      <c r="C648">
        <v>2014</v>
      </c>
      <c r="D648" s="1">
        <v>41820</v>
      </c>
      <c r="E648" s="1">
        <v>41825</v>
      </c>
      <c r="F648" t="s">
        <v>50</v>
      </c>
      <c r="G648" t="s">
        <v>3332</v>
      </c>
      <c r="H648" t="s">
        <v>3333</v>
      </c>
      <c r="I648" t="s">
        <v>26</v>
      </c>
      <c r="J648" t="s">
        <v>27</v>
      </c>
      <c r="K648" t="s">
        <v>409</v>
      </c>
      <c r="L648" t="s">
        <v>229</v>
      </c>
      <c r="M648">
        <v>55407</v>
      </c>
      <c r="N648" t="s">
        <v>105</v>
      </c>
      <c r="O648" t="s">
        <v>325</v>
      </c>
      <c r="P648" t="s">
        <v>46</v>
      </c>
      <c r="Q648" t="s">
        <v>75</v>
      </c>
      <c r="R648" t="s">
        <v>326</v>
      </c>
      <c r="S648">
        <v>11.54</v>
      </c>
      <c r="T648">
        <v>2</v>
      </c>
      <c r="U648">
        <v>0</v>
      </c>
      <c r="V648">
        <v>5.77</v>
      </c>
    </row>
    <row r="649" spans="1:22" x14ac:dyDescent="0.3">
      <c r="A649">
        <v>1160</v>
      </c>
      <c r="B649" t="s">
        <v>3331</v>
      </c>
      <c r="C649">
        <v>2014</v>
      </c>
      <c r="D649" s="1">
        <v>41820</v>
      </c>
      <c r="E649" s="1">
        <v>41825</v>
      </c>
      <c r="F649" t="s">
        <v>50</v>
      </c>
      <c r="G649" t="s">
        <v>3332</v>
      </c>
      <c r="H649" t="s">
        <v>3333</v>
      </c>
      <c r="I649" t="s">
        <v>26</v>
      </c>
      <c r="J649" t="s">
        <v>27</v>
      </c>
      <c r="K649" t="s">
        <v>409</v>
      </c>
      <c r="L649" t="s">
        <v>229</v>
      </c>
      <c r="M649">
        <v>55407</v>
      </c>
      <c r="N649" t="s">
        <v>105</v>
      </c>
      <c r="O649" t="s">
        <v>2512</v>
      </c>
      <c r="P649" t="s">
        <v>46</v>
      </c>
      <c r="Q649" t="s">
        <v>78</v>
      </c>
      <c r="R649" t="s">
        <v>3334</v>
      </c>
      <c r="S649">
        <v>362.94</v>
      </c>
      <c r="T649">
        <v>3</v>
      </c>
      <c r="U649">
        <v>0</v>
      </c>
      <c r="V649">
        <v>90.735000000000014</v>
      </c>
    </row>
    <row r="650" spans="1:22" x14ac:dyDescent="0.3">
      <c r="A650">
        <v>1135</v>
      </c>
      <c r="B650" t="s">
        <v>3279</v>
      </c>
      <c r="C650">
        <v>2013</v>
      </c>
      <c r="D650" s="1">
        <v>41431</v>
      </c>
      <c r="E650" s="1">
        <v>41435</v>
      </c>
      <c r="F650" t="s">
        <v>50</v>
      </c>
      <c r="G650" t="s">
        <v>1610</v>
      </c>
      <c r="H650" t="s">
        <v>1611</v>
      </c>
      <c r="I650" t="s">
        <v>102</v>
      </c>
      <c r="J650" t="s">
        <v>27</v>
      </c>
      <c r="K650" t="s">
        <v>146</v>
      </c>
      <c r="L650" t="s">
        <v>147</v>
      </c>
      <c r="M650">
        <v>19134</v>
      </c>
      <c r="N650" t="s">
        <v>148</v>
      </c>
      <c r="O650" t="s">
        <v>3280</v>
      </c>
      <c r="P650" t="s">
        <v>46</v>
      </c>
      <c r="Q650" t="s">
        <v>47</v>
      </c>
      <c r="R650" t="s">
        <v>3281</v>
      </c>
      <c r="S650">
        <v>7.5600000000000005</v>
      </c>
      <c r="T650">
        <v>3</v>
      </c>
      <c r="U650">
        <v>0.2</v>
      </c>
      <c r="V650">
        <v>2.6459999999999995</v>
      </c>
    </row>
    <row r="651" spans="1:22" x14ac:dyDescent="0.3">
      <c r="A651">
        <v>1134</v>
      </c>
      <c r="B651" t="s">
        <v>3279</v>
      </c>
      <c r="C651">
        <v>2013</v>
      </c>
      <c r="D651" s="1">
        <v>41431</v>
      </c>
      <c r="E651" s="1">
        <v>41435</v>
      </c>
      <c r="F651" t="s">
        <v>50</v>
      </c>
      <c r="G651" t="s">
        <v>1610</v>
      </c>
      <c r="H651" t="s">
        <v>1611</v>
      </c>
      <c r="I651" t="s">
        <v>102</v>
      </c>
      <c r="J651" t="s">
        <v>27</v>
      </c>
      <c r="K651" t="s">
        <v>146</v>
      </c>
      <c r="L651" t="s">
        <v>147</v>
      </c>
      <c r="M651">
        <v>19134</v>
      </c>
      <c r="N651" t="s">
        <v>148</v>
      </c>
      <c r="O651" t="s">
        <v>217</v>
      </c>
      <c r="P651" t="s">
        <v>46</v>
      </c>
      <c r="Q651" t="s">
        <v>59</v>
      </c>
      <c r="R651" t="s">
        <v>218</v>
      </c>
      <c r="S651">
        <v>124.608</v>
      </c>
      <c r="T651">
        <v>4</v>
      </c>
      <c r="U651">
        <v>0.2</v>
      </c>
      <c r="V651">
        <v>-23.364000000000019</v>
      </c>
    </row>
    <row r="652" spans="1:22" x14ac:dyDescent="0.3">
      <c r="A652">
        <v>1102</v>
      </c>
      <c r="B652" t="s">
        <v>3226</v>
      </c>
      <c r="C652">
        <v>2013</v>
      </c>
      <c r="D652" s="1">
        <v>41440</v>
      </c>
      <c r="E652" s="1">
        <v>41443</v>
      </c>
      <c r="F652" t="s">
        <v>188</v>
      </c>
      <c r="G652" t="s">
        <v>3227</v>
      </c>
      <c r="H652" t="s">
        <v>3228</v>
      </c>
      <c r="I652" t="s">
        <v>102</v>
      </c>
      <c r="J652" t="s">
        <v>27</v>
      </c>
      <c r="K652" t="s">
        <v>127</v>
      </c>
      <c r="L652" t="s">
        <v>43</v>
      </c>
      <c r="M652">
        <v>94122</v>
      </c>
      <c r="N652" t="s">
        <v>44</v>
      </c>
      <c r="O652" t="s">
        <v>3233</v>
      </c>
      <c r="P652" t="s">
        <v>46</v>
      </c>
      <c r="Q652" t="s">
        <v>68</v>
      </c>
      <c r="R652" t="s">
        <v>3234</v>
      </c>
      <c r="S652">
        <v>8.64</v>
      </c>
      <c r="T652">
        <v>3</v>
      </c>
      <c r="U652">
        <v>0</v>
      </c>
      <c r="V652">
        <v>2.5055999999999998</v>
      </c>
    </row>
    <row r="653" spans="1:22" x14ac:dyDescent="0.3">
      <c r="A653">
        <v>1101</v>
      </c>
      <c r="B653" t="s">
        <v>3226</v>
      </c>
      <c r="C653">
        <v>2013</v>
      </c>
      <c r="D653" s="1">
        <v>41440</v>
      </c>
      <c r="E653" s="1">
        <v>41443</v>
      </c>
      <c r="F653" t="s">
        <v>188</v>
      </c>
      <c r="G653" t="s">
        <v>3227</v>
      </c>
      <c r="H653" t="s">
        <v>3228</v>
      </c>
      <c r="I653" t="s">
        <v>102</v>
      </c>
      <c r="J653" t="s">
        <v>27</v>
      </c>
      <c r="K653" t="s">
        <v>127</v>
      </c>
      <c r="L653" t="s">
        <v>43</v>
      </c>
      <c r="M653">
        <v>94122</v>
      </c>
      <c r="N653" t="s">
        <v>44</v>
      </c>
      <c r="O653" t="s">
        <v>3231</v>
      </c>
      <c r="P653" t="s">
        <v>71</v>
      </c>
      <c r="Q653" t="s">
        <v>161</v>
      </c>
      <c r="R653" t="s">
        <v>3232</v>
      </c>
      <c r="S653">
        <v>29.29</v>
      </c>
      <c r="T653">
        <v>1</v>
      </c>
      <c r="U653">
        <v>0</v>
      </c>
      <c r="V653">
        <v>9.6656999999999975</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1100</v>
      </c>
      <c r="B656" t="s">
        <v>3226</v>
      </c>
      <c r="C656">
        <v>2013</v>
      </c>
      <c r="D656" s="1">
        <v>41440</v>
      </c>
      <c r="E656" s="1">
        <v>41443</v>
      </c>
      <c r="F656" t="s">
        <v>188</v>
      </c>
      <c r="G656" t="s">
        <v>3227</v>
      </c>
      <c r="H656" t="s">
        <v>3228</v>
      </c>
      <c r="I656" t="s">
        <v>102</v>
      </c>
      <c r="J656" t="s">
        <v>27</v>
      </c>
      <c r="K656" t="s">
        <v>127</v>
      </c>
      <c r="L656" t="s">
        <v>43</v>
      </c>
      <c r="M656">
        <v>94122</v>
      </c>
      <c r="N656" t="s">
        <v>44</v>
      </c>
      <c r="O656" t="s">
        <v>1555</v>
      </c>
      <c r="P656" t="s">
        <v>32</v>
      </c>
      <c r="Q656" t="s">
        <v>65</v>
      </c>
      <c r="R656" t="s">
        <v>1556</v>
      </c>
      <c r="S656">
        <v>8.73</v>
      </c>
      <c r="T656">
        <v>3</v>
      </c>
      <c r="U656">
        <v>0</v>
      </c>
      <c r="V656">
        <v>4.1030999999999995</v>
      </c>
    </row>
    <row r="657" spans="1:22" x14ac:dyDescent="0.3">
      <c r="A657">
        <v>1099</v>
      </c>
      <c r="B657" t="s">
        <v>3226</v>
      </c>
      <c r="C657">
        <v>2013</v>
      </c>
      <c r="D657" s="1">
        <v>41440</v>
      </c>
      <c r="E657" s="1">
        <v>41443</v>
      </c>
      <c r="F657" t="s">
        <v>188</v>
      </c>
      <c r="G657" t="s">
        <v>3227</v>
      </c>
      <c r="H657" t="s">
        <v>3228</v>
      </c>
      <c r="I657" t="s">
        <v>102</v>
      </c>
      <c r="J657" t="s">
        <v>27</v>
      </c>
      <c r="K657" t="s">
        <v>127</v>
      </c>
      <c r="L657" t="s">
        <v>43</v>
      </c>
      <c r="M657">
        <v>94122</v>
      </c>
      <c r="N657" t="s">
        <v>44</v>
      </c>
      <c r="O657" t="s">
        <v>3229</v>
      </c>
      <c r="P657" t="s">
        <v>46</v>
      </c>
      <c r="Q657" t="s">
        <v>68</v>
      </c>
      <c r="R657" t="s">
        <v>3230</v>
      </c>
      <c r="S657">
        <v>7.04</v>
      </c>
      <c r="T657">
        <v>4</v>
      </c>
      <c r="U657">
        <v>0</v>
      </c>
      <c r="V657">
        <v>2.0415999999999999</v>
      </c>
    </row>
    <row r="658" spans="1:22" x14ac:dyDescent="0.3">
      <c r="A658">
        <v>1098</v>
      </c>
      <c r="B658" t="s">
        <v>3223</v>
      </c>
      <c r="C658">
        <v>2011</v>
      </c>
      <c r="D658" s="1">
        <v>40719</v>
      </c>
      <c r="E658" s="1">
        <v>40722</v>
      </c>
      <c r="F658" t="s">
        <v>188</v>
      </c>
      <c r="G658" t="s">
        <v>3094</v>
      </c>
      <c r="H658" t="s">
        <v>3095</v>
      </c>
      <c r="I658" t="s">
        <v>41</v>
      </c>
      <c r="J658" t="s">
        <v>27</v>
      </c>
      <c r="K658" t="s">
        <v>42</v>
      </c>
      <c r="L658" t="s">
        <v>43</v>
      </c>
      <c r="M658">
        <v>90049</v>
      </c>
      <c r="N658" t="s">
        <v>44</v>
      </c>
      <c r="O658" t="s">
        <v>3224</v>
      </c>
      <c r="P658" t="s">
        <v>32</v>
      </c>
      <c r="Q658" t="s">
        <v>56</v>
      </c>
      <c r="R658" t="s">
        <v>3225</v>
      </c>
      <c r="S658">
        <v>447.84</v>
      </c>
      <c r="T658">
        <v>5</v>
      </c>
      <c r="U658">
        <v>0.2</v>
      </c>
      <c r="V658">
        <v>11.19599999999997</v>
      </c>
    </row>
    <row r="659" spans="1:22" x14ac:dyDescent="0.3">
      <c r="A659">
        <v>1091</v>
      </c>
      <c r="B659" t="s">
        <v>3202</v>
      </c>
      <c r="C659">
        <v>2014</v>
      </c>
      <c r="D659" s="1">
        <v>41795</v>
      </c>
      <c r="E659" s="1">
        <v>41801</v>
      </c>
      <c r="F659" t="s">
        <v>50</v>
      </c>
      <c r="G659" t="s">
        <v>2908</v>
      </c>
      <c r="H659" t="s">
        <v>2909</v>
      </c>
      <c r="I659" t="s">
        <v>41</v>
      </c>
      <c r="J659" t="s">
        <v>27</v>
      </c>
      <c r="K659" t="s">
        <v>735</v>
      </c>
      <c r="L659" t="s">
        <v>88</v>
      </c>
      <c r="M659">
        <v>28110</v>
      </c>
      <c r="N659" t="s">
        <v>30</v>
      </c>
      <c r="O659" t="s">
        <v>3203</v>
      </c>
      <c r="P659" t="s">
        <v>71</v>
      </c>
      <c r="Q659" t="s">
        <v>72</v>
      </c>
      <c r="R659" t="s">
        <v>3204</v>
      </c>
      <c r="S659">
        <v>71.984000000000009</v>
      </c>
      <c r="T659">
        <v>2</v>
      </c>
      <c r="U659">
        <v>0.2</v>
      </c>
      <c r="V659">
        <v>25.194399999999995</v>
      </c>
    </row>
    <row r="660" spans="1:22" x14ac:dyDescent="0.3">
      <c r="A660">
        <v>1090</v>
      </c>
      <c r="B660" t="s">
        <v>3202</v>
      </c>
      <c r="C660">
        <v>2014</v>
      </c>
      <c r="D660" s="1">
        <v>41795</v>
      </c>
      <c r="E660" s="1">
        <v>41801</v>
      </c>
      <c r="F660" t="s">
        <v>50</v>
      </c>
      <c r="G660" t="s">
        <v>2908</v>
      </c>
      <c r="H660" t="s">
        <v>2909</v>
      </c>
      <c r="I660" t="s">
        <v>41</v>
      </c>
      <c r="J660" t="s">
        <v>27</v>
      </c>
      <c r="K660" t="s">
        <v>735</v>
      </c>
      <c r="L660" t="s">
        <v>88</v>
      </c>
      <c r="M660">
        <v>28110</v>
      </c>
      <c r="N660" t="s">
        <v>30</v>
      </c>
      <c r="O660" t="s">
        <v>1186</v>
      </c>
      <c r="P660" t="s">
        <v>32</v>
      </c>
      <c r="Q660" t="s">
        <v>65</v>
      </c>
      <c r="R660" t="s">
        <v>1187</v>
      </c>
      <c r="S660">
        <v>31.983999999999998</v>
      </c>
      <c r="T660">
        <v>2</v>
      </c>
      <c r="U660">
        <v>0.2</v>
      </c>
      <c r="V660">
        <v>1.9989999999999979</v>
      </c>
    </row>
    <row r="661" spans="1:22" x14ac:dyDescent="0.3">
      <c r="A661">
        <v>1038</v>
      </c>
      <c r="B661" t="s">
        <v>3071</v>
      </c>
      <c r="C661">
        <v>2012</v>
      </c>
      <c r="D661" s="1">
        <v>41073</v>
      </c>
      <c r="E661" s="1">
        <v>41074</v>
      </c>
      <c r="F661" t="s">
        <v>188</v>
      </c>
      <c r="G661" t="s">
        <v>3072</v>
      </c>
      <c r="H661" t="s">
        <v>3073</v>
      </c>
      <c r="I661" t="s">
        <v>26</v>
      </c>
      <c r="J661" t="s">
        <v>27</v>
      </c>
      <c r="K661" t="s">
        <v>42</v>
      </c>
      <c r="L661" t="s">
        <v>43</v>
      </c>
      <c r="M661">
        <v>90004</v>
      </c>
      <c r="N661" t="s">
        <v>44</v>
      </c>
      <c r="O661" t="s">
        <v>3074</v>
      </c>
      <c r="P661" t="s">
        <v>46</v>
      </c>
      <c r="Q661" t="s">
        <v>75</v>
      </c>
      <c r="R661" t="s">
        <v>3075</v>
      </c>
      <c r="S661">
        <v>36.624000000000002</v>
      </c>
      <c r="T661">
        <v>3</v>
      </c>
      <c r="U661">
        <v>0.2</v>
      </c>
      <c r="V661">
        <v>13.734</v>
      </c>
    </row>
    <row r="662" spans="1:22" x14ac:dyDescent="0.3">
      <c r="A662">
        <v>1024</v>
      </c>
      <c r="B662" t="s">
        <v>3040</v>
      </c>
      <c r="C662">
        <v>2012</v>
      </c>
      <c r="D662" s="1">
        <v>41076</v>
      </c>
      <c r="E662" s="1">
        <v>41080</v>
      </c>
      <c r="F662" t="s">
        <v>50</v>
      </c>
      <c r="G662" t="s">
        <v>1459</v>
      </c>
      <c r="H662" t="s">
        <v>1460</v>
      </c>
      <c r="I662" t="s">
        <v>26</v>
      </c>
      <c r="J662" t="s">
        <v>27</v>
      </c>
      <c r="K662" t="s">
        <v>146</v>
      </c>
      <c r="L662" t="s">
        <v>147</v>
      </c>
      <c r="M662">
        <v>19134</v>
      </c>
      <c r="N662" t="s">
        <v>148</v>
      </c>
      <c r="O662" t="s">
        <v>3041</v>
      </c>
      <c r="P662" t="s">
        <v>46</v>
      </c>
      <c r="Q662" t="s">
        <v>173</v>
      </c>
      <c r="R662" t="s">
        <v>3042</v>
      </c>
      <c r="S662">
        <v>6.2080000000000002</v>
      </c>
      <c r="T662">
        <v>2</v>
      </c>
      <c r="U662">
        <v>0.2</v>
      </c>
      <c r="V662">
        <v>2.1728000000000001</v>
      </c>
    </row>
    <row r="663" spans="1:22" x14ac:dyDescent="0.3">
      <c r="A663">
        <v>1013</v>
      </c>
      <c r="B663" t="s">
        <v>3014</v>
      </c>
      <c r="C663">
        <v>2014</v>
      </c>
      <c r="D663" s="1">
        <v>41808</v>
      </c>
      <c r="E663" s="1">
        <v>41812</v>
      </c>
      <c r="F663" t="s">
        <v>23</v>
      </c>
      <c r="G663" t="s">
        <v>536</v>
      </c>
      <c r="H663" t="s">
        <v>537</v>
      </c>
      <c r="I663" t="s">
        <v>26</v>
      </c>
      <c r="J663" t="s">
        <v>27</v>
      </c>
      <c r="K663" t="s">
        <v>3015</v>
      </c>
      <c r="L663" t="s">
        <v>96</v>
      </c>
      <c r="M663">
        <v>98502</v>
      </c>
      <c r="N663" t="s">
        <v>44</v>
      </c>
      <c r="O663" t="s">
        <v>3016</v>
      </c>
      <c r="P663" t="s">
        <v>46</v>
      </c>
      <c r="Q663" t="s">
        <v>59</v>
      </c>
      <c r="R663" t="s">
        <v>3017</v>
      </c>
      <c r="S663">
        <v>14.03</v>
      </c>
      <c r="T663">
        <v>1</v>
      </c>
      <c r="U663">
        <v>0</v>
      </c>
      <c r="V663">
        <v>4.068699999999998</v>
      </c>
    </row>
    <row r="664" spans="1:22" x14ac:dyDescent="0.3">
      <c r="A664">
        <v>1012</v>
      </c>
      <c r="B664" t="s">
        <v>3014</v>
      </c>
      <c r="C664">
        <v>2014</v>
      </c>
      <c r="D664" s="1">
        <v>41808</v>
      </c>
      <c r="E664" s="1">
        <v>41812</v>
      </c>
      <c r="F664" t="s">
        <v>23</v>
      </c>
      <c r="G664" t="s">
        <v>536</v>
      </c>
      <c r="H664" t="s">
        <v>537</v>
      </c>
      <c r="I664" t="s">
        <v>26</v>
      </c>
      <c r="J664" t="s">
        <v>27</v>
      </c>
      <c r="K664" t="s">
        <v>3015</v>
      </c>
      <c r="L664" t="s">
        <v>96</v>
      </c>
      <c r="M664">
        <v>98502</v>
      </c>
      <c r="N664" t="s">
        <v>44</v>
      </c>
      <c r="O664" t="s">
        <v>170</v>
      </c>
      <c r="P664" t="s">
        <v>32</v>
      </c>
      <c r="Q664" t="s">
        <v>65</v>
      </c>
      <c r="R664" t="s">
        <v>171</v>
      </c>
      <c r="S664">
        <v>155.25</v>
      </c>
      <c r="T664">
        <v>3</v>
      </c>
      <c r="U664">
        <v>0</v>
      </c>
      <c r="V664">
        <v>46.574999999999996</v>
      </c>
    </row>
    <row r="665" spans="1:22" x14ac:dyDescent="0.3">
      <c r="A665">
        <v>941</v>
      </c>
      <c r="B665" t="s">
        <v>2860</v>
      </c>
      <c r="C665">
        <v>2013</v>
      </c>
      <c r="D665" s="1">
        <v>41445</v>
      </c>
      <c r="E665" s="1">
        <v>41446</v>
      </c>
      <c r="F665" t="s">
        <v>188</v>
      </c>
      <c r="G665" t="s">
        <v>2861</v>
      </c>
      <c r="H665" t="s">
        <v>2862</v>
      </c>
      <c r="I665" t="s">
        <v>41</v>
      </c>
      <c r="J665" t="s">
        <v>27</v>
      </c>
      <c r="K665" t="s">
        <v>127</v>
      </c>
      <c r="L665" t="s">
        <v>43</v>
      </c>
      <c r="M665">
        <v>94110</v>
      </c>
      <c r="N665" t="s">
        <v>44</v>
      </c>
      <c r="O665" t="s">
        <v>2863</v>
      </c>
      <c r="P665" t="s">
        <v>46</v>
      </c>
      <c r="Q665" t="s">
        <v>90</v>
      </c>
      <c r="R665" t="s">
        <v>2864</v>
      </c>
      <c r="S665">
        <v>17.12</v>
      </c>
      <c r="T665">
        <v>2</v>
      </c>
      <c r="U665">
        <v>0</v>
      </c>
      <c r="V665">
        <v>8.0464000000000002</v>
      </c>
    </row>
    <row r="666" spans="1:22" x14ac:dyDescent="0.3">
      <c r="A666">
        <v>937</v>
      </c>
      <c r="B666" t="s">
        <v>2843</v>
      </c>
      <c r="C666">
        <v>2013</v>
      </c>
      <c r="D666" s="1">
        <v>41446</v>
      </c>
      <c r="E666" s="1">
        <v>41450</v>
      </c>
      <c r="F666" t="s">
        <v>50</v>
      </c>
      <c r="G666" t="s">
        <v>2844</v>
      </c>
      <c r="H666" t="s">
        <v>2845</v>
      </c>
      <c r="I666" t="s">
        <v>102</v>
      </c>
      <c r="J666" t="s">
        <v>27</v>
      </c>
      <c r="K666" t="s">
        <v>146</v>
      </c>
      <c r="L666" t="s">
        <v>147</v>
      </c>
      <c r="M666">
        <v>19120</v>
      </c>
      <c r="N666" t="s">
        <v>148</v>
      </c>
      <c r="O666" t="s">
        <v>597</v>
      </c>
      <c r="P666" t="s">
        <v>46</v>
      </c>
      <c r="Q666" t="s">
        <v>78</v>
      </c>
      <c r="R666" t="s">
        <v>598</v>
      </c>
      <c r="S666">
        <v>447.69600000000003</v>
      </c>
      <c r="T666">
        <v>2</v>
      </c>
      <c r="U666">
        <v>0.2</v>
      </c>
      <c r="V666">
        <v>33.577199999999976</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936</v>
      </c>
      <c r="B670" t="s">
        <v>2843</v>
      </c>
      <c r="C670">
        <v>2013</v>
      </c>
      <c r="D670" s="1">
        <v>41446</v>
      </c>
      <c r="E670" s="1">
        <v>41450</v>
      </c>
      <c r="F670" t="s">
        <v>50</v>
      </c>
      <c r="G670" t="s">
        <v>2844</v>
      </c>
      <c r="H670" t="s">
        <v>2845</v>
      </c>
      <c r="I670" t="s">
        <v>102</v>
      </c>
      <c r="J670" t="s">
        <v>27</v>
      </c>
      <c r="K670" t="s">
        <v>146</v>
      </c>
      <c r="L670" t="s">
        <v>147</v>
      </c>
      <c r="M670">
        <v>19120</v>
      </c>
      <c r="N670" t="s">
        <v>148</v>
      </c>
      <c r="O670" t="s">
        <v>2643</v>
      </c>
      <c r="P670" t="s">
        <v>46</v>
      </c>
      <c r="Q670" t="s">
        <v>90</v>
      </c>
      <c r="R670" t="s">
        <v>2644</v>
      </c>
      <c r="S670">
        <v>15.552000000000003</v>
      </c>
      <c r="T670">
        <v>3</v>
      </c>
      <c r="U670">
        <v>0.2</v>
      </c>
      <c r="V670">
        <v>5.4432</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935</v>
      </c>
      <c r="B675" t="s">
        <v>2843</v>
      </c>
      <c r="C675">
        <v>2013</v>
      </c>
      <c r="D675" s="1">
        <v>41446</v>
      </c>
      <c r="E675" s="1">
        <v>41450</v>
      </c>
      <c r="F675" t="s">
        <v>50</v>
      </c>
      <c r="G675" t="s">
        <v>2844</v>
      </c>
      <c r="H675" t="s">
        <v>2845</v>
      </c>
      <c r="I675" t="s">
        <v>102</v>
      </c>
      <c r="J675" t="s">
        <v>27</v>
      </c>
      <c r="K675" t="s">
        <v>146</v>
      </c>
      <c r="L675" t="s">
        <v>147</v>
      </c>
      <c r="M675">
        <v>19120</v>
      </c>
      <c r="N675" t="s">
        <v>148</v>
      </c>
      <c r="O675" t="s">
        <v>2848</v>
      </c>
      <c r="P675" t="s">
        <v>46</v>
      </c>
      <c r="Q675" t="s">
        <v>75</v>
      </c>
      <c r="R675" t="s">
        <v>2849</v>
      </c>
      <c r="S675">
        <v>29.718000000000007</v>
      </c>
      <c r="T675">
        <v>6</v>
      </c>
      <c r="U675">
        <v>0.7</v>
      </c>
      <c r="V675">
        <v>-21.793199999999992</v>
      </c>
    </row>
    <row r="676" spans="1:22" x14ac:dyDescent="0.3">
      <c r="A676">
        <v>934</v>
      </c>
      <c r="B676" t="s">
        <v>2843</v>
      </c>
      <c r="C676">
        <v>2013</v>
      </c>
      <c r="D676" s="1">
        <v>41446</v>
      </c>
      <c r="E676" s="1">
        <v>41450</v>
      </c>
      <c r="F676" t="s">
        <v>50</v>
      </c>
      <c r="G676" t="s">
        <v>2844</v>
      </c>
      <c r="H676" t="s">
        <v>2845</v>
      </c>
      <c r="I676" t="s">
        <v>102</v>
      </c>
      <c r="J676" t="s">
        <v>27</v>
      </c>
      <c r="K676" t="s">
        <v>146</v>
      </c>
      <c r="L676" t="s">
        <v>147</v>
      </c>
      <c r="M676">
        <v>19120</v>
      </c>
      <c r="N676" t="s">
        <v>148</v>
      </c>
      <c r="O676" t="s">
        <v>2846</v>
      </c>
      <c r="P676" t="s">
        <v>46</v>
      </c>
      <c r="Q676" t="s">
        <v>90</v>
      </c>
      <c r="R676" t="s">
        <v>2847</v>
      </c>
      <c r="S676">
        <v>45.056000000000004</v>
      </c>
      <c r="T676">
        <v>8</v>
      </c>
      <c r="U676">
        <v>0.2</v>
      </c>
      <c r="V676">
        <v>15.206399999999997</v>
      </c>
    </row>
    <row r="677" spans="1:22" x14ac:dyDescent="0.3">
      <c r="A677">
        <v>918</v>
      </c>
      <c r="B677" t="s">
        <v>2802</v>
      </c>
      <c r="C677">
        <v>2011</v>
      </c>
      <c r="D677" s="1">
        <v>40709</v>
      </c>
      <c r="E677" s="1">
        <v>40715</v>
      </c>
      <c r="F677" t="s">
        <v>50</v>
      </c>
      <c r="G677" t="s">
        <v>1079</v>
      </c>
      <c r="H677" t="s">
        <v>1080</v>
      </c>
      <c r="I677" t="s">
        <v>41</v>
      </c>
      <c r="J677" t="s">
        <v>27</v>
      </c>
      <c r="K677" t="s">
        <v>678</v>
      </c>
      <c r="L677" t="s">
        <v>104</v>
      </c>
      <c r="M677">
        <v>78207</v>
      </c>
      <c r="N677" t="s">
        <v>105</v>
      </c>
      <c r="O677" t="s">
        <v>1102</v>
      </c>
      <c r="P677" t="s">
        <v>46</v>
      </c>
      <c r="Q677" t="s">
        <v>75</v>
      </c>
      <c r="R677" t="s">
        <v>1103</v>
      </c>
      <c r="S677">
        <v>8.5679999999999978</v>
      </c>
      <c r="T677">
        <v>3</v>
      </c>
      <c r="U677">
        <v>0.8</v>
      </c>
      <c r="V677">
        <v>-14.5656</v>
      </c>
    </row>
    <row r="678" spans="1:22" x14ac:dyDescent="0.3">
      <c r="A678">
        <v>917</v>
      </c>
      <c r="B678" t="s">
        <v>2802</v>
      </c>
      <c r="C678">
        <v>2011</v>
      </c>
      <c r="D678" s="1">
        <v>40709</v>
      </c>
      <c r="E678" s="1">
        <v>40715</v>
      </c>
      <c r="F678" t="s">
        <v>50</v>
      </c>
      <c r="G678" t="s">
        <v>1079</v>
      </c>
      <c r="H678" t="s">
        <v>1080</v>
      </c>
      <c r="I678" t="s">
        <v>41</v>
      </c>
      <c r="J678" t="s">
        <v>27</v>
      </c>
      <c r="K678" t="s">
        <v>678</v>
      </c>
      <c r="L678" t="s">
        <v>104</v>
      </c>
      <c r="M678">
        <v>78207</v>
      </c>
      <c r="N678" t="s">
        <v>105</v>
      </c>
      <c r="O678" t="s">
        <v>1793</v>
      </c>
      <c r="P678" t="s">
        <v>32</v>
      </c>
      <c r="Q678" t="s">
        <v>36</v>
      </c>
      <c r="R678" t="s">
        <v>1794</v>
      </c>
      <c r="S678">
        <v>797.94399999999996</v>
      </c>
      <c r="T678">
        <v>4</v>
      </c>
      <c r="U678">
        <v>0.3</v>
      </c>
      <c r="V678">
        <v>-56.995999999999981</v>
      </c>
    </row>
    <row r="679" spans="1:22" x14ac:dyDescent="0.3">
      <c r="A679">
        <v>916</v>
      </c>
      <c r="B679" t="s">
        <v>2802</v>
      </c>
      <c r="C679">
        <v>2011</v>
      </c>
      <c r="D679" s="1">
        <v>40709</v>
      </c>
      <c r="E679" s="1">
        <v>40715</v>
      </c>
      <c r="F679" t="s">
        <v>50</v>
      </c>
      <c r="G679" t="s">
        <v>1079</v>
      </c>
      <c r="H679" t="s">
        <v>1080</v>
      </c>
      <c r="I679" t="s">
        <v>41</v>
      </c>
      <c r="J679" t="s">
        <v>27</v>
      </c>
      <c r="K679" t="s">
        <v>678</v>
      </c>
      <c r="L679" t="s">
        <v>104</v>
      </c>
      <c r="M679">
        <v>78207</v>
      </c>
      <c r="N679" t="s">
        <v>105</v>
      </c>
      <c r="O679" t="s">
        <v>2803</v>
      </c>
      <c r="P679" t="s">
        <v>32</v>
      </c>
      <c r="Q679" t="s">
        <v>56</v>
      </c>
      <c r="R679" t="s">
        <v>2804</v>
      </c>
      <c r="S679">
        <v>99.918000000000006</v>
      </c>
      <c r="T679">
        <v>2</v>
      </c>
      <c r="U679">
        <v>0.3</v>
      </c>
      <c r="V679">
        <v>-18.556200000000018</v>
      </c>
    </row>
    <row r="680" spans="1:22" x14ac:dyDescent="0.3">
      <c r="A680">
        <v>894</v>
      </c>
      <c r="B680" t="s">
        <v>2740</v>
      </c>
      <c r="C680">
        <v>2014</v>
      </c>
      <c r="D680" s="1">
        <v>41817</v>
      </c>
      <c r="E680" s="1">
        <v>41818</v>
      </c>
      <c r="F680" t="s">
        <v>188</v>
      </c>
      <c r="G680" t="s">
        <v>2284</v>
      </c>
      <c r="H680" t="s">
        <v>2285</v>
      </c>
      <c r="I680" t="s">
        <v>102</v>
      </c>
      <c r="J680" t="s">
        <v>27</v>
      </c>
      <c r="K680" t="s">
        <v>880</v>
      </c>
      <c r="L680" t="s">
        <v>238</v>
      </c>
      <c r="M680">
        <v>48227</v>
      </c>
      <c r="N680" t="s">
        <v>105</v>
      </c>
      <c r="O680" t="s">
        <v>2745</v>
      </c>
      <c r="P680" t="s">
        <v>71</v>
      </c>
      <c r="Q680" t="s">
        <v>72</v>
      </c>
      <c r="R680" t="s">
        <v>2746</v>
      </c>
      <c r="S680">
        <v>543.91999999999996</v>
      </c>
      <c r="T680">
        <v>8</v>
      </c>
      <c r="U680">
        <v>0</v>
      </c>
      <c r="V680">
        <v>135.98000000000002</v>
      </c>
    </row>
    <row r="681" spans="1:22" x14ac:dyDescent="0.3">
      <c r="A681">
        <v>893</v>
      </c>
      <c r="B681" t="s">
        <v>2740</v>
      </c>
      <c r="C681">
        <v>2014</v>
      </c>
      <c r="D681" s="1">
        <v>41817</v>
      </c>
      <c r="E681" s="1">
        <v>41818</v>
      </c>
      <c r="F681" t="s">
        <v>188</v>
      </c>
      <c r="G681" t="s">
        <v>2284</v>
      </c>
      <c r="H681" t="s">
        <v>2285</v>
      </c>
      <c r="I681" t="s">
        <v>102</v>
      </c>
      <c r="J681" t="s">
        <v>27</v>
      </c>
      <c r="K681" t="s">
        <v>880</v>
      </c>
      <c r="L681" t="s">
        <v>238</v>
      </c>
      <c r="M681">
        <v>48227</v>
      </c>
      <c r="N681" t="s">
        <v>105</v>
      </c>
      <c r="O681" t="s">
        <v>2743</v>
      </c>
      <c r="P681" t="s">
        <v>46</v>
      </c>
      <c r="Q681" t="s">
        <v>68</v>
      </c>
      <c r="R681" t="s">
        <v>2744</v>
      </c>
      <c r="S681">
        <v>15.92</v>
      </c>
      <c r="T681">
        <v>4</v>
      </c>
      <c r="U681">
        <v>0</v>
      </c>
      <c r="V681">
        <v>5.4127999999999989</v>
      </c>
    </row>
    <row r="682" spans="1:22" x14ac:dyDescent="0.3">
      <c r="A682">
        <v>892</v>
      </c>
      <c r="B682" t="s">
        <v>2740</v>
      </c>
      <c r="C682">
        <v>2014</v>
      </c>
      <c r="D682" s="1">
        <v>41817</v>
      </c>
      <c r="E682" s="1">
        <v>41818</v>
      </c>
      <c r="F682" t="s">
        <v>188</v>
      </c>
      <c r="G682" t="s">
        <v>2284</v>
      </c>
      <c r="H682" t="s">
        <v>2285</v>
      </c>
      <c r="I682" t="s">
        <v>102</v>
      </c>
      <c r="J682" t="s">
        <v>27</v>
      </c>
      <c r="K682" t="s">
        <v>880</v>
      </c>
      <c r="L682" t="s">
        <v>238</v>
      </c>
      <c r="M682">
        <v>48227</v>
      </c>
      <c r="N682" t="s">
        <v>105</v>
      </c>
      <c r="O682" t="s">
        <v>2741</v>
      </c>
      <c r="P682" t="s">
        <v>46</v>
      </c>
      <c r="Q682" t="s">
        <v>90</v>
      </c>
      <c r="R682" t="s">
        <v>2742</v>
      </c>
      <c r="S682">
        <v>4.54</v>
      </c>
      <c r="T682">
        <v>1</v>
      </c>
      <c r="U682">
        <v>0</v>
      </c>
      <c r="V682">
        <v>2.0429999999999997</v>
      </c>
    </row>
    <row r="683" spans="1:22" x14ac:dyDescent="0.3">
      <c r="A683">
        <v>891</v>
      </c>
      <c r="B683" t="s">
        <v>2737</v>
      </c>
      <c r="C683">
        <v>2014</v>
      </c>
      <c r="D683" s="1">
        <v>41811</v>
      </c>
      <c r="E683" s="1">
        <v>41817</v>
      </c>
      <c r="F683" t="s">
        <v>50</v>
      </c>
      <c r="G683" t="s">
        <v>1645</v>
      </c>
      <c r="H683" t="s">
        <v>1646</v>
      </c>
      <c r="I683" t="s">
        <v>26</v>
      </c>
      <c r="J683" t="s">
        <v>27</v>
      </c>
      <c r="K683" t="s">
        <v>1499</v>
      </c>
      <c r="L683" t="s">
        <v>267</v>
      </c>
      <c r="M683">
        <v>10801</v>
      </c>
      <c r="N683" t="s">
        <v>148</v>
      </c>
      <c r="O683" t="s">
        <v>1596</v>
      </c>
      <c r="P683" t="s">
        <v>46</v>
      </c>
      <c r="Q683" t="s">
        <v>75</v>
      </c>
      <c r="R683" t="s">
        <v>1597</v>
      </c>
      <c r="S683">
        <v>51.311999999999998</v>
      </c>
      <c r="T683">
        <v>3</v>
      </c>
      <c r="U683">
        <v>0.2</v>
      </c>
      <c r="V683">
        <v>18.600599999999996</v>
      </c>
    </row>
    <row r="684" spans="1:22" x14ac:dyDescent="0.3">
      <c r="A684">
        <v>890</v>
      </c>
      <c r="B684" t="s">
        <v>2737</v>
      </c>
      <c r="C684">
        <v>2014</v>
      </c>
      <c r="D684" s="1">
        <v>41811</v>
      </c>
      <c r="E684" s="1">
        <v>41817</v>
      </c>
      <c r="F684" t="s">
        <v>50</v>
      </c>
      <c r="G684" t="s">
        <v>1645</v>
      </c>
      <c r="H684" t="s">
        <v>1646</v>
      </c>
      <c r="I684" t="s">
        <v>26</v>
      </c>
      <c r="J684" t="s">
        <v>27</v>
      </c>
      <c r="K684" t="s">
        <v>1499</v>
      </c>
      <c r="L684" t="s">
        <v>267</v>
      </c>
      <c r="M684">
        <v>10801</v>
      </c>
      <c r="N684" t="s">
        <v>148</v>
      </c>
      <c r="O684" t="s">
        <v>2738</v>
      </c>
      <c r="P684" t="s">
        <v>71</v>
      </c>
      <c r="Q684" t="s">
        <v>161</v>
      </c>
      <c r="R684" t="s">
        <v>2739</v>
      </c>
      <c r="S684">
        <v>149.94999999999999</v>
      </c>
      <c r="T684">
        <v>5</v>
      </c>
      <c r="U684">
        <v>0</v>
      </c>
      <c r="V684">
        <v>14.994999999999994</v>
      </c>
    </row>
    <row r="685" spans="1:22" x14ac:dyDescent="0.3">
      <c r="A685">
        <v>887</v>
      </c>
      <c r="B685" t="s">
        <v>2729</v>
      </c>
      <c r="C685">
        <v>2014</v>
      </c>
      <c r="D685" s="1">
        <v>41817</v>
      </c>
      <c r="E685" s="1">
        <v>41823</v>
      </c>
      <c r="F685" t="s">
        <v>50</v>
      </c>
      <c r="G685" t="s">
        <v>1892</v>
      </c>
      <c r="H685" t="s">
        <v>1893</v>
      </c>
      <c r="I685" t="s">
        <v>26</v>
      </c>
      <c r="J685" t="s">
        <v>27</v>
      </c>
      <c r="K685" t="s">
        <v>947</v>
      </c>
      <c r="L685" t="s">
        <v>43</v>
      </c>
      <c r="M685">
        <v>92105</v>
      </c>
      <c r="N685" t="s">
        <v>44</v>
      </c>
      <c r="O685" t="s">
        <v>2730</v>
      </c>
      <c r="P685" t="s">
        <v>46</v>
      </c>
      <c r="Q685" t="s">
        <v>59</v>
      </c>
      <c r="R685" t="s">
        <v>2731</v>
      </c>
      <c r="S685">
        <v>83.76</v>
      </c>
      <c r="T685">
        <v>12</v>
      </c>
      <c r="U685">
        <v>0</v>
      </c>
      <c r="V685">
        <v>1.6751999999999967</v>
      </c>
    </row>
    <row r="686" spans="1:22" x14ac:dyDescent="0.3">
      <c r="A686">
        <v>862</v>
      </c>
      <c r="B686" t="s">
        <v>2659</v>
      </c>
      <c r="C686">
        <v>2011</v>
      </c>
      <c r="D686" s="1">
        <v>40703</v>
      </c>
      <c r="E686" s="1">
        <v>40710</v>
      </c>
      <c r="F686" t="s">
        <v>50</v>
      </c>
      <c r="G686" t="s">
        <v>2660</v>
      </c>
      <c r="H686" t="s">
        <v>2661</v>
      </c>
      <c r="I686" t="s">
        <v>26</v>
      </c>
      <c r="J686" t="s">
        <v>27</v>
      </c>
      <c r="K686" t="s">
        <v>127</v>
      </c>
      <c r="L686" t="s">
        <v>43</v>
      </c>
      <c r="M686">
        <v>94122</v>
      </c>
      <c r="N686" t="s">
        <v>44</v>
      </c>
      <c r="O686" t="s">
        <v>2662</v>
      </c>
      <c r="P686" t="s">
        <v>46</v>
      </c>
      <c r="Q686" t="s">
        <v>68</v>
      </c>
      <c r="R686" t="s">
        <v>2663</v>
      </c>
      <c r="S686">
        <v>23.1</v>
      </c>
      <c r="T686">
        <v>2</v>
      </c>
      <c r="U686">
        <v>0</v>
      </c>
      <c r="V686">
        <v>10.625999999999999</v>
      </c>
    </row>
    <row r="687" spans="1:22" x14ac:dyDescent="0.3">
      <c r="A687">
        <v>861</v>
      </c>
      <c r="B687" t="s">
        <v>2659</v>
      </c>
      <c r="C687">
        <v>2011</v>
      </c>
      <c r="D687" s="1">
        <v>40703</v>
      </c>
      <c r="E687" s="1">
        <v>40710</v>
      </c>
      <c r="F687" t="s">
        <v>50</v>
      </c>
      <c r="G687" t="s">
        <v>2660</v>
      </c>
      <c r="H687" t="s">
        <v>2661</v>
      </c>
      <c r="I687" t="s">
        <v>26</v>
      </c>
      <c r="J687" t="s">
        <v>27</v>
      </c>
      <c r="K687" t="s">
        <v>127</v>
      </c>
      <c r="L687" t="s">
        <v>43</v>
      </c>
      <c r="M687">
        <v>94122</v>
      </c>
      <c r="N687" t="s">
        <v>44</v>
      </c>
      <c r="O687" t="s">
        <v>1296</v>
      </c>
      <c r="P687" t="s">
        <v>46</v>
      </c>
      <c r="Q687" t="s">
        <v>578</v>
      </c>
      <c r="R687" t="s">
        <v>186</v>
      </c>
      <c r="S687">
        <v>7.36</v>
      </c>
      <c r="T687">
        <v>2</v>
      </c>
      <c r="U687">
        <v>0</v>
      </c>
      <c r="V687">
        <v>0.14719999999999978</v>
      </c>
    </row>
    <row r="688" spans="1:22" x14ac:dyDescent="0.3">
      <c r="A688">
        <v>852</v>
      </c>
      <c r="B688" t="s">
        <v>2637</v>
      </c>
      <c r="C688">
        <v>2013</v>
      </c>
      <c r="D688" s="1">
        <v>41446</v>
      </c>
      <c r="E688" s="1">
        <v>41451</v>
      </c>
      <c r="F688" t="s">
        <v>23</v>
      </c>
      <c r="G688" t="s">
        <v>2638</v>
      </c>
      <c r="H688" t="s">
        <v>2639</v>
      </c>
      <c r="I688" t="s">
        <v>41</v>
      </c>
      <c r="J688" t="s">
        <v>27</v>
      </c>
      <c r="K688" t="s">
        <v>2640</v>
      </c>
      <c r="L688" t="s">
        <v>43</v>
      </c>
      <c r="M688">
        <v>93905</v>
      </c>
      <c r="N688" t="s">
        <v>44</v>
      </c>
      <c r="O688" t="s">
        <v>2643</v>
      </c>
      <c r="P688" t="s">
        <v>46</v>
      </c>
      <c r="Q688" t="s">
        <v>90</v>
      </c>
      <c r="R688" t="s">
        <v>2644</v>
      </c>
      <c r="S688">
        <v>38.880000000000003</v>
      </c>
      <c r="T688">
        <v>6</v>
      </c>
      <c r="U688">
        <v>0</v>
      </c>
      <c r="V688">
        <v>18.662400000000002</v>
      </c>
    </row>
    <row r="689" spans="1:22" x14ac:dyDescent="0.3">
      <c r="A689">
        <v>851</v>
      </c>
      <c r="B689" t="s">
        <v>2637</v>
      </c>
      <c r="C689">
        <v>2013</v>
      </c>
      <c r="D689" s="1">
        <v>41446</v>
      </c>
      <c r="E689" s="1">
        <v>41451</v>
      </c>
      <c r="F689" t="s">
        <v>23</v>
      </c>
      <c r="G689" t="s">
        <v>2638</v>
      </c>
      <c r="H689" t="s">
        <v>2639</v>
      </c>
      <c r="I689" t="s">
        <v>41</v>
      </c>
      <c r="J689" t="s">
        <v>27</v>
      </c>
      <c r="K689" t="s">
        <v>2640</v>
      </c>
      <c r="L689" t="s">
        <v>43</v>
      </c>
      <c r="M689">
        <v>93905</v>
      </c>
      <c r="N689" t="s">
        <v>44</v>
      </c>
      <c r="O689" t="s">
        <v>2641</v>
      </c>
      <c r="P689" t="s">
        <v>46</v>
      </c>
      <c r="Q689" t="s">
        <v>68</v>
      </c>
      <c r="R689" t="s">
        <v>2642</v>
      </c>
      <c r="S689">
        <v>5.16</v>
      </c>
      <c r="T689">
        <v>2</v>
      </c>
      <c r="U689">
        <v>0</v>
      </c>
      <c r="V689">
        <v>1.3416000000000001</v>
      </c>
    </row>
    <row r="690" spans="1:22" x14ac:dyDescent="0.3">
      <c r="A690">
        <v>833</v>
      </c>
      <c r="B690" t="s">
        <v>2578</v>
      </c>
      <c r="C690">
        <v>2014</v>
      </c>
      <c r="D690" s="1">
        <v>41807</v>
      </c>
      <c r="E690" s="1">
        <v>41812</v>
      </c>
      <c r="F690" t="s">
        <v>23</v>
      </c>
      <c r="G690" t="s">
        <v>332</v>
      </c>
      <c r="H690" t="s">
        <v>333</v>
      </c>
      <c r="I690" t="s">
        <v>26</v>
      </c>
      <c r="J690" t="s">
        <v>27</v>
      </c>
      <c r="K690" t="s">
        <v>2579</v>
      </c>
      <c r="L690" t="s">
        <v>29</v>
      </c>
      <c r="M690">
        <v>41042</v>
      </c>
      <c r="N690" t="s">
        <v>30</v>
      </c>
      <c r="O690" t="s">
        <v>2586</v>
      </c>
      <c r="P690" t="s">
        <v>71</v>
      </c>
      <c r="Q690" t="s">
        <v>72</v>
      </c>
      <c r="R690" t="s">
        <v>2587</v>
      </c>
      <c r="S690">
        <v>65.989999999999995</v>
      </c>
      <c r="T690">
        <v>1</v>
      </c>
      <c r="U690">
        <v>0</v>
      </c>
      <c r="V690">
        <v>17.157400000000003</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832</v>
      </c>
      <c r="B694" t="s">
        <v>2578</v>
      </c>
      <c r="C694">
        <v>2014</v>
      </c>
      <c r="D694" s="1">
        <v>41807</v>
      </c>
      <c r="E694" s="1">
        <v>41812</v>
      </c>
      <c r="F694" t="s">
        <v>23</v>
      </c>
      <c r="G694" t="s">
        <v>332</v>
      </c>
      <c r="H694" t="s">
        <v>333</v>
      </c>
      <c r="I694" t="s">
        <v>26</v>
      </c>
      <c r="J694" t="s">
        <v>27</v>
      </c>
      <c r="K694" t="s">
        <v>2579</v>
      </c>
      <c r="L694" t="s">
        <v>29</v>
      </c>
      <c r="M694">
        <v>41042</v>
      </c>
      <c r="N694" t="s">
        <v>30</v>
      </c>
      <c r="O694" t="s">
        <v>2584</v>
      </c>
      <c r="P694" t="s">
        <v>71</v>
      </c>
      <c r="Q694" t="s">
        <v>72</v>
      </c>
      <c r="R694" t="s">
        <v>2585</v>
      </c>
      <c r="S694">
        <v>191.98</v>
      </c>
      <c r="T694">
        <v>2</v>
      </c>
      <c r="U694">
        <v>0</v>
      </c>
      <c r="V694">
        <v>51.834599999999995</v>
      </c>
    </row>
    <row r="695" spans="1:22" x14ac:dyDescent="0.3">
      <c r="A695">
        <v>831</v>
      </c>
      <c r="B695" t="s">
        <v>2578</v>
      </c>
      <c r="C695">
        <v>2014</v>
      </c>
      <c r="D695" s="1">
        <v>41807</v>
      </c>
      <c r="E695" s="1">
        <v>41812</v>
      </c>
      <c r="F695" t="s">
        <v>23</v>
      </c>
      <c r="G695" t="s">
        <v>332</v>
      </c>
      <c r="H695" t="s">
        <v>333</v>
      </c>
      <c r="I695" t="s">
        <v>26</v>
      </c>
      <c r="J695" t="s">
        <v>27</v>
      </c>
      <c r="K695" t="s">
        <v>2579</v>
      </c>
      <c r="L695" t="s">
        <v>29</v>
      </c>
      <c r="M695">
        <v>41042</v>
      </c>
      <c r="N695" t="s">
        <v>30</v>
      </c>
      <c r="O695" t="s">
        <v>2582</v>
      </c>
      <c r="P695" t="s">
        <v>46</v>
      </c>
      <c r="Q695" t="s">
        <v>78</v>
      </c>
      <c r="R695" t="s">
        <v>2583</v>
      </c>
      <c r="S695">
        <v>180.66</v>
      </c>
      <c r="T695">
        <v>3</v>
      </c>
      <c r="U695">
        <v>0</v>
      </c>
      <c r="V695">
        <v>50.584800000000008</v>
      </c>
    </row>
    <row r="696" spans="1:22" x14ac:dyDescent="0.3">
      <c r="A696">
        <v>830</v>
      </c>
      <c r="B696" t="s">
        <v>2578</v>
      </c>
      <c r="C696">
        <v>2014</v>
      </c>
      <c r="D696" s="1">
        <v>41807</v>
      </c>
      <c r="E696" s="1">
        <v>41812</v>
      </c>
      <c r="F696" t="s">
        <v>23</v>
      </c>
      <c r="G696" t="s">
        <v>332</v>
      </c>
      <c r="H696" t="s">
        <v>333</v>
      </c>
      <c r="I696" t="s">
        <v>26</v>
      </c>
      <c r="J696" t="s">
        <v>27</v>
      </c>
      <c r="K696" t="s">
        <v>2579</v>
      </c>
      <c r="L696" t="s">
        <v>29</v>
      </c>
      <c r="M696">
        <v>41042</v>
      </c>
      <c r="N696" t="s">
        <v>30</v>
      </c>
      <c r="O696" t="s">
        <v>2580</v>
      </c>
      <c r="P696" t="s">
        <v>32</v>
      </c>
      <c r="Q696" t="s">
        <v>36</v>
      </c>
      <c r="R696" t="s">
        <v>2581</v>
      </c>
      <c r="S696">
        <v>301.95999999999998</v>
      </c>
      <c r="T696">
        <v>2</v>
      </c>
      <c r="U696">
        <v>0</v>
      </c>
      <c r="V696">
        <v>90.587999999999965</v>
      </c>
    </row>
    <row r="697" spans="1:22" x14ac:dyDescent="0.3">
      <c r="A697">
        <v>824</v>
      </c>
      <c r="B697" t="s">
        <v>2561</v>
      </c>
      <c r="C697">
        <v>2014</v>
      </c>
      <c r="D697" s="1">
        <v>41811</v>
      </c>
      <c r="E697" s="1">
        <v>41818</v>
      </c>
      <c r="F697" t="s">
        <v>50</v>
      </c>
      <c r="G697" t="s">
        <v>2562</v>
      </c>
      <c r="H697" t="s">
        <v>2563</v>
      </c>
      <c r="I697" t="s">
        <v>26</v>
      </c>
      <c r="J697" t="s">
        <v>27</v>
      </c>
      <c r="K697" t="s">
        <v>1093</v>
      </c>
      <c r="L697" t="s">
        <v>788</v>
      </c>
      <c r="M697">
        <v>7109</v>
      </c>
      <c r="N697" t="s">
        <v>148</v>
      </c>
      <c r="O697" t="s">
        <v>2365</v>
      </c>
      <c r="P697" t="s">
        <v>46</v>
      </c>
      <c r="Q697" t="s">
        <v>47</v>
      </c>
      <c r="R697" t="s">
        <v>2366</v>
      </c>
      <c r="S697">
        <v>9.82</v>
      </c>
      <c r="T697">
        <v>2</v>
      </c>
      <c r="U697">
        <v>0</v>
      </c>
      <c r="V697">
        <v>4.8117999999999999</v>
      </c>
    </row>
    <row r="698" spans="1:22" x14ac:dyDescent="0.3">
      <c r="A698">
        <v>823</v>
      </c>
      <c r="B698" t="s">
        <v>2561</v>
      </c>
      <c r="C698">
        <v>2014</v>
      </c>
      <c r="D698" s="1">
        <v>41811</v>
      </c>
      <c r="E698" s="1">
        <v>41818</v>
      </c>
      <c r="F698" t="s">
        <v>50</v>
      </c>
      <c r="G698" t="s">
        <v>2562</v>
      </c>
      <c r="H698" t="s">
        <v>2563</v>
      </c>
      <c r="I698" t="s">
        <v>26</v>
      </c>
      <c r="J698" t="s">
        <v>27</v>
      </c>
      <c r="K698" t="s">
        <v>1093</v>
      </c>
      <c r="L698" t="s">
        <v>788</v>
      </c>
      <c r="M698">
        <v>7109</v>
      </c>
      <c r="N698" t="s">
        <v>148</v>
      </c>
      <c r="O698" t="s">
        <v>2564</v>
      </c>
      <c r="P698" t="s">
        <v>71</v>
      </c>
      <c r="Q698" t="s">
        <v>161</v>
      </c>
      <c r="R698" t="s">
        <v>2565</v>
      </c>
      <c r="S698">
        <v>239.96999999999997</v>
      </c>
      <c r="T698">
        <v>3</v>
      </c>
      <c r="U698">
        <v>0</v>
      </c>
      <c r="V698">
        <v>71.990999999999985</v>
      </c>
    </row>
    <row r="699" spans="1:22" x14ac:dyDescent="0.3">
      <c r="A699">
        <v>822</v>
      </c>
      <c r="B699" t="s">
        <v>2552</v>
      </c>
      <c r="C699">
        <v>2011</v>
      </c>
      <c r="D699" s="1">
        <v>40722</v>
      </c>
      <c r="E699" s="1">
        <v>40726</v>
      </c>
      <c r="F699" t="s">
        <v>50</v>
      </c>
      <c r="G699" t="s">
        <v>1906</v>
      </c>
      <c r="H699" t="s">
        <v>1907</v>
      </c>
      <c r="I699" t="s">
        <v>26</v>
      </c>
      <c r="J699" t="s">
        <v>27</v>
      </c>
      <c r="K699" t="s">
        <v>146</v>
      </c>
      <c r="L699" t="s">
        <v>147</v>
      </c>
      <c r="M699">
        <v>19140</v>
      </c>
      <c r="N699" t="s">
        <v>148</v>
      </c>
      <c r="O699" t="s">
        <v>2559</v>
      </c>
      <c r="P699" t="s">
        <v>46</v>
      </c>
      <c r="Q699" t="s">
        <v>90</v>
      </c>
      <c r="R699" t="s">
        <v>2560</v>
      </c>
      <c r="S699">
        <v>335.52</v>
      </c>
      <c r="T699">
        <v>4</v>
      </c>
      <c r="U699">
        <v>0.2</v>
      </c>
      <c r="V699">
        <v>117.43199999999999</v>
      </c>
    </row>
    <row r="700" spans="1:22" x14ac:dyDescent="0.3">
      <c r="A700">
        <v>821</v>
      </c>
      <c r="B700" t="s">
        <v>2552</v>
      </c>
      <c r="C700">
        <v>2011</v>
      </c>
      <c r="D700" s="1">
        <v>40722</v>
      </c>
      <c r="E700" s="1">
        <v>40726</v>
      </c>
      <c r="F700" t="s">
        <v>50</v>
      </c>
      <c r="G700" t="s">
        <v>1906</v>
      </c>
      <c r="H700" t="s">
        <v>1907</v>
      </c>
      <c r="I700" t="s">
        <v>26</v>
      </c>
      <c r="J700" t="s">
        <v>27</v>
      </c>
      <c r="K700" t="s">
        <v>146</v>
      </c>
      <c r="L700" t="s">
        <v>147</v>
      </c>
      <c r="M700">
        <v>19140</v>
      </c>
      <c r="N700" t="s">
        <v>148</v>
      </c>
      <c r="O700" t="s">
        <v>2557</v>
      </c>
      <c r="P700" t="s">
        <v>46</v>
      </c>
      <c r="Q700" t="s">
        <v>75</v>
      </c>
      <c r="R700" t="s">
        <v>2558</v>
      </c>
      <c r="S700">
        <v>31.086000000000006</v>
      </c>
      <c r="T700">
        <v>3</v>
      </c>
      <c r="U700">
        <v>0.7</v>
      </c>
      <c r="V700">
        <v>-22.796399999999991</v>
      </c>
    </row>
    <row r="701" spans="1:22" x14ac:dyDescent="0.3">
      <c r="A701">
        <v>820</v>
      </c>
      <c r="B701" t="s">
        <v>2552</v>
      </c>
      <c r="C701">
        <v>2011</v>
      </c>
      <c r="D701" s="1">
        <v>40722</v>
      </c>
      <c r="E701" s="1">
        <v>40726</v>
      </c>
      <c r="F701" t="s">
        <v>50</v>
      </c>
      <c r="G701" t="s">
        <v>1906</v>
      </c>
      <c r="H701" t="s">
        <v>1907</v>
      </c>
      <c r="I701" t="s">
        <v>26</v>
      </c>
      <c r="J701" t="s">
        <v>27</v>
      </c>
      <c r="K701" t="s">
        <v>146</v>
      </c>
      <c r="L701" t="s">
        <v>147</v>
      </c>
      <c r="M701">
        <v>19140</v>
      </c>
      <c r="N701" t="s">
        <v>148</v>
      </c>
      <c r="O701" t="s">
        <v>2555</v>
      </c>
      <c r="P701" t="s">
        <v>32</v>
      </c>
      <c r="Q701" t="s">
        <v>36</v>
      </c>
      <c r="R701" t="s">
        <v>2556</v>
      </c>
      <c r="S701">
        <v>1228.4649999999999</v>
      </c>
      <c r="T701">
        <v>5</v>
      </c>
      <c r="U701">
        <v>0.3</v>
      </c>
      <c r="V701">
        <v>0</v>
      </c>
    </row>
    <row r="702" spans="1:22" x14ac:dyDescent="0.3">
      <c r="A702">
        <v>819</v>
      </c>
      <c r="B702" t="s">
        <v>2552</v>
      </c>
      <c r="C702">
        <v>2011</v>
      </c>
      <c r="D702" s="1">
        <v>40722</v>
      </c>
      <c r="E702" s="1">
        <v>40726</v>
      </c>
      <c r="F702" t="s">
        <v>50</v>
      </c>
      <c r="G702" t="s">
        <v>1906</v>
      </c>
      <c r="H702" t="s">
        <v>1907</v>
      </c>
      <c r="I702" t="s">
        <v>26</v>
      </c>
      <c r="J702" t="s">
        <v>27</v>
      </c>
      <c r="K702" t="s">
        <v>146</v>
      </c>
      <c r="L702" t="s">
        <v>147</v>
      </c>
      <c r="M702">
        <v>19140</v>
      </c>
      <c r="N702" t="s">
        <v>148</v>
      </c>
      <c r="O702" t="s">
        <v>2553</v>
      </c>
      <c r="P702" t="s">
        <v>46</v>
      </c>
      <c r="Q702" t="s">
        <v>75</v>
      </c>
      <c r="R702" t="s">
        <v>2554</v>
      </c>
      <c r="S702">
        <v>3.168000000000001</v>
      </c>
      <c r="T702">
        <v>3</v>
      </c>
      <c r="U702">
        <v>0.7</v>
      </c>
      <c r="V702">
        <v>-2.4287999999999998</v>
      </c>
    </row>
    <row r="703" spans="1:22" x14ac:dyDescent="0.3">
      <c r="A703">
        <v>818</v>
      </c>
      <c r="B703" t="s">
        <v>2552</v>
      </c>
      <c r="C703">
        <v>2011</v>
      </c>
      <c r="D703" s="1">
        <v>40722</v>
      </c>
      <c r="E703" s="1">
        <v>40726</v>
      </c>
      <c r="F703" t="s">
        <v>50</v>
      </c>
      <c r="G703" t="s">
        <v>1906</v>
      </c>
      <c r="H703" t="s">
        <v>1907</v>
      </c>
      <c r="I703" t="s">
        <v>26</v>
      </c>
      <c r="J703" t="s">
        <v>27</v>
      </c>
      <c r="K703" t="s">
        <v>146</v>
      </c>
      <c r="L703" t="s">
        <v>147</v>
      </c>
      <c r="M703">
        <v>19140</v>
      </c>
      <c r="N703" t="s">
        <v>148</v>
      </c>
      <c r="O703" t="s">
        <v>404</v>
      </c>
      <c r="P703" t="s">
        <v>46</v>
      </c>
      <c r="Q703" t="s">
        <v>90</v>
      </c>
      <c r="R703" t="s">
        <v>405</v>
      </c>
      <c r="S703">
        <v>41.472000000000008</v>
      </c>
      <c r="T703">
        <v>8</v>
      </c>
      <c r="U703">
        <v>0.2</v>
      </c>
      <c r="V703">
        <v>14.5152</v>
      </c>
    </row>
    <row r="704" spans="1:22" x14ac:dyDescent="0.3">
      <c r="A704">
        <v>792</v>
      </c>
      <c r="B704" t="s">
        <v>2478</v>
      </c>
      <c r="C704">
        <v>2012</v>
      </c>
      <c r="D704" s="1">
        <v>41086</v>
      </c>
      <c r="E704" s="1">
        <v>41090</v>
      </c>
      <c r="F704" t="s">
        <v>50</v>
      </c>
      <c r="G704" t="s">
        <v>1674</v>
      </c>
      <c r="H704" t="s">
        <v>1675</v>
      </c>
      <c r="I704" t="s">
        <v>26</v>
      </c>
      <c r="J704" t="s">
        <v>27</v>
      </c>
      <c r="K704" t="s">
        <v>1464</v>
      </c>
      <c r="L704" t="s">
        <v>319</v>
      </c>
      <c r="M704">
        <v>23223</v>
      </c>
      <c r="N704" t="s">
        <v>30</v>
      </c>
      <c r="O704" t="s">
        <v>2481</v>
      </c>
      <c r="P704" t="s">
        <v>32</v>
      </c>
      <c r="Q704" t="s">
        <v>36</v>
      </c>
      <c r="R704" t="s">
        <v>2482</v>
      </c>
      <c r="S704">
        <v>332.94</v>
      </c>
      <c r="T704">
        <v>3</v>
      </c>
      <c r="U704">
        <v>0</v>
      </c>
      <c r="V704">
        <v>79.905599999999993</v>
      </c>
    </row>
    <row r="705" spans="1:22" x14ac:dyDescent="0.3">
      <c r="A705">
        <v>791</v>
      </c>
      <c r="B705" t="s">
        <v>2478</v>
      </c>
      <c r="C705">
        <v>2012</v>
      </c>
      <c r="D705" s="1">
        <v>41086</v>
      </c>
      <c r="E705" s="1">
        <v>41090</v>
      </c>
      <c r="F705" t="s">
        <v>50</v>
      </c>
      <c r="G705" t="s">
        <v>1674</v>
      </c>
      <c r="H705" t="s">
        <v>1675</v>
      </c>
      <c r="I705" t="s">
        <v>26</v>
      </c>
      <c r="J705" t="s">
        <v>27</v>
      </c>
      <c r="K705" t="s">
        <v>1464</v>
      </c>
      <c r="L705" t="s">
        <v>319</v>
      </c>
      <c r="M705">
        <v>23223</v>
      </c>
      <c r="N705" t="s">
        <v>30</v>
      </c>
      <c r="O705" t="s">
        <v>2479</v>
      </c>
      <c r="P705" t="s">
        <v>46</v>
      </c>
      <c r="Q705" t="s">
        <v>75</v>
      </c>
      <c r="R705" t="s">
        <v>2480</v>
      </c>
      <c r="S705">
        <v>43.04</v>
      </c>
      <c r="T705">
        <v>8</v>
      </c>
      <c r="U705">
        <v>0</v>
      </c>
      <c r="V705">
        <v>21.089600000000001</v>
      </c>
    </row>
    <row r="706" spans="1:22" x14ac:dyDescent="0.3">
      <c r="A706">
        <v>790</v>
      </c>
      <c r="B706" t="s">
        <v>2478</v>
      </c>
      <c r="C706">
        <v>2012</v>
      </c>
      <c r="D706" s="1">
        <v>41086</v>
      </c>
      <c r="E706" s="1">
        <v>41090</v>
      </c>
      <c r="F706" t="s">
        <v>50</v>
      </c>
      <c r="G706" t="s">
        <v>1674</v>
      </c>
      <c r="H706" t="s">
        <v>1675</v>
      </c>
      <c r="I706" t="s">
        <v>26</v>
      </c>
      <c r="J706" t="s">
        <v>27</v>
      </c>
      <c r="K706" t="s">
        <v>1464</v>
      </c>
      <c r="L706" t="s">
        <v>319</v>
      </c>
      <c r="M706">
        <v>23223</v>
      </c>
      <c r="N706" t="s">
        <v>30</v>
      </c>
      <c r="O706" t="s">
        <v>1635</v>
      </c>
      <c r="P706" t="s">
        <v>46</v>
      </c>
      <c r="Q706" t="s">
        <v>59</v>
      </c>
      <c r="R706" t="s">
        <v>1636</v>
      </c>
      <c r="S706">
        <v>15.42</v>
      </c>
      <c r="T706">
        <v>1</v>
      </c>
      <c r="U706">
        <v>0</v>
      </c>
      <c r="V706">
        <v>4.1634000000000011</v>
      </c>
    </row>
    <row r="707" spans="1:22" x14ac:dyDescent="0.3">
      <c r="A707">
        <v>789</v>
      </c>
      <c r="B707" t="s">
        <v>2478</v>
      </c>
      <c r="C707">
        <v>2012</v>
      </c>
      <c r="D707" s="1">
        <v>41086</v>
      </c>
      <c r="E707" s="1">
        <v>41090</v>
      </c>
      <c r="F707" t="s">
        <v>50</v>
      </c>
      <c r="G707" t="s">
        <v>1674</v>
      </c>
      <c r="H707" t="s">
        <v>1675</v>
      </c>
      <c r="I707" t="s">
        <v>26</v>
      </c>
      <c r="J707" t="s">
        <v>27</v>
      </c>
      <c r="K707" t="s">
        <v>1464</v>
      </c>
      <c r="L707" t="s">
        <v>319</v>
      </c>
      <c r="M707">
        <v>23223</v>
      </c>
      <c r="N707" t="s">
        <v>30</v>
      </c>
      <c r="O707" t="s">
        <v>1494</v>
      </c>
      <c r="P707" t="s">
        <v>46</v>
      </c>
      <c r="Q707" t="s">
        <v>75</v>
      </c>
      <c r="R707" t="s">
        <v>1495</v>
      </c>
      <c r="S707">
        <v>143.96</v>
      </c>
      <c r="T707">
        <v>4</v>
      </c>
      <c r="U707">
        <v>0</v>
      </c>
      <c r="V707">
        <v>69.100800000000007</v>
      </c>
    </row>
    <row r="708" spans="1:22" x14ac:dyDescent="0.3">
      <c r="A708">
        <v>777</v>
      </c>
      <c r="B708" t="s">
        <v>2449</v>
      </c>
      <c r="C708">
        <v>2011</v>
      </c>
      <c r="D708" s="1">
        <v>40723</v>
      </c>
      <c r="E708" s="1">
        <v>40730</v>
      </c>
      <c r="F708" t="s">
        <v>50</v>
      </c>
      <c r="G708" t="s">
        <v>2450</v>
      </c>
      <c r="H708" t="s">
        <v>2451</v>
      </c>
      <c r="I708" t="s">
        <v>26</v>
      </c>
      <c r="J708" t="s">
        <v>27</v>
      </c>
      <c r="K708" t="s">
        <v>1007</v>
      </c>
      <c r="L708" t="s">
        <v>498</v>
      </c>
      <c r="M708">
        <v>45231</v>
      </c>
      <c r="N708" t="s">
        <v>148</v>
      </c>
      <c r="O708" t="s">
        <v>2452</v>
      </c>
      <c r="P708" t="s">
        <v>46</v>
      </c>
      <c r="Q708" t="s">
        <v>68</v>
      </c>
      <c r="R708" t="s">
        <v>2453</v>
      </c>
      <c r="S708">
        <v>32.76</v>
      </c>
      <c r="T708">
        <v>7</v>
      </c>
      <c r="U708">
        <v>0.2</v>
      </c>
      <c r="V708">
        <v>3.6854999999999958</v>
      </c>
    </row>
    <row r="709" spans="1:22" x14ac:dyDescent="0.3">
      <c r="A709">
        <v>720</v>
      </c>
      <c r="B709" t="s">
        <v>2309</v>
      </c>
      <c r="C709">
        <v>2011</v>
      </c>
      <c r="D709" s="1">
        <v>40696</v>
      </c>
      <c r="E709" s="1">
        <v>40701</v>
      </c>
      <c r="F709" t="s">
        <v>50</v>
      </c>
      <c r="G709" t="s">
        <v>2310</v>
      </c>
      <c r="H709" t="s">
        <v>2311</v>
      </c>
      <c r="I709" t="s">
        <v>102</v>
      </c>
      <c r="J709" t="s">
        <v>27</v>
      </c>
      <c r="K709" t="s">
        <v>154</v>
      </c>
      <c r="L709" t="s">
        <v>121</v>
      </c>
      <c r="M709">
        <v>84057</v>
      </c>
      <c r="N709" t="s">
        <v>44</v>
      </c>
      <c r="O709" t="s">
        <v>1540</v>
      </c>
      <c r="P709" t="s">
        <v>32</v>
      </c>
      <c r="Q709" t="s">
        <v>65</v>
      </c>
      <c r="R709" t="s">
        <v>1541</v>
      </c>
      <c r="S709">
        <v>73.320000000000007</v>
      </c>
      <c r="T709">
        <v>6</v>
      </c>
      <c r="U709">
        <v>0</v>
      </c>
      <c r="V709">
        <v>21.995999999999992</v>
      </c>
    </row>
    <row r="710" spans="1:22" x14ac:dyDescent="0.3">
      <c r="A710">
        <v>719</v>
      </c>
      <c r="B710" t="s">
        <v>2309</v>
      </c>
      <c r="C710">
        <v>2011</v>
      </c>
      <c r="D710" s="1">
        <v>40696</v>
      </c>
      <c r="E710" s="1">
        <v>40701</v>
      </c>
      <c r="F710" t="s">
        <v>50</v>
      </c>
      <c r="G710" t="s">
        <v>2310</v>
      </c>
      <c r="H710" t="s">
        <v>2311</v>
      </c>
      <c r="I710" t="s">
        <v>102</v>
      </c>
      <c r="J710" t="s">
        <v>27</v>
      </c>
      <c r="K710" t="s">
        <v>154</v>
      </c>
      <c r="L710" t="s">
        <v>121</v>
      </c>
      <c r="M710">
        <v>84057</v>
      </c>
      <c r="N710" t="s">
        <v>44</v>
      </c>
      <c r="O710" t="s">
        <v>1724</v>
      </c>
      <c r="P710" t="s">
        <v>46</v>
      </c>
      <c r="Q710" t="s">
        <v>75</v>
      </c>
      <c r="R710" t="s">
        <v>1725</v>
      </c>
      <c r="S710">
        <v>59.808000000000007</v>
      </c>
      <c r="T710">
        <v>3</v>
      </c>
      <c r="U710">
        <v>0.2</v>
      </c>
      <c r="V710">
        <v>19.4376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3381-80D1-49B7-804E-B160AB69DAFE}">
  <dimension ref="A3:N18"/>
  <sheetViews>
    <sheetView workbookViewId="0">
      <selection activeCell="M24" sqref="M24"/>
    </sheetView>
  </sheetViews>
  <sheetFormatPr defaultRowHeight="14.4" x14ac:dyDescent="0.3"/>
  <cols>
    <col min="1" max="1" width="12.5546875" bestFit="1" customWidth="1"/>
    <col min="2" max="2" width="12" bestFit="1" customWidth="1"/>
    <col min="3" max="3" width="2.5546875" customWidth="1"/>
    <col min="4" max="4" width="12.5546875" bestFit="1" customWidth="1"/>
    <col min="5" max="5" width="12.109375" bestFit="1" customWidth="1"/>
    <col min="6" max="6" width="1.6640625" customWidth="1"/>
    <col min="7" max="7" width="12.5546875" bestFit="1" customWidth="1"/>
    <col min="8" max="8" width="14.88671875" bestFit="1" customWidth="1"/>
    <col min="9" max="9" width="3.6640625" customWidth="1"/>
    <col min="10" max="10" width="12.5546875" bestFit="1" customWidth="1"/>
    <col min="11" max="11" width="15.88671875" bestFit="1" customWidth="1"/>
    <col min="12" max="12" width="3.6640625" customWidth="1"/>
    <col min="13" max="13" width="12.5546875" bestFit="1" customWidth="1"/>
    <col min="14" max="14" width="18.77734375" bestFit="1" customWidth="1"/>
  </cols>
  <sheetData>
    <row r="3" spans="1:14" x14ac:dyDescent="0.3">
      <c r="A3" s="2" t="s">
        <v>10931</v>
      </c>
      <c r="B3" t="s">
        <v>10949</v>
      </c>
      <c r="D3" s="2" t="s">
        <v>10931</v>
      </c>
      <c r="E3" t="s">
        <v>10950</v>
      </c>
      <c r="G3" s="2" t="s">
        <v>10931</v>
      </c>
      <c r="H3" t="s">
        <v>10951</v>
      </c>
      <c r="J3" s="2" t="s">
        <v>10931</v>
      </c>
      <c r="K3" t="s">
        <v>10952</v>
      </c>
      <c r="M3" s="2" t="s">
        <v>10931</v>
      </c>
      <c r="N3" t="s">
        <v>10953</v>
      </c>
    </row>
    <row r="4" spans="1:14" x14ac:dyDescent="0.3">
      <c r="A4" s="3" t="s">
        <v>10934</v>
      </c>
      <c r="B4">
        <v>95365.937600000019</v>
      </c>
      <c r="D4" s="3" t="s">
        <v>10934</v>
      </c>
      <c r="E4">
        <v>9199.2699999999986</v>
      </c>
      <c r="G4" s="3" t="s">
        <v>10934</v>
      </c>
      <c r="H4">
        <v>1500</v>
      </c>
      <c r="J4" s="3" t="s">
        <v>10934</v>
      </c>
      <c r="K4">
        <v>387</v>
      </c>
      <c r="M4" s="3" t="s">
        <v>10934</v>
      </c>
      <c r="N4">
        <v>9.6462848596792869E-2</v>
      </c>
    </row>
    <row r="5" spans="1:14" x14ac:dyDescent="0.3">
      <c r="A5" s="3" t="s">
        <v>10935</v>
      </c>
      <c r="B5">
        <v>60172.649400000024</v>
      </c>
      <c r="D5" s="3" t="s">
        <v>10935</v>
      </c>
      <c r="E5">
        <v>10288.898699999991</v>
      </c>
      <c r="G5" s="3" t="s">
        <v>10935</v>
      </c>
      <c r="H5">
        <v>1068</v>
      </c>
      <c r="J5" s="3" t="s">
        <v>10935</v>
      </c>
      <c r="K5">
        <v>301</v>
      </c>
      <c r="M5" s="3" t="s">
        <v>10935</v>
      </c>
      <c r="N5">
        <v>0.17098962406664425</v>
      </c>
    </row>
    <row r="6" spans="1:14" x14ac:dyDescent="0.3">
      <c r="A6" s="3" t="s">
        <v>10936</v>
      </c>
      <c r="B6">
        <v>199252.98399999991</v>
      </c>
      <c r="D6" s="3" t="s">
        <v>10936</v>
      </c>
      <c r="E6">
        <v>26806.573700000015</v>
      </c>
      <c r="G6" s="3" t="s">
        <v>10936</v>
      </c>
      <c r="H6">
        <v>2491</v>
      </c>
      <c r="J6" s="3" t="s">
        <v>10936</v>
      </c>
      <c r="K6">
        <v>680</v>
      </c>
      <c r="M6" s="3" t="s">
        <v>10936</v>
      </c>
      <c r="N6">
        <v>0.13453536886554246</v>
      </c>
    </row>
    <row r="7" spans="1:14" x14ac:dyDescent="0.3">
      <c r="A7" s="3" t="s">
        <v>10937</v>
      </c>
      <c r="B7">
        <v>141851.5674</v>
      </c>
      <c r="D7" s="3" t="s">
        <v>10937</v>
      </c>
      <c r="E7">
        <v>13437.806799999998</v>
      </c>
      <c r="G7" s="3" t="s">
        <v>10937</v>
      </c>
      <c r="H7">
        <v>2441</v>
      </c>
      <c r="J7" s="3" t="s">
        <v>10937</v>
      </c>
      <c r="K7">
        <v>663</v>
      </c>
      <c r="M7" s="3" t="s">
        <v>10937</v>
      </c>
      <c r="N7">
        <v>9.4731465053942004E-2</v>
      </c>
    </row>
    <row r="8" spans="1:14" x14ac:dyDescent="0.3">
      <c r="A8" s="3" t="s">
        <v>10938</v>
      </c>
      <c r="B8">
        <v>156122.28669999994</v>
      </c>
      <c r="D8" s="3" t="s">
        <v>10938</v>
      </c>
      <c r="E8">
        <v>22308.51279999999</v>
      </c>
      <c r="G8" s="3" t="s">
        <v>10938</v>
      </c>
      <c r="H8">
        <v>2850</v>
      </c>
      <c r="J8" s="3" t="s">
        <v>10938</v>
      </c>
      <c r="K8">
        <v>750</v>
      </c>
      <c r="M8" s="3" t="s">
        <v>10954</v>
      </c>
      <c r="N8">
        <v>0.14289127626517142</v>
      </c>
    </row>
    <row r="9" spans="1:14" x14ac:dyDescent="0.3">
      <c r="A9" s="3" t="s">
        <v>10939</v>
      </c>
      <c r="B9">
        <v>147082.61130000011</v>
      </c>
      <c r="D9" s="3" t="s">
        <v>10939</v>
      </c>
      <c r="E9">
        <v>20899.334500000012</v>
      </c>
      <c r="G9" s="3" t="s">
        <v>10939</v>
      </c>
      <c r="H9">
        <v>2644</v>
      </c>
      <c r="J9" s="3" t="s">
        <v>10939</v>
      </c>
      <c r="K9">
        <v>709</v>
      </c>
      <c r="M9" s="3" t="s">
        <v>10939</v>
      </c>
      <c r="N9">
        <v>0.1420924901678027</v>
      </c>
    </row>
    <row r="10" spans="1:14" x14ac:dyDescent="0.3">
      <c r="A10" s="3" t="s">
        <v>10940</v>
      </c>
      <c r="B10">
        <v>149580.83800000031</v>
      </c>
      <c r="D10" s="3" t="s">
        <v>10940</v>
      </c>
      <c r="E10">
        <v>13535.38299999998</v>
      </c>
      <c r="G10" s="3" t="s">
        <v>10940</v>
      </c>
      <c r="H10">
        <v>2705</v>
      </c>
      <c r="J10" s="3" t="s">
        <v>10940</v>
      </c>
      <c r="K10">
        <v>708</v>
      </c>
      <c r="M10" s="3" t="s">
        <v>10940</v>
      </c>
      <c r="N10">
        <v>9.0488749635163512E-2</v>
      </c>
    </row>
    <row r="11" spans="1:14" x14ac:dyDescent="0.3">
      <c r="A11" s="3" t="s">
        <v>10941</v>
      </c>
      <c r="B11">
        <v>159589.45099999988</v>
      </c>
      <c r="D11" s="3" t="s">
        <v>10941</v>
      </c>
      <c r="E11">
        <v>21896.715399999972</v>
      </c>
      <c r="G11" s="3" t="s">
        <v>10941</v>
      </c>
      <c r="H11">
        <v>2796</v>
      </c>
      <c r="J11" s="3" t="s">
        <v>10941</v>
      </c>
      <c r="K11">
        <v>710</v>
      </c>
      <c r="M11" s="3" t="s">
        <v>10941</v>
      </c>
      <c r="N11">
        <v>0.13720653378273723</v>
      </c>
    </row>
    <row r="12" spans="1:14" x14ac:dyDescent="0.3">
      <c r="A12" s="3" t="s">
        <v>10942</v>
      </c>
      <c r="B12">
        <v>309770.09970000025</v>
      </c>
      <c r="D12" s="3" t="s">
        <v>10942</v>
      </c>
      <c r="E12">
        <v>37293.192500000034</v>
      </c>
      <c r="G12" s="3" t="s">
        <v>10942</v>
      </c>
      <c r="H12">
        <v>5073</v>
      </c>
      <c r="J12" s="3" t="s">
        <v>10942</v>
      </c>
      <c r="K12">
        <v>1386</v>
      </c>
      <c r="M12" s="3" t="s">
        <v>10942</v>
      </c>
      <c r="N12">
        <v>0.12038990379031732</v>
      </c>
    </row>
    <row r="13" spans="1:14" x14ac:dyDescent="0.3">
      <c r="A13" s="3" t="s">
        <v>10943</v>
      </c>
      <c r="B13">
        <v>197115.20170000009</v>
      </c>
      <c r="D13" s="3" t="s">
        <v>10943</v>
      </c>
      <c r="E13">
        <v>31469.663800000035</v>
      </c>
      <c r="G13" s="3" t="s">
        <v>10943</v>
      </c>
      <c r="H13">
        <v>3095</v>
      </c>
      <c r="J13" s="3" t="s">
        <v>10943</v>
      </c>
      <c r="K13">
        <v>817</v>
      </c>
      <c r="M13" s="3" t="s">
        <v>10943</v>
      </c>
      <c r="N13">
        <v>0.15965112547684351</v>
      </c>
    </row>
    <row r="14" spans="1:14" x14ac:dyDescent="0.3">
      <c r="A14" s="3" t="s">
        <v>10944</v>
      </c>
      <c r="B14">
        <v>349120.07400000008</v>
      </c>
      <c r="D14" s="3" t="s">
        <v>10944</v>
      </c>
      <c r="E14">
        <v>35825.536599999927</v>
      </c>
      <c r="G14" s="3" t="s">
        <v>10944</v>
      </c>
      <c r="H14">
        <v>5741</v>
      </c>
      <c r="J14" s="3" t="s">
        <v>10944</v>
      </c>
      <c r="K14">
        <v>1462</v>
      </c>
      <c r="M14" s="3" t="s">
        <v>10944</v>
      </c>
      <c r="N14">
        <v>0.10261666191099604</v>
      </c>
    </row>
    <row r="15" spans="1:14" x14ac:dyDescent="0.3">
      <c r="A15" s="3" t="s">
        <v>10945</v>
      </c>
      <c r="B15">
        <v>332177.15950000001</v>
      </c>
      <c r="D15" s="3" t="s">
        <v>10945</v>
      </c>
      <c r="E15">
        <v>43436.13390000003</v>
      </c>
      <c r="G15" s="3" t="s">
        <v>10945</v>
      </c>
      <c r="H15">
        <v>5469</v>
      </c>
      <c r="J15" s="3" t="s">
        <v>10945</v>
      </c>
      <c r="K15">
        <v>1421</v>
      </c>
      <c r="M15" s="3" t="s">
        <v>10945</v>
      </c>
      <c r="N15">
        <v>0.13076195234308405</v>
      </c>
    </row>
    <row r="16" spans="1:14" x14ac:dyDescent="0.3">
      <c r="A16" s="3" t="s">
        <v>10932</v>
      </c>
      <c r="B16">
        <v>2297200.8603000008</v>
      </c>
      <c r="D16" s="3" t="s">
        <v>10932</v>
      </c>
      <c r="E16">
        <v>286397.02169999998</v>
      </c>
      <c r="G16" s="3" t="s">
        <v>10932</v>
      </c>
      <c r="H16">
        <v>37873</v>
      </c>
      <c r="J16" s="3" t="s">
        <v>10932</v>
      </c>
      <c r="K16">
        <v>9994</v>
      </c>
      <c r="M16" s="3" t="s">
        <v>10932</v>
      </c>
      <c r="N16">
        <v>0.12467217240315856</v>
      </c>
    </row>
    <row r="18" spans="2:14" x14ac:dyDescent="0.3">
      <c r="B18" s="7">
        <f>GETPIVOTDATA("Sales",$A$3)</f>
        <v>2297200.8603000008</v>
      </c>
      <c r="E18" s="7">
        <f>GETPIVOTDATA("Profit",$D$3)</f>
        <v>286397.02169999998</v>
      </c>
      <c r="H18" s="8">
        <f>GETPIVOTDATA("Quantity",$G$3)</f>
        <v>37873</v>
      </c>
      <c r="K18" s="9">
        <f>GETPIVOTDATA("Order ID",$J$3)</f>
        <v>9994</v>
      </c>
      <c r="N18" s="10">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3952-36DB-44DF-A337-10AFEC0BE217}">
  <dimension ref="A1:V9995"/>
  <sheetViews>
    <sheetView topLeftCell="A2" workbookViewId="0">
      <selection activeCell="F13" sqref="F13"/>
    </sheetView>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51E7-5154-4530-8C39-CECF36201AE6}">
  <dimension ref="A1"/>
  <sheetViews>
    <sheetView showGridLines="0" showRowColHeaders="0" tabSelected="1" workbookViewId="0">
      <selection activeCell="Q40" sqref="Q40"/>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8D3E-8B28-498B-AA00-96E60E427B34}">
  <dimension ref="A3:K8"/>
  <sheetViews>
    <sheetView workbookViewId="0">
      <selection activeCell="K8" sqref="K8"/>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7" max="7" width="9.5546875" customWidth="1"/>
    <col min="8" max="10" width="12" bestFit="1" customWidth="1"/>
  </cols>
  <sheetData>
    <row r="3" spans="1:11" x14ac:dyDescent="0.3">
      <c r="A3" s="2" t="s">
        <v>10931</v>
      </c>
      <c r="B3" t="s">
        <v>10949</v>
      </c>
      <c r="C3" t="s">
        <v>10950</v>
      </c>
      <c r="D3" t="s">
        <v>10951</v>
      </c>
      <c r="E3" t="s">
        <v>10952</v>
      </c>
      <c r="F3" t="s">
        <v>10953</v>
      </c>
    </row>
    <row r="4" spans="1:11" x14ac:dyDescent="0.3">
      <c r="A4" s="4" t="s">
        <v>10933</v>
      </c>
      <c r="B4">
        <v>484247.49810000096</v>
      </c>
      <c r="C4">
        <v>49543.974100000007</v>
      </c>
      <c r="D4">
        <v>7581</v>
      </c>
      <c r="E4">
        <v>1993</v>
      </c>
      <c r="F4">
        <v>0.10231126499236715</v>
      </c>
    </row>
    <row r="5" spans="1:11" x14ac:dyDescent="0.3">
      <c r="A5" s="4" t="s">
        <v>10946</v>
      </c>
      <c r="B5">
        <v>470532.50899999985</v>
      </c>
      <c r="C5">
        <v>61618.603700000051</v>
      </c>
      <c r="D5">
        <v>7979</v>
      </c>
      <c r="E5">
        <v>2102</v>
      </c>
      <c r="F5">
        <v>0.13095504034557592</v>
      </c>
    </row>
    <row r="6" spans="1:11" x14ac:dyDescent="0.3">
      <c r="A6" s="4" t="s">
        <v>10947</v>
      </c>
      <c r="B6">
        <v>608473.83000000066</v>
      </c>
      <c r="C6">
        <v>81726.930800000177</v>
      </c>
      <c r="D6">
        <v>9810</v>
      </c>
      <c r="E6">
        <v>2580</v>
      </c>
      <c r="F6">
        <v>0.13431461924993568</v>
      </c>
    </row>
    <row r="7" spans="1:11" x14ac:dyDescent="0.3">
      <c r="A7" s="4" t="s">
        <v>10948</v>
      </c>
      <c r="B7">
        <v>733947.0231999997</v>
      </c>
      <c r="C7">
        <v>93507.513099999967</v>
      </c>
      <c r="D7">
        <v>12503</v>
      </c>
      <c r="E7">
        <v>3319</v>
      </c>
      <c r="F7">
        <v>0.12740362743390987</v>
      </c>
    </row>
    <row r="8" spans="1:11" x14ac:dyDescent="0.3">
      <c r="G8" s="11">
        <f>(GETPIVOTDATA("Sum of Sales",$A$3,"Years",2014)/GETPIVOTDATA("Sum of Sales",$A$3,"Years",2013))-1</f>
        <v>0.20620967905883303</v>
      </c>
      <c r="H8" s="11">
        <f>(GETPIVOTDATA("Sum of Profit",$A$3,"Years",2014)/GETPIVOTDATA("Sum of Profit",$A$3,"Years",2013))-1</f>
        <v>0.14414565902185772</v>
      </c>
      <c r="I8" s="11">
        <f>(GETPIVOTDATA("Sum of Quantity",$A$3,"Years",2014)/GETPIVOTDATA("Count of Order ID",$A$3,"Years",2013))-1</f>
        <v>3.8461240310077516</v>
      </c>
      <c r="J8" s="11">
        <f>(GETPIVOTDATA("Count of Order ID",$A$3,"Years",2014)/GETPIVOTDATA("Count of Order ID",$A$3,"Years",2013))-1</f>
        <v>0.2864341085271318</v>
      </c>
      <c r="K8" s="11">
        <f>(GETPIVOTDATA("Sum of Profit Margin",$A$3,"Years",2014)/GETPIVOTDATA("Sum of Profit Margin",$A$3,"Years",2013))-1</f>
        <v>-5.1453757264990463E-2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C48011-6F99-4D96-8D2C-A5ABA10153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 </vt:lpstr>
      <vt:lpstr>Pie Chart</vt:lpstr>
      <vt:lpstr>Map Chart</vt:lpstr>
      <vt:lpstr>Top 5</vt:lpstr>
      <vt:lpstr>Sheet8</vt:lpstr>
      <vt:lpstr>kpi</vt:lpstr>
      <vt:lpstr>Data</vt:lpstr>
      <vt:lpstr>Sheet1</vt:lpstr>
      <vt:lpstr>kpi 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2025-06-23T09:38:30Z</dcterms:created>
  <dcterms:modified xsi:type="dcterms:W3CDTF">2025-06-23T14:25:46Z</dcterms:modified>
</cp:coreProperties>
</file>