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n_\Dropbox\WorkForceDevProj\Documentation\Benefits &amp; Expenses Database\Rules.CTC\"/>
    </mc:Choice>
  </mc:AlternateContent>
  <xr:revisionPtr revIDLastSave="0" documentId="13_ncr:1_{6222B695-726F-455E-8A14-74D598783F14}" xr6:coauthVersionLast="47" xr6:coauthVersionMax="47" xr10:uidLastSave="{00000000-0000-0000-0000-000000000000}"/>
  <bookViews>
    <workbookView xWindow="-98" yWindow="-98" windowWidth="22695" windowHeight="14595" xr2:uid="{10582FE9-9D05-40E0-9696-64AF7752DFF5}"/>
  </bookViews>
  <sheets>
    <sheet name="Federal CTC" sheetId="1" r:id="rId1"/>
    <sheet name="State CTC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G27" i="2"/>
  <c r="C27" i="2"/>
  <c r="K26" i="2"/>
  <c r="J26" i="2"/>
  <c r="H26" i="2"/>
  <c r="G26" i="2"/>
  <c r="C26" i="2"/>
  <c r="K25" i="2"/>
  <c r="J25" i="2"/>
  <c r="H25" i="2"/>
  <c r="C25" i="2"/>
  <c r="H24" i="2"/>
  <c r="G24" i="2"/>
  <c r="C24" i="2"/>
  <c r="G23" i="2"/>
  <c r="C23" i="2"/>
  <c r="H22" i="2"/>
  <c r="G22" i="2"/>
  <c r="C22" i="2"/>
  <c r="H21" i="2"/>
  <c r="G21" i="2"/>
  <c r="C21" i="2"/>
  <c r="H20" i="2"/>
  <c r="G20" i="2"/>
  <c r="C20" i="2"/>
  <c r="K19" i="2"/>
  <c r="J19" i="2"/>
  <c r="H19" i="2"/>
  <c r="C19" i="2"/>
  <c r="K18" i="2"/>
  <c r="J18" i="2"/>
  <c r="H18" i="2"/>
  <c r="G18" i="2"/>
  <c r="C18" i="2"/>
  <c r="G17" i="2"/>
  <c r="C17" i="2"/>
  <c r="H16" i="2"/>
  <c r="G16" i="2"/>
  <c r="C16" i="2"/>
  <c r="H15" i="2"/>
  <c r="G15" i="2"/>
  <c r="C15" i="2"/>
  <c r="H14" i="2"/>
  <c r="G14" i="2"/>
  <c r="C14" i="2"/>
  <c r="K13" i="2"/>
  <c r="J13" i="2"/>
  <c r="H13" i="2"/>
  <c r="C13" i="2"/>
  <c r="K12" i="2"/>
  <c r="J12" i="2"/>
  <c r="H12" i="2"/>
  <c r="G12" i="2"/>
  <c r="C12" i="2"/>
  <c r="G11" i="2"/>
  <c r="C11" i="2"/>
  <c r="H10" i="2"/>
  <c r="G10" i="2"/>
  <c r="C10" i="2"/>
  <c r="H9" i="2"/>
  <c r="G9" i="2"/>
  <c r="C9" i="2"/>
  <c r="H8" i="2"/>
  <c r="G8" i="2"/>
  <c r="C8" i="2"/>
  <c r="K7" i="2"/>
  <c r="J7" i="2"/>
  <c r="H7" i="2"/>
  <c r="C7" i="2"/>
  <c r="K6" i="2"/>
  <c r="J6" i="2"/>
  <c r="H6" i="2"/>
  <c r="G6" i="2"/>
  <c r="C6" i="2"/>
  <c r="G5" i="2"/>
  <c r="C5" i="2"/>
  <c r="H4" i="2"/>
  <c r="G4" i="2"/>
  <c r="C4" i="2"/>
</calcChain>
</file>

<file path=xl/sharedStrings.xml><?xml version="1.0" encoding="utf-8"?>
<sst xmlns="http://schemas.openxmlformats.org/spreadsheetml/2006/main" count="341" uniqueCount="60">
  <si>
    <t>Eligibility Parameters</t>
  </si>
  <si>
    <t>Value of Benefit Parameters</t>
  </si>
  <si>
    <t>Instructions:</t>
  </si>
  <si>
    <t>ProgramName</t>
  </si>
  <si>
    <t>FilingStatus</t>
  </si>
  <si>
    <t>FilingStatusFlag</t>
  </si>
  <si>
    <t>ruleYear</t>
  </si>
  <si>
    <t>CountableIncome</t>
  </si>
  <si>
    <t>AgeofDependentMin</t>
  </si>
  <si>
    <t>AgeofDependentMax</t>
  </si>
  <si>
    <t>IncomeBin1Max</t>
  </si>
  <si>
    <t>IncomeBin2Max</t>
  </si>
  <si>
    <t>RefundableCredit</t>
  </si>
  <si>
    <r>
      <t xml:space="preserve">1. Merge </t>
    </r>
    <r>
      <rPr>
        <b/>
        <sz val="12"/>
        <color theme="1"/>
        <rFont val="Calibri"/>
        <family val="2"/>
        <scheme val="minor"/>
      </rPr>
      <t>All Parameters</t>
    </r>
    <r>
      <rPr>
        <sz val="12"/>
        <color theme="1"/>
        <rFont val="Calibri"/>
        <family val="2"/>
        <scheme val="minor"/>
      </rPr>
      <t xml:space="preserve"> onto your dataset by inputs </t>
    </r>
    <r>
      <rPr>
        <b/>
        <sz val="12"/>
        <color rgb="FFFFC000"/>
        <rFont val="Calibri"/>
        <family val="2"/>
        <scheme val="minor"/>
      </rPr>
      <t>emphasized in yellow</t>
    </r>
  </si>
  <si>
    <t>Federal CTC</t>
  </si>
  <si>
    <t>Individual</t>
  </si>
  <si>
    <t>Adjusted Gross Income</t>
  </si>
  <si>
    <r>
      <t xml:space="preserve">2. Go to the </t>
    </r>
    <r>
      <rPr>
        <b/>
        <sz val="12"/>
        <color theme="1"/>
        <rFont val="Calibri"/>
        <family val="2"/>
        <scheme val="minor"/>
      </rPr>
      <t>Federal Child Tax Credit</t>
    </r>
    <r>
      <rPr>
        <sz val="12"/>
        <color theme="1"/>
        <rFont val="Calibri"/>
        <family val="2"/>
        <scheme val="minor"/>
      </rPr>
      <t xml:space="preserve"> section of the </t>
    </r>
    <r>
      <rPr>
        <b/>
        <sz val="12"/>
        <rFont val="Calibri"/>
        <family val="2"/>
        <scheme val="minor"/>
      </rPr>
      <t>Policy Rules Database Technical Manual</t>
    </r>
  </si>
  <si>
    <t>Married Filing Jointly</t>
  </si>
  <si>
    <r>
      <t xml:space="preserve">3. Provide all required inputs described in the </t>
    </r>
    <r>
      <rPr>
        <b/>
        <sz val="12"/>
        <rFont val="Calibri"/>
        <family val="2"/>
        <scheme val="minor"/>
      </rPr>
      <t>List of Inputs</t>
    </r>
    <r>
      <rPr>
        <sz val="12"/>
        <color theme="1"/>
        <rFont val="Calibri"/>
        <family val="2"/>
        <scheme val="minor"/>
      </rPr>
      <t xml:space="preserve"> section</t>
    </r>
  </si>
  <si>
    <r>
      <t>4. Follow steps described in the</t>
    </r>
    <r>
      <rPr>
        <b/>
        <sz val="12"/>
        <rFont val="Calibri"/>
        <family val="2"/>
        <scheme val="minor"/>
      </rPr>
      <t xml:space="preserve"> Calculations </t>
    </r>
    <r>
      <rPr>
        <sz val="12"/>
        <rFont val="Calibri"/>
        <family val="2"/>
        <scheme val="minor"/>
      </rPr>
      <t>section</t>
    </r>
    <r>
      <rPr>
        <sz val="12"/>
        <color theme="1"/>
        <rFont val="Calibri"/>
        <family val="2"/>
        <scheme val="minor"/>
      </rPr>
      <t xml:space="preserve"> to calculate the tax credit value</t>
    </r>
  </si>
  <si>
    <t>Married Filing Separately</t>
  </si>
  <si>
    <t>stateName</t>
  </si>
  <si>
    <t>stateFIPS</t>
  </si>
  <si>
    <t>IncomeBinDescription</t>
  </si>
  <si>
    <t>IncomeBin3Max</t>
  </si>
  <si>
    <t>Refundable</t>
  </si>
  <si>
    <t>TaxCreditType</t>
  </si>
  <si>
    <t>ValueBin1</t>
  </si>
  <si>
    <t>ValueBin2</t>
  </si>
  <si>
    <t>ValueBin3</t>
  </si>
  <si>
    <t>PercentOfFederalBin1</t>
  </si>
  <si>
    <t>PercentOfFederalBin2</t>
  </si>
  <si>
    <t>PercentOfFederalBin3</t>
  </si>
  <si>
    <t>State CTC</t>
  </si>
  <si>
    <t>California</t>
  </si>
  <si>
    <t>State or federal income limits</t>
  </si>
  <si>
    <t>No</t>
  </si>
  <si>
    <t>$526 lump-sum</t>
  </si>
  <si>
    <r>
      <t xml:space="preserve">2. Go to the </t>
    </r>
    <r>
      <rPr>
        <b/>
        <sz val="12"/>
        <color theme="1"/>
        <rFont val="Calibri"/>
        <family val="2"/>
        <scheme val="minor"/>
      </rPr>
      <t>State Child Tax Credit</t>
    </r>
    <r>
      <rPr>
        <sz val="12"/>
        <color theme="1"/>
        <rFont val="Calibri"/>
        <family val="2"/>
        <scheme val="minor"/>
      </rPr>
      <t xml:space="preserve"> section of the </t>
    </r>
    <r>
      <rPr>
        <b/>
        <sz val="12"/>
        <rFont val="Calibri"/>
        <family val="2"/>
        <scheme val="minor"/>
      </rPr>
      <t>Policy Rules Database Technical Manual</t>
    </r>
  </si>
  <si>
    <t>Colorado</t>
  </si>
  <si>
    <t>Yes</t>
  </si>
  <si>
    <t>30% of federal CTC</t>
  </si>
  <si>
    <t>Idaho</t>
  </si>
  <si>
    <t>$130 lump-sum</t>
  </si>
  <si>
    <t>New York</t>
  </si>
  <si>
    <t>Maximum of 33% of the federal CTC or $100</t>
  </si>
  <si>
    <t>North Carolina</t>
  </si>
  <si>
    <t>$100 lump-sum</t>
  </si>
  <si>
    <t>Oklahoma</t>
  </si>
  <si>
    <t>5% of federal CTC</t>
  </si>
  <si>
    <t>345235 </t>
  </si>
  <si>
    <t>CreditBin1</t>
  </si>
  <si>
    <t>CreditBin2</t>
  </si>
  <si>
    <t>PhaseOutSlope1</t>
  </si>
  <si>
    <t>PhaseOutSlope2</t>
  </si>
  <si>
    <t>AdditionalCreditFor0to5</t>
  </si>
  <si>
    <t>Merge by filing status (FilingStatus) and year of rules (ruleYear)</t>
  </si>
  <si>
    <t>Merge by state identifier (stateFIPS) and filing status (FilingStatus)</t>
  </si>
  <si>
    <t>Head of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</si>
</sst>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0" xfId="0" applyFont="1"/>
    <xf numFmtId="3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lie/Dropbox/WorkForceDevProj/Documentation/Benefits%20&amp;%20Expenses%20Database/Database/PolicyRules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deral Income Tax"/>
      <sheetName val="Health Exchange Subsidy"/>
      <sheetName val="SNAP"/>
      <sheetName val="Medicaid"/>
      <sheetName val="Employer Sponsored Healthcare"/>
      <sheetName val="State Income Tax"/>
      <sheetName val="State Sales Tax"/>
      <sheetName val="FICA Tax"/>
      <sheetName val="Federal EITC"/>
      <sheetName val="State EITC"/>
      <sheetName val="Federal CTC"/>
      <sheetName val="State CTC"/>
      <sheetName val="Federal CDCTC"/>
      <sheetName val="State CDCTC"/>
      <sheetName val="Section 8"/>
      <sheetName val="School Meals"/>
      <sheetName val="SMI"/>
      <sheetName val="FPL"/>
      <sheetName val="CountyNametoFIPSMapping"/>
      <sheetName val="StateCodeMapping"/>
      <sheetName val="Section8 Calculations"/>
      <sheetName val="CCDF_AL"/>
      <sheetName val="CCDF_AL_copays"/>
      <sheetName val="CCDF_CT"/>
      <sheetName val="CCDF_FL"/>
      <sheetName val="CCDF_GA"/>
      <sheetName val="CCDF_LA"/>
      <sheetName val="CCDF_NY"/>
      <sheetName val="CCDF_OK"/>
      <sheetName val="CCDF_OK_copays"/>
      <sheetName val="CCDF_TN"/>
      <sheetName val="CCDF_TX"/>
      <sheetName val="CCDF_VA"/>
      <sheetName val="CCDF_stateParameters"/>
      <sheetName val="SPR_allStates"/>
      <sheetName val="CCDF_VA_group"/>
      <sheetName val="VA_CCDF_geographicMapping"/>
      <sheetName val="FederalIncomeTax_rules"/>
      <sheetName val="Childcare_FL_copays"/>
      <sheetName val="SNAP_fedrules"/>
      <sheetName val="SNAP_bbce"/>
      <sheetName val="SNAP_heatandeat"/>
      <sheetName val="LIHEAP"/>
      <sheetName val="ACA Subsidy"/>
      <sheetName val="VPK"/>
      <sheetName val="LIHEAP_maxmin"/>
      <sheetName val="LIHEAP_assetTest"/>
      <sheetName val="SNAP_s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stateName</v>
          </cell>
          <cell r="B1" t="str">
            <v>stateFIPS</v>
          </cell>
        </row>
        <row r="2">
          <cell r="A2" t="str">
            <v>Alabama</v>
          </cell>
          <cell r="B2">
            <v>1</v>
          </cell>
        </row>
        <row r="3">
          <cell r="A3" t="str">
            <v>Alaska</v>
          </cell>
          <cell r="B3">
            <v>2</v>
          </cell>
        </row>
        <row r="4">
          <cell r="A4" t="str">
            <v>Arizona</v>
          </cell>
          <cell r="B4">
            <v>4</v>
          </cell>
        </row>
        <row r="5">
          <cell r="A5" t="str">
            <v>Arkansas</v>
          </cell>
          <cell r="B5">
            <v>5</v>
          </cell>
        </row>
        <row r="6">
          <cell r="A6" t="str">
            <v>California</v>
          </cell>
          <cell r="B6">
            <v>6</v>
          </cell>
        </row>
        <row r="7">
          <cell r="A7" t="str">
            <v>Colorado</v>
          </cell>
          <cell r="B7">
            <v>8</v>
          </cell>
        </row>
        <row r="8">
          <cell r="A8" t="str">
            <v>Connecticut</v>
          </cell>
          <cell r="B8">
            <v>9</v>
          </cell>
        </row>
        <row r="9">
          <cell r="A9" t="str">
            <v>Delaware</v>
          </cell>
          <cell r="B9">
            <v>10</v>
          </cell>
        </row>
        <row r="10">
          <cell r="A10" t="str">
            <v>District of Columbia</v>
          </cell>
          <cell r="B10">
            <v>11</v>
          </cell>
        </row>
        <row r="11">
          <cell r="A11" t="str">
            <v>Florida</v>
          </cell>
          <cell r="B11">
            <v>12</v>
          </cell>
        </row>
        <row r="12">
          <cell r="A12" t="str">
            <v>Georgia</v>
          </cell>
          <cell r="B12">
            <v>13</v>
          </cell>
        </row>
        <row r="13">
          <cell r="A13" t="str">
            <v>Hawaii</v>
          </cell>
          <cell r="B13">
            <v>15</v>
          </cell>
        </row>
        <row r="14">
          <cell r="A14" t="str">
            <v>Idaho</v>
          </cell>
          <cell r="B14">
            <v>16</v>
          </cell>
        </row>
        <row r="15">
          <cell r="A15" t="str">
            <v>Illinois</v>
          </cell>
          <cell r="B15">
            <v>17</v>
          </cell>
        </row>
        <row r="16">
          <cell r="A16" t="str">
            <v>Indiana</v>
          </cell>
          <cell r="B16">
            <v>18</v>
          </cell>
        </row>
        <row r="17">
          <cell r="A17" t="str">
            <v>Iowa</v>
          </cell>
          <cell r="B17">
            <v>19</v>
          </cell>
        </row>
        <row r="18">
          <cell r="A18" t="str">
            <v>Kansas</v>
          </cell>
          <cell r="B18">
            <v>20</v>
          </cell>
        </row>
        <row r="19">
          <cell r="A19" t="str">
            <v>Kentucky</v>
          </cell>
          <cell r="B19">
            <v>21</v>
          </cell>
        </row>
        <row r="20">
          <cell r="A20" t="str">
            <v>Louisiana</v>
          </cell>
          <cell r="B20">
            <v>22</v>
          </cell>
        </row>
        <row r="21">
          <cell r="A21" t="str">
            <v>Maine</v>
          </cell>
          <cell r="B21">
            <v>23</v>
          </cell>
        </row>
        <row r="22">
          <cell r="A22" t="str">
            <v>Maryland</v>
          </cell>
          <cell r="B22">
            <v>24</v>
          </cell>
        </row>
        <row r="23">
          <cell r="A23" t="str">
            <v>Massachusetts</v>
          </cell>
          <cell r="B23">
            <v>25</v>
          </cell>
        </row>
        <row r="24">
          <cell r="A24" t="str">
            <v>Michigan</v>
          </cell>
          <cell r="B24">
            <v>26</v>
          </cell>
        </row>
        <row r="25">
          <cell r="A25" t="str">
            <v>Minnesota</v>
          </cell>
          <cell r="B25">
            <v>27</v>
          </cell>
        </row>
        <row r="26">
          <cell r="A26" t="str">
            <v>Mississippi</v>
          </cell>
          <cell r="B26">
            <v>28</v>
          </cell>
        </row>
        <row r="27">
          <cell r="A27" t="str">
            <v>Missouri</v>
          </cell>
          <cell r="B27">
            <v>29</v>
          </cell>
        </row>
        <row r="28">
          <cell r="A28" t="str">
            <v>Montana</v>
          </cell>
          <cell r="B28">
            <v>30</v>
          </cell>
        </row>
        <row r="29">
          <cell r="A29" t="str">
            <v>Nebraska</v>
          </cell>
          <cell r="B29">
            <v>31</v>
          </cell>
        </row>
        <row r="30">
          <cell r="A30" t="str">
            <v>Nevada</v>
          </cell>
          <cell r="B30">
            <v>32</v>
          </cell>
        </row>
        <row r="31">
          <cell r="A31" t="str">
            <v>New Hampshire</v>
          </cell>
          <cell r="B31">
            <v>33</v>
          </cell>
        </row>
        <row r="32">
          <cell r="A32" t="str">
            <v>New Jersey</v>
          </cell>
          <cell r="B32">
            <v>34</v>
          </cell>
        </row>
        <row r="33">
          <cell r="A33" t="str">
            <v>New Mexico</v>
          </cell>
          <cell r="B33">
            <v>35</v>
          </cell>
        </row>
        <row r="34">
          <cell r="A34" t="str">
            <v>New York</v>
          </cell>
          <cell r="B34">
            <v>36</v>
          </cell>
        </row>
        <row r="35">
          <cell r="A35" t="str">
            <v>North Carolina</v>
          </cell>
          <cell r="B35">
            <v>37</v>
          </cell>
        </row>
        <row r="36">
          <cell r="A36" t="str">
            <v>North Dakota</v>
          </cell>
          <cell r="B36">
            <v>38</v>
          </cell>
        </row>
        <row r="37">
          <cell r="A37" t="str">
            <v>Ohio</v>
          </cell>
          <cell r="B37">
            <v>39</v>
          </cell>
        </row>
        <row r="38">
          <cell r="A38" t="str">
            <v>Oklahoma</v>
          </cell>
          <cell r="B38">
            <v>40</v>
          </cell>
        </row>
        <row r="39">
          <cell r="A39" t="str">
            <v>Oregon</v>
          </cell>
          <cell r="B39">
            <v>41</v>
          </cell>
        </row>
        <row r="40">
          <cell r="A40" t="str">
            <v>Pennsylvania</v>
          </cell>
          <cell r="B40">
            <v>42</v>
          </cell>
        </row>
        <row r="41">
          <cell r="A41" t="str">
            <v>Rhode Island</v>
          </cell>
          <cell r="B41">
            <v>44</v>
          </cell>
        </row>
        <row r="42">
          <cell r="A42" t="str">
            <v>South Carolina</v>
          </cell>
          <cell r="B42">
            <v>45</v>
          </cell>
        </row>
        <row r="43">
          <cell r="A43" t="str">
            <v>South Dakota</v>
          </cell>
          <cell r="B43">
            <v>46</v>
          </cell>
        </row>
        <row r="44">
          <cell r="A44" t="str">
            <v>Tennessee</v>
          </cell>
          <cell r="B44">
            <v>47</v>
          </cell>
        </row>
        <row r="45">
          <cell r="A45" t="str">
            <v>Texas</v>
          </cell>
          <cell r="B45">
            <v>48</v>
          </cell>
        </row>
        <row r="46">
          <cell r="A46" t="str">
            <v>Utah</v>
          </cell>
          <cell r="B46">
            <v>49</v>
          </cell>
        </row>
        <row r="47">
          <cell r="A47" t="str">
            <v>Vermont</v>
          </cell>
          <cell r="B47">
            <v>50</v>
          </cell>
        </row>
        <row r="48">
          <cell r="A48" t="str">
            <v>Virginia</v>
          </cell>
          <cell r="B48">
            <v>51</v>
          </cell>
        </row>
        <row r="49">
          <cell r="A49" t="str">
            <v>Washington</v>
          </cell>
          <cell r="B49">
            <v>53</v>
          </cell>
        </row>
        <row r="50">
          <cell r="A50" t="str">
            <v>West Virginia</v>
          </cell>
          <cell r="B50">
            <v>54</v>
          </cell>
        </row>
        <row r="51">
          <cell r="A51" t="str">
            <v>Wisconsin</v>
          </cell>
          <cell r="B51">
            <v>55</v>
          </cell>
        </row>
        <row r="52">
          <cell r="A52" t="str">
            <v>Wyoming</v>
          </cell>
          <cell r="B52">
            <v>56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2220-13AC-477D-81C7-6D0196CEA0E3}">
  <dimension ref="A1:R52"/>
  <sheetViews>
    <sheetView tabSelected="1" topLeftCell="A16" zoomScale="70" zoomScaleNormal="70" workbookViewId="0">
      <selection activeCell="D57" sqref="D57"/>
    </sheetView>
  </sheetViews>
  <sheetFormatPr defaultRowHeight="14.25" x14ac:dyDescent="0.45"/>
  <cols>
    <col min="1" max="1" width="16.1328125" customWidth="1"/>
    <col min="2" max="2" width="21.3984375" customWidth="1"/>
    <col min="3" max="3" width="26" customWidth="1"/>
    <col min="4" max="4" width="12" customWidth="1"/>
    <col min="5" max="11" width="23.59765625" customWidth="1"/>
    <col min="12" max="12" width="24.59765625" customWidth="1"/>
    <col min="13" max="13" width="22.1328125" customWidth="1"/>
    <col min="14" max="15" width="19.59765625" customWidth="1"/>
    <col min="16" max="16" width="32.3984375" customWidth="1"/>
    <col min="18" max="18" width="70.86328125" customWidth="1"/>
    <col min="19" max="19" width="26.73046875" customWidth="1"/>
    <col min="21" max="24" width="11" customWidth="1"/>
    <col min="25" max="28" width="11.1328125" customWidth="1"/>
    <col min="29" max="32" width="12.3984375" customWidth="1"/>
    <col min="33" max="33" width="11.86328125" customWidth="1"/>
  </cols>
  <sheetData>
    <row r="1" spans="1:18" ht="28.5" customHeight="1" thickBot="1" x14ac:dyDescent="0.5">
      <c r="A1" s="34" t="s">
        <v>57</v>
      </c>
    </row>
    <row r="2" spans="1:18" ht="14.45" customHeight="1" thickBot="1" x14ac:dyDescent="0.55000000000000004">
      <c r="A2" s="1"/>
      <c r="B2" s="1"/>
      <c r="C2" s="1"/>
      <c r="D2" s="1"/>
      <c r="E2" s="35" t="s">
        <v>0</v>
      </c>
      <c r="F2" s="36"/>
      <c r="G2" s="36"/>
      <c r="H2" s="36"/>
      <c r="I2" s="36"/>
      <c r="J2" s="36"/>
      <c r="K2" s="36"/>
      <c r="L2" s="36"/>
      <c r="M2" s="35" t="s">
        <v>1</v>
      </c>
      <c r="N2" s="36"/>
      <c r="O2" s="36"/>
      <c r="P2" s="37"/>
      <c r="R2" s="2" t="s">
        <v>2</v>
      </c>
    </row>
    <row r="3" spans="1:18" ht="15.75" customHeight="1" thickBot="1" x14ac:dyDescent="0.55000000000000004">
      <c r="A3" s="17" t="s">
        <v>3</v>
      </c>
      <c r="B3" s="18" t="s">
        <v>4</v>
      </c>
      <c r="C3" s="18" t="s">
        <v>5</v>
      </c>
      <c r="D3" s="18" t="s">
        <v>6</v>
      </c>
      <c r="E3" s="17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25</v>
      </c>
      <c r="K3" s="19" t="s">
        <v>54</v>
      </c>
      <c r="L3" s="19" t="s">
        <v>55</v>
      </c>
      <c r="M3" s="17" t="s">
        <v>12</v>
      </c>
      <c r="N3" s="19" t="s">
        <v>52</v>
      </c>
      <c r="O3" s="19" t="s">
        <v>53</v>
      </c>
      <c r="P3" s="20" t="s">
        <v>56</v>
      </c>
      <c r="R3" s="3" t="s">
        <v>13</v>
      </c>
    </row>
    <row r="4" spans="1:18" ht="17.25" customHeight="1" x14ac:dyDescent="0.5">
      <c r="A4" s="21" t="s">
        <v>14</v>
      </c>
      <c r="B4" s="22">
        <v>1</v>
      </c>
      <c r="C4" s="22" t="s">
        <v>15</v>
      </c>
      <c r="D4" s="22">
        <v>2022</v>
      </c>
      <c r="E4" s="23" t="s">
        <v>16</v>
      </c>
      <c r="F4" s="21">
        <v>0</v>
      </c>
      <c r="G4" s="21">
        <v>16</v>
      </c>
      <c r="H4" s="21">
        <v>2500</v>
      </c>
      <c r="I4" s="21">
        <v>200000</v>
      </c>
      <c r="J4" s="21">
        <v>0</v>
      </c>
      <c r="K4" s="21">
        <v>0.05</v>
      </c>
      <c r="L4" s="21">
        <v>0</v>
      </c>
      <c r="M4" s="23">
        <v>1400</v>
      </c>
      <c r="N4" s="21">
        <v>2000</v>
      </c>
      <c r="O4" s="21">
        <v>0</v>
      </c>
      <c r="P4" s="24">
        <v>0</v>
      </c>
      <c r="R4" s="3" t="s">
        <v>17</v>
      </c>
    </row>
    <row r="5" spans="1:18" ht="18" customHeight="1" x14ac:dyDescent="0.5">
      <c r="A5" s="16" t="s">
        <v>14</v>
      </c>
      <c r="B5" s="25">
        <v>2</v>
      </c>
      <c r="C5" s="25" t="s">
        <v>18</v>
      </c>
      <c r="D5" s="25">
        <v>2022</v>
      </c>
      <c r="E5" s="5" t="s">
        <v>16</v>
      </c>
      <c r="F5" s="16">
        <v>0</v>
      </c>
      <c r="G5" s="16">
        <v>16</v>
      </c>
      <c r="H5" s="16">
        <v>2500</v>
      </c>
      <c r="I5" s="16">
        <v>400000</v>
      </c>
      <c r="J5" s="16">
        <v>0</v>
      </c>
      <c r="K5" s="16">
        <v>0.05</v>
      </c>
      <c r="L5" s="16">
        <v>0</v>
      </c>
      <c r="M5" s="5">
        <v>1400</v>
      </c>
      <c r="N5" s="16">
        <v>2000</v>
      </c>
      <c r="O5" s="16">
        <v>0</v>
      </c>
      <c r="P5" s="6">
        <v>0</v>
      </c>
      <c r="R5" s="7" t="s">
        <v>19</v>
      </c>
    </row>
    <row r="6" spans="1:18" ht="15.75" customHeight="1" x14ac:dyDescent="0.5">
      <c r="A6" s="16" t="s">
        <v>14</v>
      </c>
      <c r="B6" s="25">
        <v>3</v>
      </c>
      <c r="C6" s="25" t="s">
        <v>59</v>
      </c>
      <c r="D6" s="25">
        <v>2022</v>
      </c>
      <c r="E6" s="5" t="s">
        <v>16</v>
      </c>
      <c r="F6" s="16">
        <v>0</v>
      </c>
      <c r="G6" s="16">
        <v>16</v>
      </c>
      <c r="H6" s="16">
        <v>2500</v>
      </c>
      <c r="I6" s="16">
        <v>200000</v>
      </c>
      <c r="J6" s="16">
        <v>0</v>
      </c>
      <c r="K6" s="16">
        <v>0.05</v>
      </c>
      <c r="L6" s="16">
        <v>0</v>
      </c>
      <c r="M6" s="5">
        <v>1400</v>
      </c>
      <c r="N6" s="16">
        <v>2000</v>
      </c>
      <c r="O6" s="16">
        <v>0</v>
      </c>
      <c r="P6" s="6">
        <v>0</v>
      </c>
      <c r="R6" s="7" t="s">
        <v>20</v>
      </c>
    </row>
    <row r="7" spans="1:18" ht="15.75" customHeight="1" thickBot="1" x14ac:dyDescent="0.5">
      <c r="A7" s="26" t="s">
        <v>14</v>
      </c>
      <c r="B7" s="27">
        <v>4</v>
      </c>
      <c r="C7" s="27" t="s">
        <v>21</v>
      </c>
      <c r="D7" s="27">
        <v>2022</v>
      </c>
      <c r="E7" s="28" t="s">
        <v>16</v>
      </c>
      <c r="F7" s="26">
        <v>0</v>
      </c>
      <c r="G7" s="26">
        <v>16</v>
      </c>
      <c r="H7" s="26">
        <v>2500</v>
      </c>
      <c r="I7" s="26">
        <v>400000</v>
      </c>
      <c r="J7" s="26">
        <v>0</v>
      </c>
      <c r="K7" s="26">
        <v>0.05</v>
      </c>
      <c r="L7" s="26">
        <v>0</v>
      </c>
      <c r="M7" s="28">
        <v>1400</v>
      </c>
      <c r="N7" s="26">
        <v>2000</v>
      </c>
      <c r="O7" s="26">
        <v>0</v>
      </c>
      <c r="P7" s="29">
        <v>0</v>
      </c>
    </row>
    <row r="8" spans="1:18" ht="17.25" customHeight="1" thickTop="1" x14ac:dyDescent="0.5">
      <c r="A8" s="21" t="s">
        <v>14</v>
      </c>
      <c r="B8" s="22">
        <v>1</v>
      </c>
      <c r="C8" s="22" t="s">
        <v>15</v>
      </c>
      <c r="D8" s="22">
        <v>2021</v>
      </c>
      <c r="E8" s="23" t="s">
        <v>16</v>
      </c>
      <c r="F8" s="21">
        <v>0</v>
      </c>
      <c r="G8" s="21">
        <v>17</v>
      </c>
      <c r="H8" s="21">
        <v>2500</v>
      </c>
      <c r="I8" s="21">
        <v>75000</v>
      </c>
      <c r="J8" s="21">
        <v>200000</v>
      </c>
      <c r="K8" s="21">
        <v>0.05</v>
      </c>
      <c r="L8" s="21">
        <v>0.05</v>
      </c>
      <c r="M8" s="23">
        <v>3000</v>
      </c>
      <c r="N8" s="21">
        <v>3000</v>
      </c>
      <c r="O8" s="21">
        <v>2000</v>
      </c>
      <c r="P8" s="24">
        <v>600</v>
      </c>
      <c r="R8" s="3"/>
    </row>
    <row r="9" spans="1:18" ht="18" customHeight="1" x14ac:dyDescent="0.5">
      <c r="A9" s="16" t="s">
        <v>14</v>
      </c>
      <c r="B9" s="25">
        <v>2</v>
      </c>
      <c r="C9" s="25" t="s">
        <v>18</v>
      </c>
      <c r="D9" s="25">
        <v>2021</v>
      </c>
      <c r="E9" s="5" t="s">
        <v>16</v>
      </c>
      <c r="F9" s="16">
        <v>0</v>
      </c>
      <c r="G9" s="16">
        <v>17</v>
      </c>
      <c r="H9" s="16">
        <v>2500</v>
      </c>
      <c r="I9" s="16">
        <v>150000</v>
      </c>
      <c r="J9" s="16">
        <v>400000</v>
      </c>
      <c r="K9" s="16">
        <v>0.05</v>
      </c>
      <c r="L9" s="16">
        <v>0.05</v>
      </c>
      <c r="M9" s="5">
        <v>3000</v>
      </c>
      <c r="N9" s="16">
        <v>3000</v>
      </c>
      <c r="O9" s="16">
        <v>2000</v>
      </c>
      <c r="P9" s="6">
        <v>600</v>
      </c>
      <c r="R9" s="7"/>
    </row>
    <row r="10" spans="1:18" ht="15.75" customHeight="1" x14ac:dyDescent="0.5">
      <c r="A10" s="16" t="s">
        <v>14</v>
      </c>
      <c r="B10" s="25">
        <v>3</v>
      </c>
      <c r="C10" s="25" t="s">
        <v>59</v>
      </c>
      <c r="D10" s="25">
        <v>2021</v>
      </c>
      <c r="E10" s="5" t="s">
        <v>16</v>
      </c>
      <c r="F10" s="16">
        <v>0</v>
      </c>
      <c r="G10" s="16">
        <v>17</v>
      </c>
      <c r="H10" s="16">
        <v>2500</v>
      </c>
      <c r="I10" s="16">
        <v>112500</v>
      </c>
      <c r="J10" s="16">
        <v>200000</v>
      </c>
      <c r="K10" s="16">
        <v>0.05</v>
      </c>
      <c r="L10" s="16">
        <v>0.05</v>
      </c>
      <c r="M10" s="5">
        <v>3000</v>
      </c>
      <c r="N10" s="16">
        <v>3000</v>
      </c>
      <c r="O10" s="16">
        <v>2000</v>
      </c>
      <c r="P10" s="6">
        <v>600</v>
      </c>
      <c r="R10" s="7"/>
    </row>
    <row r="11" spans="1:18" ht="15.75" customHeight="1" thickBot="1" x14ac:dyDescent="0.5">
      <c r="A11" s="26" t="s">
        <v>14</v>
      </c>
      <c r="B11" s="27">
        <v>4</v>
      </c>
      <c r="C11" s="27" t="s">
        <v>21</v>
      </c>
      <c r="D11" s="27">
        <v>2021</v>
      </c>
      <c r="E11" s="28" t="s">
        <v>16</v>
      </c>
      <c r="F11" s="26">
        <v>0</v>
      </c>
      <c r="G11" s="26">
        <v>17</v>
      </c>
      <c r="H11" s="26">
        <v>2500</v>
      </c>
      <c r="I11" s="26">
        <v>150000</v>
      </c>
      <c r="J11" s="26">
        <v>400000</v>
      </c>
      <c r="K11" s="26">
        <v>0.05</v>
      </c>
      <c r="L11" s="26">
        <v>0.05</v>
      </c>
      <c r="M11" s="28">
        <v>3000</v>
      </c>
      <c r="N11" s="26">
        <v>3000</v>
      </c>
      <c r="O11" s="26">
        <v>2000</v>
      </c>
      <c r="P11" s="29">
        <v>600</v>
      </c>
    </row>
    <row r="12" spans="1:18" ht="17.25" customHeight="1" thickTop="1" x14ac:dyDescent="0.45">
      <c r="A12" s="30" t="s">
        <v>14</v>
      </c>
      <c r="B12" s="31">
        <v>1</v>
      </c>
      <c r="C12" s="31" t="s">
        <v>15</v>
      </c>
      <c r="D12" s="31">
        <v>2020</v>
      </c>
      <c r="E12" s="32" t="s">
        <v>16</v>
      </c>
      <c r="F12" s="30">
        <v>0</v>
      </c>
      <c r="G12" s="30">
        <v>16</v>
      </c>
      <c r="H12" s="30">
        <v>2500</v>
      </c>
      <c r="I12" s="30">
        <v>200000</v>
      </c>
      <c r="J12" s="30">
        <v>0</v>
      </c>
      <c r="K12" s="30">
        <v>0.05</v>
      </c>
      <c r="L12" s="30">
        <v>0</v>
      </c>
      <c r="M12" s="32">
        <v>1400</v>
      </c>
      <c r="N12" s="30">
        <v>2000</v>
      </c>
      <c r="O12" s="30">
        <v>0</v>
      </c>
      <c r="P12" s="33">
        <v>0</v>
      </c>
    </row>
    <row r="13" spans="1:18" ht="18" customHeight="1" x14ac:dyDescent="0.45">
      <c r="A13" s="16" t="s">
        <v>14</v>
      </c>
      <c r="B13" s="25">
        <v>2</v>
      </c>
      <c r="C13" s="25" t="s">
        <v>18</v>
      </c>
      <c r="D13" s="25">
        <v>2020</v>
      </c>
      <c r="E13" s="5" t="s">
        <v>16</v>
      </c>
      <c r="F13" s="16">
        <v>0</v>
      </c>
      <c r="G13" s="16">
        <v>16</v>
      </c>
      <c r="H13" s="16">
        <v>2500</v>
      </c>
      <c r="I13" s="16">
        <v>400000</v>
      </c>
      <c r="J13" s="16">
        <v>0</v>
      </c>
      <c r="K13" s="16">
        <v>0.05</v>
      </c>
      <c r="L13" s="16">
        <v>0</v>
      </c>
      <c r="M13" s="5">
        <v>1400</v>
      </c>
      <c r="N13" s="16">
        <v>2000</v>
      </c>
      <c r="O13" s="16">
        <v>0</v>
      </c>
      <c r="P13" s="6">
        <v>0</v>
      </c>
    </row>
    <row r="14" spans="1:18" ht="15.75" customHeight="1" x14ac:dyDescent="0.45">
      <c r="A14" s="16" t="s">
        <v>14</v>
      </c>
      <c r="B14" s="25">
        <v>3</v>
      </c>
      <c r="C14" s="25" t="s">
        <v>59</v>
      </c>
      <c r="D14" s="25">
        <v>2020</v>
      </c>
      <c r="E14" s="5" t="s">
        <v>16</v>
      </c>
      <c r="F14" s="16">
        <v>0</v>
      </c>
      <c r="G14" s="16">
        <v>16</v>
      </c>
      <c r="H14" s="16">
        <v>2500</v>
      </c>
      <c r="I14" s="16">
        <v>200000</v>
      </c>
      <c r="J14" s="16">
        <v>0</v>
      </c>
      <c r="K14" s="16">
        <v>0.05</v>
      </c>
      <c r="L14" s="16">
        <v>0</v>
      </c>
      <c r="M14" s="5">
        <v>1400</v>
      </c>
      <c r="N14" s="16">
        <v>2000</v>
      </c>
      <c r="O14" s="16">
        <v>0</v>
      </c>
      <c r="P14" s="6">
        <v>0</v>
      </c>
    </row>
    <row r="15" spans="1:18" ht="15.75" customHeight="1" thickBot="1" x14ac:dyDescent="0.5">
      <c r="A15" s="26" t="s">
        <v>14</v>
      </c>
      <c r="B15" s="27">
        <v>4</v>
      </c>
      <c r="C15" s="27" t="s">
        <v>21</v>
      </c>
      <c r="D15" s="27">
        <v>2020</v>
      </c>
      <c r="E15" s="28" t="s">
        <v>16</v>
      </c>
      <c r="F15" s="26">
        <v>0</v>
      </c>
      <c r="G15" s="26">
        <v>16</v>
      </c>
      <c r="H15" s="26">
        <v>2500</v>
      </c>
      <c r="I15" s="26">
        <v>400000</v>
      </c>
      <c r="J15" s="26">
        <v>0</v>
      </c>
      <c r="K15" s="26">
        <v>0.05</v>
      </c>
      <c r="L15" s="26">
        <v>0</v>
      </c>
      <c r="M15" s="28">
        <v>1400</v>
      </c>
      <c r="N15" s="26">
        <v>2000</v>
      </c>
      <c r="O15" s="26">
        <v>0</v>
      </c>
      <c r="P15" s="29">
        <v>0</v>
      </c>
    </row>
    <row r="16" spans="1:18" ht="15.75" customHeight="1" thickTop="1" x14ac:dyDescent="0.45">
      <c r="A16" s="30" t="s">
        <v>14</v>
      </c>
      <c r="B16" s="31">
        <v>1</v>
      </c>
      <c r="C16" s="31" t="s">
        <v>15</v>
      </c>
      <c r="D16" s="31">
        <v>2019</v>
      </c>
      <c r="E16" s="32" t="s">
        <v>16</v>
      </c>
      <c r="F16" s="30">
        <v>0</v>
      </c>
      <c r="G16" s="30">
        <v>16</v>
      </c>
      <c r="H16" s="30">
        <v>2500</v>
      </c>
      <c r="I16" s="30">
        <v>200000</v>
      </c>
      <c r="J16" s="30">
        <v>0</v>
      </c>
      <c r="K16" s="30">
        <v>0.05</v>
      </c>
      <c r="L16" s="30">
        <v>0</v>
      </c>
      <c r="M16" s="32">
        <v>1400</v>
      </c>
      <c r="N16" s="30">
        <v>2000</v>
      </c>
      <c r="O16" s="30">
        <v>0</v>
      </c>
      <c r="P16" s="33">
        <v>0</v>
      </c>
    </row>
    <row r="17" spans="1:16" ht="15.75" customHeight="1" x14ac:dyDescent="0.45">
      <c r="A17" s="16" t="s">
        <v>14</v>
      </c>
      <c r="B17" s="25">
        <v>2</v>
      </c>
      <c r="C17" s="25" t="s">
        <v>18</v>
      </c>
      <c r="D17" s="25">
        <v>2019</v>
      </c>
      <c r="E17" s="5" t="s">
        <v>16</v>
      </c>
      <c r="F17" s="16">
        <v>0</v>
      </c>
      <c r="G17" s="16">
        <v>16</v>
      </c>
      <c r="H17" s="16">
        <v>2500</v>
      </c>
      <c r="I17" s="16">
        <v>400000</v>
      </c>
      <c r="J17" s="16">
        <v>0</v>
      </c>
      <c r="K17" s="16">
        <v>0.05</v>
      </c>
      <c r="L17" s="16">
        <v>0</v>
      </c>
      <c r="M17" s="5">
        <v>1400</v>
      </c>
      <c r="N17" s="16">
        <v>2000</v>
      </c>
      <c r="O17" s="16">
        <v>0</v>
      </c>
      <c r="P17" s="6">
        <v>0</v>
      </c>
    </row>
    <row r="18" spans="1:16" ht="15.75" customHeight="1" x14ac:dyDescent="0.45">
      <c r="A18" s="16" t="s">
        <v>14</v>
      </c>
      <c r="B18" s="25">
        <v>3</v>
      </c>
      <c r="C18" s="25" t="s">
        <v>59</v>
      </c>
      <c r="D18" s="25">
        <v>2019</v>
      </c>
      <c r="E18" s="5" t="s">
        <v>16</v>
      </c>
      <c r="F18" s="16">
        <v>0</v>
      </c>
      <c r="G18" s="16">
        <v>16</v>
      </c>
      <c r="H18" s="16">
        <v>2500</v>
      </c>
      <c r="I18" s="16">
        <v>200000</v>
      </c>
      <c r="J18" s="16">
        <v>0</v>
      </c>
      <c r="K18" s="16">
        <v>0.05</v>
      </c>
      <c r="L18" s="16">
        <v>0</v>
      </c>
      <c r="M18" s="5">
        <v>1400</v>
      </c>
      <c r="N18" s="16">
        <v>2000</v>
      </c>
      <c r="O18" s="16">
        <v>0</v>
      </c>
      <c r="P18" s="6">
        <v>0</v>
      </c>
    </row>
    <row r="19" spans="1:16" ht="15.75" customHeight="1" thickBot="1" x14ac:dyDescent="0.5">
      <c r="A19" s="26" t="s">
        <v>14</v>
      </c>
      <c r="B19" s="27">
        <v>4</v>
      </c>
      <c r="C19" s="27" t="s">
        <v>21</v>
      </c>
      <c r="D19" s="27">
        <v>2019</v>
      </c>
      <c r="E19" s="28" t="s">
        <v>16</v>
      </c>
      <c r="F19" s="26">
        <v>0</v>
      </c>
      <c r="G19" s="26">
        <v>16</v>
      </c>
      <c r="H19" s="26">
        <v>2500</v>
      </c>
      <c r="I19" s="26">
        <v>400000</v>
      </c>
      <c r="J19" s="26">
        <v>0</v>
      </c>
      <c r="K19" s="26">
        <v>0.05</v>
      </c>
      <c r="L19" s="26">
        <v>0</v>
      </c>
      <c r="M19" s="28">
        <v>1400</v>
      </c>
      <c r="N19" s="26">
        <v>2000</v>
      </c>
      <c r="O19" s="26">
        <v>0</v>
      </c>
      <c r="P19" s="29">
        <v>0</v>
      </c>
    </row>
    <row r="20" spans="1:16" ht="15.75" customHeight="1" thickTop="1" x14ac:dyDescent="0.45">
      <c r="A20" s="30" t="s">
        <v>14</v>
      </c>
      <c r="B20" s="31">
        <v>1</v>
      </c>
      <c r="C20" s="31" t="s">
        <v>15</v>
      </c>
      <c r="D20" s="31">
        <v>2018</v>
      </c>
      <c r="E20" s="32" t="s">
        <v>16</v>
      </c>
      <c r="F20" s="30">
        <v>0</v>
      </c>
      <c r="G20" s="30">
        <v>16</v>
      </c>
      <c r="H20" s="30">
        <v>2500</v>
      </c>
      <c r="I20" s="30">
        <v>200000</v>
      </c>
      <c r="J20" s="30">
        <v>0</v>
      </c>
      <c r="K20" s="30">
        <v>0.05</v>
      </c>
      <c r="L20" s="30">
        <v>0</v>
      </c>
      <c r="M20" s="32">
        <v>1400</v>
      </c>
      <c r="N20" s="30">
        <v>2000</v>
      </c>
      <c r="O20" s="30">
        <v>0</v>
      </c>
      <c r="P20" s="33">
        <v>0</v>
      </c>
    </row>
    <row r="21" spans="1:16" ht="15.75" customHeight="1" x14ac:dyDescent="0.45">
      <c r="A21" s="16" t="s">
        <v>14</v>
      </c>
      <c r="B21" s="25">
        <v>2</v>
      </c>
      <c r="C21" s="25" t="s">
        <v>18</v>
      </c>
      <c r="D21" s="25">
        <v>2018</v>
      </c>
      <c r="E21" s="5" t="s">
        <v>16</v>
      </c>
      <c r="F21" s="16">
        <v>0</v>
      </c>
      <c r="G21" s="16">
        <v>16</v>
      </c>
      <c r="H21" s="16">
        <v>2500</v>
      </c>
      <c r="I21" s="16">
        <v>400000</v>
      </c>
      <c r="J21" s="16">
        <v>0</v>
      </c>
      <c r="K21" s="16">
        <v>0.05</v>
      </c>
      <c r="L21" s="16">
        <v>0</v>
      </c>
      <c r="M21" s="5">
        <v>1400</v>
      </c>
      <c r="N21" s="16">
        <v>2000</v>
      </c>
      <c r="O21" s="16">
        <v>0</v>
      </c>
      <c r="P21" s="6">
        <v>0</v>
      </c>
    </row>
    <row r="22" spans="1:16" ht="15.75" customHeight="1" x14ac:dyDescent="0.45">
      <c r="A22" s="16" t="s">
        <v>14</v>
      </c>
      <c r="B22" s="25">
        <v>3</v>
      </c>
      <c r="C22" s="25" t="s">
        <v>59</v>
      </c>
      <c r="D22" s="25">
        <v>2018</v>
      </c>
      <c r="E22" s="5" t="s">
        <v>16</v>
      </c>
      <c r="F22" s="16">
        <v>0</v>
      </c>
      <c r="G22" s="16">
        <v>16</v>
      </c>
      <c r="H22" s="16">
        <v>2500</v>
      </c>
      <c r="I22" s="16">
        <v>200000</v>
      </c>
      <c r="J22" s="16">
        <v>0</v>
      </c>
      <c r="K22" s="16">
        <v>0.05</v>
      </c>
      <c r="L22" s="16">
        <v>0</v>
      </c>
      <c r="M22" s="5">
        <v>1400</v>
      </c>
      <c r="N22" s="16">
        <v>2000</v>
      </c>
      <c r="O22" s="16">
        <v>0</v>
      </c>
      <c r="P22" s="6">
        <v>0</v>
      </c>
    </row>
    <row r="23" spans="1:16" ht="14.45" customHeight="1" thickBot="1" x14ac:dyDescent="0.5">
      <c r="A23" s="26" t="s">
        <v>14</v>
      </c>
      <c r="B23" s="27">
        <v>4</v>
      </c>
      <c r="C23" s="27" t="s">
        <v>21</v>
      </c>
      <c r="D23" s="27">
        <v>2018</v>
      </c>
      <c r="E23" s="28" t="s">
        <v>16</v>
      </c>
      <c r="F23" s="26">
        <v>0</v>
      </c>
      <c r="G23" s="26">
        <v>16</v>
      </c>
      <c r="H23" s="26">
        <v>2500</v>
      </c>
      <c r="I23" s="26">
        <v>400000</v>
      </c>
      <c r="J23" s="26">
        <v>0</v>
      </c>
      <c r="K23" s="26">
        <v>0.05</v>
      </c>
      <c r="L23" s="26">
        <v>0</v>
      </c>
      <c r="M23" s="28">
        <v>1400</v>
      </c>
      <c r="N23" s="26">
        <v>2000</v>
      </c>
      <c r="O23" s="26">
        <v>0</v>
      </c>
      <c r="P23" s="29">
        <v>0</v>
      </c>
    </row>
    <row r="24" spans="1:16" ht="14.65" thickTop="1" x14ac:dyDescent="0.45">
      <c r="A24" s="30" t="s">
        <v>14</v>
      </c>
      <c r="B24" s="31">
        <v>1</v>
      </c>
      <c r="C24" s="31" t="s">
        <v>15</v>
      </c>
      <c r="D24" s="31">
        <v>2017</v>
      </c>
      <c r="E24" s="32" t="s">
        <v>16</v>
      </c>
      <c r="F24" s="30">
        <v>0</v>
      </c>
      <c r="G24" s="30">
        <v>16</v>
      </c>
      <c r="H24" s="30">
        <v>2500</v>
      </c>
      <c r="I24" s="30">
        <v>200000</v>
      </c>
      <c r="J24" s="30">
        <v>0</v>
      </c>
      <c r="K24" s="30">
        <v>0.05</v>
      </c>
      <c r="L24" s="30">
        <v>0</v>
      </c>
      <c r="M24" s="32">
        <v>1400</v>
      </c>
      <c r="N24" s="30">
        <v>2000</v>
      </c>
      <c r="O24" s="30">
        <v>0</v>
      </c>
      <c r="P24" s="33">
        <v>0</v>
      </c>
    </row>
    <row r="25" spans="1:16" x14ac:dyDescent="0.45">
      <c r="A25" s="16" t="s">
        <v>14</v>
      </c>
      <c r="B25" s="25">
        <v>2</v>
      </c>
      <c r="C25" s="25" t="s">
        <v>18</v>
      </c>
      <c r="D25" s="25">
        <v>2017</v>
      </c>
      <c r="E25" s="5" t="s">
        <v>16</v>
      </c>
      <c r="F25" s="16">
        <v>0</v>
      </c>
      <c r="G25" s="16">
        <v>16</v>
      </c>
      <c r="H25" s="16">
        <v>2500</v>
      </c>
      <c r="I25" s="16">
        <v>400000</v>
      </c>
      <c r="J25" s="16">
        <v>0</v>
      </c>
      <c r="K25" s="16">
        <v>0.05</v>
      </c>
      <c r="L25" s="16">
        <v>0</v>
      </c>
      <c r="M25" s="5">
        <v>1400</v>
      </c>
      <c r="N25" s="16">
        <v>2000</v>
      </c>
      <c r="O25" s="16">
        <v>0</v>
      </c>
      <c r="P25" s="6">
        <v>0</v>
      </c>
    </row>
    <row r="26" spans="1:16" x14ac:dyDescent="0.45">
      <c r="A26" s="16" t="s">
        <v>14</v>
      </c>
      <c r="B26" s="25">
        <v>3</v>
      </c>
      <c r="C26" s="25" t="s">
        <v>59</v>
      </c>
      <c r="D26" s="25">
        <v>2017</v>
      </c>
      <c r="E26" s="5" t="s">
        <v>16</v>
      </c>
      <c r="F26" s="16">
        <v>0</v>
      </c>
      <c r="G26" s="16">
        <v>16</v>
      </c>
      <c r="H26" s="16">
        <v>2500</v>
      </c>
      <c r="I26" s="16">
        <v>200000</v>
      </c>
      <c r="J26" s="16">
        <v>0</v>
      </c>
      <c r="K26" s="16">
        <v>0.05</v>
      </c>
      <c r="L26" s="16">
        <v>0</v>
      </c>
      <c r="M26" s="5">
        <v>1400</v>
      </c>
      <c r="N26" s="16">
        <v>2000</v>
      </c>
      <c r="O26" s="16">
        <v>0</v>
      </c>
      <c r="P26" s="6">
        <v>0</v>
      </c>
    </row>
    <row r="27" spans="1:16" ht="18" customHeight="1" thickBot="1" x14ac:dyDescent="0.5">
      <c r="A27" s="26" t="s">
        <v>14</v>
      </c>
      <c r="B27" s="27">
        <v>4</v>
      </c>
      <c r="C27" s="27" t="s">
        <v>21</v>
      </c>
      <c r="D27" s="27">
        <v>2017</v>
      </c>
      <c r="E27" s="28" t="s">
        <v>16</v>
      </c>
      <c r="F27" s="26">
        <v>0</v>
      </c>
      <c r="G27" s="26">
        <v>16</v>
      </c>
      <c r="H27" s="26">
        <v>2500</v>
      </c>
      <c r="I27" s="26">
        <v>400000</v>
      </c>
      <c r="J27" s="26">
        <v>0</v>
      </c>
      <c r="K27" s="26">
        <v>0.05</v>
      </c>
      <c r="L27" s="26">
        <v>0</v>
      </c>
      <c r="M27" s="28">
        <v>1400</v>
      </c>
      <c r="N27" s="26">
        <v>2000</v>
      </c>
      <c r="O27" s="26">
        <v>0</v>
      </c>
      <c r="P27" s="29">
        <v>0</v>
      </c>
    </row>
    <row r="28" spans="1:16" ht="18" customHeight="1" thickTop="1" x14ac:dyDescent="0.45">
      <c r="A28" s="30" t="s">
        <v>14</v>
      </c>
      <c r="B28" s="31">
        <v>1</v>
      </c>
      <c r="C28" s="31" t="s">
        <v>15</v>
      </c>
      <c r="D28" s="31">
        <v>2016</v>
      </c>
      <c r="E28" s="32" t="s">
        <v>16</v>
      </c>
      <c r="F28" s="30">
        <v>0</v>
      </c>
      <c r="G28" s="30">
        <v>16</v>
      </c>
      <c r="H28" s="30">
        <v>2500</v>
      </c>
      <c r="I28" s="30">
        <v>200000</v>
      </c>
      <c r="J28" s="30">
        <v>0</v>
      </c>
      <c r="K28" s="30">
        <v>0.05</v>
      </c>
      <c r="L28" s="30">
        <v>0</v>
      </c>
      <c r="M28" s="32">
        <v>1400</v>
      </c>
      <c r="N28" s="30">
        <v>2000</v>
      </c>
      <c r="O28" s="30">
        <v>0</v>
      </c>
      <c r="P28" s="33">
        <v>0</v>
      </c>
    </row>
    <row r="29" spans="1:16" ht="15.75" customHeight="1" x14ac:dyDescent="0.45">
      <c r="A29" s="16" t="s">
        <v>14</v>
      </c>
      <c r="B29" s="25">
        <v>2</v>
      </c>
      <c r="C29" s="25" t="s">
        <v>18</v>
      </c>
      <c r="D29" s="25">
        <v>2016</v>
      </c>
      <c r="E29" s="5" t="s">
        <v>16</v>
      </c>
      <c r="F29" s="16">
        <v>0</v>
      </c>
      <c r="G29" s="16">
        <v>16</v>
      </c>
      <c r="H29" s="16">
        <v>2500</v>
      </c>
      <c r="I29" s="16">
        <v>400000</v>
      </c>
      <c r="J29" s="16">
        <v>0</v>
      </c>
      <c r="K29" s="16">
        <v>0.05</v>
      </c>
      <c r="L29" s="16">
        <v>0</v>
      </c>
      <c r="M29" s="5">
        <v>1400</v>
      </c>
      <c r="N29" s="16">
        <v>2000</v>
      </c>
      <c r="O29" s="16">
        <v>0</v>
      </c>
      <c r="P29" s="6">
        <v>0</v>
      </c>
    </row>
    <row r="30" spans="1:16" x14ac:dyDescent="0.45">
      <c r="A30" s="16" t="s">
        <v>14</v>
      </c>
      <c r="B30" s="25">
        <v>3</v>
      </c>
      <c r="C30" s="25" t="s">
        <v>59</v>
      </c>
      <c r="D30" s="25">
        <v>2016</v>
      </c>
      <c r="E30" s="5" t="s">
        <v>16</v>
      </c>
      <c r="F30" s="16">
        <v>0</v>
      </c>
      <c r="G30" s="16">
        <v>16</v>
      </c>
      <c r="H30" s="16">
        <v>2500</v>
      </c>
      <c r="I30" s="16">
        <v>200000</v>
      </c>
      <c r="J30" s="16">
        <v>0</v>
      </c>
      <c r="K30" s="16">
        <v>0.05</v>
      </c>
      <c r="L30" s="16">
        <v>0</v>
      </c>
      <c r="M30" s="5">
        <v>1400</v>
      </c>
      <c r="N30" s="16">
        <v>2000</v>
      </c>
      <c r="O30" s="16">
        <v>0</v>
      </c>
      <c r="P30" s="6">
        <v>0</v>
      </c>
    </row>
    <row r="31" spans="1:16" ht="14.45" customHeight="1" thickBot="1" x14ac:dyDescent="0.5">
      <c r="A31" s="26" t="s">
        <v>14</v>
      </c>
      <c r="B31" s="27">
        <v>4</v>
      </c>
      <c r="C31" s="27" t="s">
        <v>21</v>
      </c>
      <c r="D31" s="27">
        <v>2016</v>
      </c>
      <c r="E31" s="28" t="s">
        <v>16</v>
      </c>
      <c r="F31" s="26">
        <v>0</v>
      </c>
      <c r="G31" s="26">
        <v>16</v>
      </c>
      <c r="H31" s="26">
        <v>2500</v>
      </c>
      <c r="I31" s="26">
        <v>400000</v>
      </c>
      <c r="J31" s="26">
        <v>0</v>
      </c>
      <c r="K31" s="26">
        <v>0.05</v>
      </c>
      <c r="L31" s="26">
        <v>0</v>
      </c>
      <c r="M31" s="28">
        <v>1400</v>
      </c>
      <c r="N31" s="26">
        <v>2000</v>
      </c>
      <c r="O31" s="26">
        <v>0</v>
      </c>
      <c r="P31" s="29">
        <v>0</v>
      </c>
    </row>
    <row r="32" spans="1:16" ht="14.45" customHeight="1" thickTop="1" x14ac:dyDescent="0.45">
      <c r="A32" s="30" t="s">
        <v>14</v>
      </c>
      <c r="B32" s="31">
        <v>1</v>
      </c>
      <c r="C32" s="31" t="s">
        <v>15</v>
      </c>
      <c r="D32" s="31">
        <v>2015</v>
      </c>
      <c r="E32" s="32" t="s">
        <v>16</v>
      </c>
      <c r="F32" s="30">
        <v>0</v>
      </c>
      <c r="G32" s="30">
        <v>16</v>
      </c>
      <c r="H32" s="30">
        <v>2500</v>
      </c>
      <c r="I32" s="30">
        <v>200000</v>
      </c>
      <c r="J32" s="30">
        <v>0</v>
      </c>
      <c r="K32" s="30">
        <v>0.05</v>
      </c>
      <c r="L32" s="30">
        <v>0</v>
      </c>
      <c r="M32" s="32">
        <v>1400</v>
      </c>
      <c r="N32" s="30">
        <v>2000</v>
      </c>
      <c r="O32" s="30">
        <v>0</v>
      </c>
      <c r="P32" s="33">
        <v>0</v>
      </c>
    </row>
    <row r="33" spans="1:16" ht="14.45" customHeight="1" x14ac:dyDescent="0.45">
      <c r="A33" s="16" t="s">
        <v>14</v>
      </c>
      <c r="B33" s="25">
        <v>2</v>
      </c>
      <c r="C33" s="25" t="s">
        <v>18</v>
      </c>
      <c r="D33" s="25">
        <v>2015</v>
      </c>
      <c r="E33" s="5" t="s">
        <v>16</v>
      </c>
      <c r="F33" s="16">
        <v>0</v>
      </c>
      <c r="G33" s="16">
        <v>16</v>
      </c>
      <c r="H33" s="16">
        <v>2500</v>
      </c>
      <c r="I33" s="16">
        <v>400000</v>
      </c>
      <c r="J33" s="16">
        <v>0</v>
      </c>
      <c r="K33" s="16">
        <v>0.05</v>
      </c>
      <c r="L33" s="16">
        <v>0</v>
      </c>
      <c r="M33" s="5">
        <v>1400</v>
      </c>
      <c r="N33" s="16">
        <v>2000</v>
      </c>
      <c r="O33" s="16">
        <v>0</v>
      </c>
      <c r="P33" s="6">
        <v>0</v>
      </c>
    </row>
    <row r="34" spans="1:16" x14ac:dyDescent="0.45">
      <c r="A34" s="16" t="s">
        <v>14</v>
      </c>
      <c r="B34" s="25">
        <v>3</v>
      </c>
      <c r="C34" s="25" t="s">
        <v>59</v>
      </c>
      <c r="D34" s="25">
        <v>2015</v>
      </c>
      <c r="E34" s="5" t="s">
        <v>16</v>
      </c>
      <c r="F34" s="16">
        <v>0</v>
      </c>
      <c r="G34" s="16">
        <v>16</v>
      </c>
      <c r="H34" s="16">
        <v>2500</v>
      </c>
      <c r="I34" s="16">
        <v>200000</v>
      </c>
      <c r="J34" s="16">
        <v>0</v>
      </c>
      <c r="K34" s="16">
        <v>0.05</v>
      </c>
      <c r="L34" s="16">
        <v>0</v>
      </c>
      <c r="M34" s="5">
        <v>1400</v>
      </c>
      <c r="N34" s="16">
        <v>2000</v>
      </c>
      <c r="O34" s="16">
        <v>0</v>
      </c>
      <c r="P34" s="6">
        <v>0</v>
      </c>
    </row>
    <row r="35" spans="1:16" ht="14.45" customHeight="1" thickBot="1" x14ac:dyDescent="0.5">
      <c r="A35" s="26" t="s">
        <v>14</v>
      </c>
      <c r="B35" s="27">
        <v>4</v>
      </c>
      <c r="C35" s="27" t="s">
        <v>21</v>
      </c>
      <c r="D35" s="27">
        <v>2015</v>
      </c>
      <c r="E35" s="28" t="s">
        <v>16</v>
      </c>
      <c r="F35" s="26">
        <v>0</v>
      </c>
      <c r="G35" s="26">
        <v>16</v>
      </c>
      <c r="H35" s="26">
        <v>2500</v>
      </c>
      <c r="I35" s="26">
        <v>400000</v>
      </c>
      <c r="J35" s="26">
        <v>0</v>
      </c>
      <c r="K35" s="26">
        <v>0.05</v>
      </c>
      <c r="L35" s="26">
        <v>0</v>
      </c>
      <c r="M35" s="28">
        <v>1400</v>
      </c>
      <c r="N35" s="26">
        <v>2000</v>
      </c>
      <c r="O35" s="26">
        <v>0</v>
      </c>
      <c r="P35" s="29">
        <v>0</v>
      </c>
    </row>
    <row r="36" spans="1:16" ht="14.65" thickTop="1" x14ac:dyDescent="0.45">
      <c r="A36" s="30" t="s">
        <v>14</v>
      </c>
      <c r="B36" s="31">
        <v>1</v>
      </c>
      <c r="C36" s="31" t="s">
        <v>15</v>
      </c>
      <c r="D36" s="31">
        <v>2014</v>
      </c>
      <c r="E36" s="32" t="s">
        <v>16</v>
      </c>
      <c r="F36" s="30">
        <v>0</v>
      </c>
      <c r="G36" s="30">
        <v>16</v>
      </c>
      <c r="H36" s="30">
        <v>2500</v>
      </c>
      <c r="I36" s="30">
        <v>200000</v>
      </c>
      <c r="J36" s="30">
        <v>0</v>
      </c>
      <c r="K36" s="30">
        <v>0.05</v>
      </c>
      <c r="L36" s="30">
        <v>0</v>
      </c>
      <c r="M36" s="32">
        <v>1400</v>
      </c>
      <c r="N36" s="30">
        <v>2000</v>
      </c>
      <c r="O36" s="30">
        <v>0</v>
      </c>
      <c r="P36" s="33">
        <v>0</v>
      </c>
    </row>
    <row r="37" spans="1:16" x14ac:dyDescent="0.45">
      <c r="A37" s="16" t="s">
        <v>14</v>
      </c>
      <c r="B37" s="25">
        <v>2</v>
      </c>
      <c r="C37" s="25" t="s">
        <v>18</v>
      </c>
      <c r="D37" s="25">
        <v>2014</v>
      </c>
      <c r="E37" s="5" t="s">
        <v>16</v>
      </c>
      <c r="F37" s="16">
        <v>0</v>
      </c>
      <c r="G37" s="16">
        <v>16</v>
      </c>
      <c r="H37" s="16">
        <v>2500</v>
      </c>
      <c r="I37" s="16">
        <v>400000</v>
      </c>
      <c r="J37" s="16">
        <v>0</v>
      </c>
      <c r="K37" s="16">
        <v>0.05</v>
      </c>
      <c r="L37" s="16">
        <v>0</v>
      </c>
      <c r="M37" s="5">
        <v>1400</v>
      </c>
      <c r="N37" s="16">
        <v>2000</v>
      </c>
      <c r="O37" s="16">
        <v>0</v>
      </c>
      <c r="P37" s="6">
        <v>0</v>
      </c>
    </row>
    <row r="38" spans="1:16" x14ac:dyDescent="0.45">
      <c r="A38" s="16" t="s">
        <v>14</v>
      </c>
      <c r="B38" s="25">
        <v>3</v>
      </c>
      <c r="C38" s="25" t="s">
        <v>59</v>
      </c>
      <c r="D38" s="25">
        <v>2014</v>
      </c>
      <c r="E38" s="5" t="s">
        <v>16</v>
      </c>
      <c r="F38" s="16">
        <v>0</v>
      </c>
      <c r="G38" s="16">
        <v>16</v>
      </c>
      <c r="H38" s="16">
        <v>2500</v>
      </c>
      <c r="I38" s="16">
        <v>200000</v>
      </c>
      <c r="J38" s="16">
        <v>0</v>
      </c>
      <c r="K38" s="16">
        <v>0.05</v>
      </c>
      <c r="L38" s="16">
        <v>0</v>
      </c>
      <c r="M38" s="5">
        <v>1400</v>
      </c>
      <c r="N38" s="16">
        <v>2000</v>
      </c>
      <c r="O38" s="16">
        <v>0</v>
      </c>
      <c r="P38" s="6">
        <v>0</v>
      </c>
    </row>
    <row r="39" spans="1:16" ht="14.65" thickBot="1" x14ac:dyDescent="0.5">
      <c r="A39" s="26" t="s">
        <v>14</v>
      </c>
      <c r="B39" s="27">
        <v>4</v>
      </c>
      <c r="C39" s="27" t="s">
        <v>21</v>
      </c>
      <c r="D39" s="27">
        <v>2014</v>
      </c>
      <c r="E39" s="28" t="s">
        <v>16</v>
      </c>
      <c r="F39" s="26">
        <v>0</v>
      </c>
      <c r="G39" s="26">
        <v>16</v>
      </c>
      <c r="H39" s="26">
        <v>2500</v>
      </c>
      <c r="I39" s="26">
        <v>400000</v>
      </c>
      <c r="J39" s="26">
        <v>0</v>
      </c>
      <c r="K39" s="26">
        <v>0.05</v>
      </c>
      <c r="L39" s="26">
        <v>0</v>
      </c>
      <c r="M39" s="28">
        <v>1400</v>
      </c>
      <c r="N39" s="26">
        <v>2000</v>
      </c>
      <c r="O39" s="26">
        <v>0</v>
      </c>
      <c r="P39" s="29">
        <v>0</v>
      </c>
    </row>
    <row r="40" spans="1:16" ht="14.65" thickTop="1" x14ac:dyDescent="0.45">
      <c r="A40" s="30" t="s">
        <v>14</v>
      </c>
      <c r="B40" s="31">
        <v>1</v>
      </c>
      <c r="C40" s="31" t="s">
        <v>15</v>
      </c>
      <c r="D40" s="31">
        <v>2013</v>
      </c>
      <c r="E40" s="32" t="s">
        <v>16</v>
      </c>
      <c r="F40" s="30">
        <v>0</v>
      </c>
      <c r="G40" s="30">
        <v>16</v>
      </c>
      <c r="H40" s="30">
        <v>2500</v>
      </c>
      <c r="I40" s="30">
        <v>200000</v>
      </c>
      <c r="J40" s="30">
        <v>0</v>
      </c>
      <c r="K40" s="30">
        <v>0.05</v>
      </c>
      <c r="L40" s="30">
        <v>0</v>
      </c>
      <c r="M40" s="32">
        <v>1400</v>
      </c>
      <c r="N40" s="30">
        <v>2000</v>
      </c>
      <c r="O40" s="30">
        <v>0</v>
      </c>
      <c r="P40" s="33">
        <v>0</v>
      </c>
    </row>
    <row r="41" spans="1:16" x14ac:dyDescent="0.45">
      <c r="A41" s="16" t="s">
        <v>14</v>
      </c>
      <c r="B41" s="25">
        <v>2</v>
      </c>
      <c r="C41" s="25" t="s">
        <v>18</v>
      </c>
      <c r="D41" s="25">
        <v>2013</v>
      </c>
      <c r="E41" s="5" t="s">
        <v>16</v>
      </c>
      <c r="F41" s="16">
        <v>0</v>
      </c>
      <c r="G41" s="16">
        <v>16</v>
      </c>
      <c r="H41" s="16">
        <v>2500</v>
      </c>
      <c r="I41" s="16">
        <v>400000</v>
      </c>
      <c r="J41" s="16">
        <v>0</v>
      </c>
      <c r="K41" s="16">
        <v>0.05</v>
      </c>
      <c r="L41" s="16">
        <v>0</v>
      </c>
      <c r="M41" s="5">
        <v>1400</v>
      </c>
      <c r="N41" s="16">
        <v>2000</v>
      </c>
      <c r="O41" s="16">
        <v>0</v>
      </c>
      <c r="P41" s="6">
        <v>0</v>
      </c>
    </row>
    <row r="42" spans="1:16" x14ac:dyDescent="0.45">
      <c r="A42" s="16" t="s">
        <v>14</v>
      </c>
      <c r="B42" s="25">
        <v>3</v>
      </c>
      <c r="C42" s="25" t="s">
        <v>59</v>
      </c>
      <c r="D42" s="25">
        <v>2013</v>
      </c>
      <c r="E42" s="5" t="s">
        <v>16</v>
      </c>
      <c r="F42" s="16">
        <v>0</v>
      </c>
      <c r="G42" s="16">
        <v>16</v>
      </c>
      <c r="H42" s="16">
        <v>2500</v>
      </c>
      <c r="I42" s="16">
        <v>200000</v>
      </c>
      <c r="J42" s="16">
        <v>0</v>
      </c>
      <c r="K42" s="16">
        <v>0.05</v>
      </c>
      <c r="L42" s="16">
        <v>0</v>
      </c>
      <c r="M42" s="5">
        <v>1400</v>
      </c>
      <c r="N42" s="16">
        <v>2000</v>
      </c>
      <c r="O42" s="16">
        <v>0</v>
      </c>
      <c r="P42" s="6">
        <v>0</v>
      </c>
    </row>
    <row r="43" spans="1:16" ht="14.65" thickBot="1" x14ac:dyDescent="0.5">
      <c r="A43" s="26" t="s">
        <v>14</v>
      </c>
      <c r="B43" s="27">
        <v>4</v>
      </c>
      <c r="C43" s="27" t="s">
        <v>21</v>
      </c>
      <c r="D43" s="27">
        <v>2013</v>
      </c>
      <c r="E43" s="28" t="s">
        <v>16</v>
      </c>
      <c r="F43" s="26">
        <v>0</v>
      </c>
      <c r="G43" s="26">
        <v>16</v>
      </c>
      <c r="H43" s="26">
        <v>2500</v>
      </c>
      <c r="I43" s="26">
        <v>400000</v>
      </c>
      <c r="J43" s="26">
        <v>0</v>
      </c>
      <c r="K43" s="26">
        <v>0.05</v>
      </c>
      <c r="L43" s="26">
        <v>0</v>
      </c>
      <c r="M43" s="28">
        <v>1400</v>
      </c>
      <c r="N43" s="26">
        <v>2000</v>
      </c>
      <c r="O43" s="26">
        <v>0</v>
      </c>
      <c r="P43" s="29">
        <v>0</v>
      </c>
    </row>
    <row r="44" spans="1:16" ht="14.65" thickTop="1" x14ac:dyDescent="0.45">
      <c r="A44" s="30" t="s">
        <v>14</v>
      </c>
      <c r="B44" s="31">
        <v>1</v>
      </c>
      <c r="C44" s="31" t="s">
        <v>15</v>
      </c>
      <c r="D44" s="31">
        <v>2012</v>
      </c>
      <c r="E44" s="32" t="s">
        <v>16</v>
      </c>
      <c r="F44" s="30">
        <v>0</v>
      </c>
      <c r="G44" s="30">
        <v>16</v>
      </c>
      <c r="H44" s="30">
        <v>2500</v>
      </c>
      <c r="I44" s="30">
        <v>200000</v>
      </c>
      <c r="J44" s="30">
        <v>0</v>
      </c>
      <c r="K44" s="30">
        <v>0.05</v>
      </c>
      <c r="L44" s="30">
        <v>0</v>
      </c>
      <c r="M44" s="32">
        <v>1400</v>
      </c>
      <c r="N44" s="30">
        <v>2000</v>
      </c>
      <c r="O44" s="30">
        <v>0</v>
      </c>
      <c r="P44" s="33">
        <v>0</v>
      </c>
    </row>
    <row r="45" spans="1:16" x14ac:dyDescent="0.45">
      <c r="A45" s="16" t="s">
        <v>14</v>
      </c>
      <c r="B45" s="25">
        <v>2</v>
      </c>
      <c r="C45" s="25" t="s">
        <v>18</v>
      </c>
      <c r="D45" s="25">
        <v>2012</v>
      </c>
      <c r="E45" s="5" t="s">
        <v>16</v>
      </c>
      <c r="F45" s="16">
        <v>0</v>
      </c>
      <c r="G45" s="16">
        <v>16</v>
      </c>
      <c r="H45" s="16">
        <v>2500</v>
      </c>
      <c r="I45" s="16">
        <v>400000</v>
      </c>
      <c r="J45" s="16">
        <v>0</v>
      </c>
      <c r="K45" s="16">
        <v>0.05</v>
      </c>
      <c r="L45" s="16">
        <v>0</v>
      </c>
      <c r="M45" s="5">
        <v>1400</v>
      </c>
      <c r="N45" s="16">
        <v>2000</v>
      </c>
      <c r="O45" s="16">
        <v>0</v>
      </c>
      <c r="P45" s="6">
        <v>0</v>
      </c>
    </row>
    <row r="46" spans="1:16" x14ac:dyDescent="0.45">
      <c r="A46" s="16" t="s">
        <v>14</v>
      </c>
      <c r="B46" s="25">
        <v>3</v>
      </c>
      <c r="C46" s="25" t="s">
        <v>59</v>
      </c>
      <c r="D46" s="25">
        <v>2012</v>
      </c>
      <c r="E46" s="5" t="s">
        <v>16</v>
      </c>
      <c r="F46" s="16">
        <v>0</v>
      </c>
      <c r="G46" s="16">
        <v>16</v>
      </c>
      <c r="H46" s="16">
        <v>2500</v>
      </c>
      <c r="I46" s="16">
        <v>200000</v>
      </c>
      <c r="J46" s="16">
        <v>0</v>
      </c>
      <c r="K46" s="16">
        <v>0.05</v>
      </c>
      <c r="L46" s="16">
        <v>0</v>
      </c>
      <c r="M46" s="5">
        <v>1400</v>
      </c>
      <c r="N46" s="16">
        <v>2000</v>
      </c>
      <c r="O46" s="16">
        <v>0</v>
      </c>
      <c r="P46" s="6">
        <v>0</v>
      </c>
    </row>
    <row r="47" spans="1:16" ht="14.65" thickBot="1" x14ac:dyDescent="0.5">
      <c r="A47" s="26" t="s">
        <v>14</v>
      </c>
      <c r="B47" s="27">
        <v>4</v>
      </c>
      <c r="C47" s="27" t="s">
        <v>21</v>
      </c>
      <c r="D47" s="27">
        <v>2012</v>
      </c>
      <c r="E47" s="28" t="s">
        <v>16</v>
      </c>
      <c r="F47" s="26">
        <v>0</v>
      </c>
      <c r="G47" s="26">
        <v>16</v>
      </c>
      <c r="H47" s="26">
        <v>2500</v>
      </c>
      <c r="I47" s="26">
        <v>400000</v>
      </c>
      <c r="J47" s="26">
        <v>0</v>
      </c>
      <c r="K47" s="26">
        <v>0.05</v>
      </c>
      <c r="L47" s="26">
        <v>0</v>
      </c>
      <c r="M47" s="28">
        <v>1400</v>
      </c>
      <c r="N47" s="26">
        <v>2000</v>
      </c>
      <c r="O47" s="26">
        <v>0</v>
      </c>
      <c r="P47" s="29">
        <v>0</v>
      </c>
    </row>
    <row r="48" spans="1:16" ht="14.65" thickTop="1" x14ac:dyDescent="0.45">
      <c r="A48" s="30" t="s">
        <v>14</v>
      </c>
      <c r="B48" s="31">
        <v>1</v>
      </c>
      <c r="C48" s="31" t="s">
        <v>15</v>
      </c>
      <c r="D48" s="31">
        <v>2011</v>
      </c>
      <c r="E48" s="32" t="s">
        <v>16</v>
      </c>
      <c r="F48" s="30">
        <v>0</v>
      </c>
      <c r="G48" s="30">
        <v>16</v>
      </c>
      <c r="H48" s="30">
        <v>2500</v>
      </c>
      <c r="I48" s="30">
        <v>200000</v>
      </c>
      <c r="J48" s="30">
        <v>0</v>
      </c>
      <c r="K48" s="30">
        <v>0.05</v>
      </c>
      <c r="L48" s="30">
        <v>0</v>
      </c>
      <c r="M48" s="32">
        <v>1400</v>
      </c>
      <c r="N48" s="30">
        <v>2000</v>
      </c>
      <c r="O48" s="30">
        <v>0</v>
      </c>
      <c r="P48" s="33">
        <v>0</v>
      </c>
    </row>
    <row r="49" spans="1:16" x14ac:dyDescent="0.45">
      <c r="A49" s="16" t="s">
        <v>14</v>
      </c>
      <c r="B49" s="25">
        <v>2</v>
      </c>
      <c r="C49" s="25" t="s">
        <v>18</v>
      </c>
      <c r="D49" s="25">
        <v>2011</v>
      </c>
      <c r="E49" s="5" t="s">
        <v>16</v>
      </c>
      <c r="F49" s="16">
        <v>0</v>
      </c>
      <c r="G49" s="16">
        <v>16</v>
      </c>
      <c r="H49" s="16">
        <v>2500</v>
      </c>
      <c r="I49" s="16">
        <v>400000</v>
      </c>
      <c r="J49" s="16">
        <v>0</v>
      </c>
      <c r="K49" s="16">
        <v>0.05</v>
      </c>
      <c r="L49" s="16">
        <v>0</v>
      </c>
      <c r="M49" s="5">
        <v>1400</v>
      </c>
      <c r="N49" s="16">
        <v>2000</v>
      </c>
      <c r="O49" s="16">
        <v>0</v>
      </c>
      <c r="P49" s="6">
        <v>0</v>
      </c>
    </row>
    <row r="50" spans="1:16" x14ac:dyDescent="0.45">
      <c r="A50" s="16" t="s">
        <v>14</v>
      </c>
      <c r="B50" s="25">
        <v>3</v>
      </c>
      <c r="C50" s="25" t="s">
        <v>59</v>
      </c>
      <c r="D50" s="25">
        <v>2011</v>
      </c>
      <c r="E50" s="5" t="s">
        <v>16</v>
      </c>
      <c r="F50" s="16">
        <v>0</v>
      </c>
      <c r="G50" s="16">
        <v>16</v>
      </c>
      <c r="H50" s="16">
        <v>2500</v>
      </c>
      <c r="I50" s="16">
        <v>200000</v>
      </c>
      <c r="J50" s="16">
        <v>0</v>
      </c>
      <c r="K50" s="16">
        <v>0.05</v>
      </c>
      <c r="L50" s="16">
        <v>0</v>
      </c>
      <c r="M50" s="5">
        <v>1400</v>
      </c>
      <c r="N50" s="16">
        <v>2000</v>
      </c>
      <c r="O50" s="16">
        <v>0</v>
      </c>
      <c r="P50" s="6">
        <v>0</v>
      </c>
    </row>
    <row r="51" spans="1:16" ht="14.65" thickBot="1" x14ac:dyDescent="0.5">
      <c r="A51" s="26" t="s">
        <v>14</v>
      </c>
      <c r="B51" s="27">
        <v>4</v>
      </c>
      <c r="C51" s="27" t="s">
        <v>21</v>
      </c>
      <c r="D51" s="27">
        <v>2011</v>
      </c>
      <c r="E51" s="28" t="s">
        <v>16</v>
      </c>
      <c r="F51" s="26">
        <v>0</v>
      </c>
      <c r="G51" s="26">
        <v>16</v>
      </c>
      <c r="H51" s="26">
        <v>2500</v>
      </c>
      <c r="I51" s="26">
        <v>400000</v>
      </c>
      <c r="J51" s="26">
        <v>0</v>
      </c>
      <c r="K51" s="26">
        <v>0.05</v>
      </c>
      <c r="L51" s="26">
        <v>0</v>
      </c>
      <c r="M51" s="28">
        <v>1400</v>
      </c>
      <c r="N51" s="26">
        <v>2000</v>
      </c>
      <c r="O51" s="26">
        <v>0</v>
      </c>
      <c r="P51" s="29">
        <v>0</v>
      </c>
    </row>
    <row r="52" spans="1:16" ht="14.65" thickTop="1" x14ac:dyDescent="0.45"/>
  </sheetData>
  <mergeCells count="2">
    <mergeCell ref="E2:L2"/>
    <mergeCell ref="M2:P2"/>
  </mergeCells>
  <phoneticPr fontId="10" type="noConversion"/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2E25-DF27-4D13-ABA6-AF63EB968A60}">
  <dimension ref="A1:V36"/>
  <sheetViews>
    <sheetView zoomScale="70" zoomScaleNormal="70" workbookViewId="0">
      <selection activeCell="E28" sqref="E28"/>
    </sheetView>
  </sheetViews>
  <sheetFormatPr defaultRowHeight="14.25" x14ac:dyDescent="0.45"/>
  <cols>
    <col min="1" max="1" width="17.265625" customWidth="1"/>
    <col min="2" max="2" width="16.73046875" customWidth="1"/>
    <col min="3" max="3" width="16.59765625" customWidth="1"/>
    <col min="4" max="4" width="18.73046875" customWidth="1"/>
    <col min="5" max="5" width="28.265625" customWidth="1"/>
    <col min="6" max="6" width="13.73046875" customWidth="1"/>
    <col min="7" max="8" width="25.265625" customWidth="1"/>
    <col min="9" max="9" width="30.73046875" customWidth="1"/>
    <col min="10" max="10" width="21.86328125" customWidth="1"/>
    <col min="11" max="11" width="20.86328125" customWidth="1"/>
    <col min="12" max="12" width="22" customWidth="1"/>
    <col min="13" max="13" width="15.86328125" customWidth="1"/>
    <col min="14" max="14" width="45.73046875" customWidth="1"/>
    <col min="15" max="15" width="21" customWidth="1"/>
    <col min="16" max="17" width="24.3984375" customWidth="1"/>
    <col min="18" max="18" width="29.265625" customWidth="1"/>
    <col min="19" max="19" width="27.73046875" customWidth="1"/>
    <col min="20" max="20" width="28.59765625" customWidth="1"/>
    <col min="22" max="22" width="94.1328125" customWidth="1"/>
    <col min="23" max="23" width="41.265625" customWidth="1"/>
  </cols>
  <sheetData>
    <row r="1" spans="1:22" ht="18.75" customHeight="1" thickBot="1" x14ac:dyDescent="0.6">
      <c r="A1" s="11" t="s">
        <v>58</v>
      </c>
    </row>
    <row r="2" spans="1:22" ht="14.45" customHeight="1" thickBot="1" x14ac:dyDescent="0.55000000000000004">
      <c r="G2" s="35" t="s">
        <v>0</v>
      </c>
      <c r="H2" s="36"/>
      <c r="I2" s="36"/>
      <c r="J2" s="36"/>
      <c r="K2" s="36"/>
      <c r="L2" s="37"/>
      <c r="M2" s="35" t="s">
        <v>1</v>
      </c>
      <c r="N2" s="36"/>
      <c r="O2" s="36"/>
      <c r="P2" s="36"/>
      <c r="Q2" s="36"/>
      <c r="R2" s="36"/>
      <c r="S2" s="36"/>
      <c r="T2" s="37"/>
      <c r="V2" s="2" t="s">
        <v>2</v>
      </c>
    </row>
    <row r="3" spans="1:22" ht="14.45" customHeight="1" thickBot="1" x14ac:dyDescent="0.55000000000000004">
      <c r="A3" s="17" t="s">
        <v>3</v>
      </c>
      <c r="B3" s="19" t="s">
        <v>22</v>
      </c>
      <c r="C3" s="18" t="s">
        <v>23</v>
      </c>
      <c r="D3" s="18" t="s">
        <v>4</v>
      </c>
      <c r="E3" s="18" t="s">
        <v>5</v>
      </c>
      <c r="F3" s="19" t="s">
        <v>6</v>
      </c>
      <c r="G3" s="17" t="s">
        <v>8</v>
      </c>
      <c r="H3" s="19" t="s">
        <v>9</v>
      </c>
      <c r="I3" s="19" t="s">
        <v>24</v>
      </c>
      <c r="J3" s="19" t="s">
        <v>10</v>
      </c>
      <c r="K3" s="19" t="s">
        <v>11</v>
      </c>
      <c r="L3" s="20" t="s">
        <v>25</v>
      </c>
      <c r="M3" s="17" t="s">
        <v>26</v>
      </c>
      <c r="N3" s="19" t="s">
        <v>27</v>
      </c>
      <c r="O3" s="19" t="s">
        <v>28</v>
      </c>
      <c r="P3" s="19" t="s">
        <v>29</v>
      </c>
      <c r="Q3" s="19" t="s">
        <v>30</v>
      </c>
      <c r="R3" s="19" t="s">
        <v>31</v>
      </c>
      <c r="S3" s="19" t="s">
        <v>32</v>
      </c>
      <c r="T3" s="20" t="s">
        <v>33</v>
      </c>
      <c r="V3" s="3" t="s">
        <v>13</v>
      </c>
    </row>
    <row r="4" spans="1:22" ht="14.45" customHeight="1" x14ac:dyDescent="0.5">
      <c r="A4" s="1" t="s">
        <v>34</v>
      </c>
      <c r="B4" s="1" t="s">
        <v>35</v>
      </c>
      <c r="C4" s="4">
        <f>VLOOKUP(B4,[1]StateCodeMapping!$A$1:$B$52,2,FALSE)</f>
        <v>6</v>
      </c>
      <c r="D4" s="4">
        <v>1</v>
      </c>
      <c r="E4" s="4" t="s">
        <v>15</v>
      </c>
      <c r="F4" s="1">
        <v>2019</v>
      </c>
      <c r="G4" s="5">
        <f>VLOOKUP(D4,'Federal CTC'!$B$12:$L$15,5,)</f>
        <v>0</v>
      </c>
      <c r="H4" s="1">
        <f>VLOOKUP(D4,'Federal CTC'!$B$12:$L$15,6,FALSE)</f>
        <v>16</v>
      </c>
      <c r="I4" s="1" t="s">
        <v>36</v>
      </c>
      <c r="J4" s="12">
        <v>172615</v>
      </c>
      <c r="K4" s="12">
        <v>0</v>
      </c>
      <c r="L4" s="13">
        <v>0</v>
      </c>
      <c r="M4" s="5" t="s">
        <v>37</v>
      </c>
      <c r="N4" s="1" t="s">
        <v>38</v>
      </c>
      <c r="O4" s="1">
        <v>526</v>
      </c>
      <c r="P4" s="1">
        <v>0</v>
      </c>
      <c r="Q4" s="1">
        <v>0</v>
      </c>
      <c r="R4" s="1">
        <v>0</v>
      </c>
      <c r="S4" s="1">
        <v>0</v>
      </c>
      <c r="T4" s="6">
        <v>0</v>
      </c>
      <c r="V4" s="3" t="s">
        <v>39</v>
      </c>
    </row>
    <row r="5" spans="1:22" ht="14.45" customHeight="1" x14ac:dyDescent="0.5">
      <c r="A5" s="1" t="s">
        <v>34</v>
      </c>
      <c r="B5" s="1" t="s">
        <v>40</v>
      </c>
      <c r="C5" s="4">
        <f>VLOOKUP(B5,[1]StateCodeMapping!$A$1:$B$52,2,FALSE)</f>
        <v>8</v>
      </c>
      <c r="D5" s="4">
        <v>1</v>
      </c>
      <c r="E5" s="4" t="s">
        <v>15</v>
      </c>
      <c r="F5" s="1">
        <v>2019</v>
      </c>
      <c r="G5" s="5">
        <f>VLOOKUP(D5,'Federal CTC'!$B$12:$L$15,5,)</f>
        <v>0</v>
      </c>
      <c r="H5" s="1">
        <v>5</v>
      </c>
      <c r="I5" s="1" t="s">
        <v>36</v>
      </c>
      <c r="J5" s="12">
        <v>25000</v>
      </c>
      <c r="K5" s="12">
        <v>50000</v>
      </c>
      <c r="L5" s="13">
        <v>75000</v>
      </c>
      <c r="M5" s="5" t="s">
        <v>41</v>
      </c>
      <c r="N5" s="1" t="s">
        <v>42</v>
      </c>
      <c r="O5" s="1">
        <v>0</v>
      </c>
      <c r="P5" s="1">
        <v>0</v>
      </c>
      <c r="Q5" s="1">
        <v>0</v>
      </c>
      <c r="R5" s="1">
        <v>0.3</v>
      </c>
      <c r="S5" s="1">
        <v>0.15</v>
      </c>
      <c r="T5" s="6">
        <v>0.05</v>
      </c>
      <c r="V5" s="7" t="s">
        <v>19</v>
      </c>
    </row>
    <row r="6" spans="1:22" ht="14.45" customHeight="1" x14ac:dyDescent="0.5">
      <c r="A6" s="1" t="s">
        <v>34</v>
      </c>
      <c r="B6" s="1" t="s">
        <v>43</v>
      </c>
      <c r="C6" s="4">
        <f>VLOOKUP(B6,[1]StateCodeMapping!$A$1:$B$52,2,FALSE)</f>
        <v>16</v>
      </c>
      <c r="D6" s="4">
        <v>1</v>
      </c>
      <c r="E6" s="4" t="s">
        <v>15</v>
      </c>
      <c r="F6" s="1">
        <v>2019</v>
      </c>
      <c r="G6" s="5">
        <f>VLOOKUP(D6,'Federal CTC'!$B$12:$L$15,5,)</f>
        <v>0</v>
      </c>
      <c r="H6" s="1">
        <f>VLOOKUP(D6,'Federal CTC'!$B$12:$L$15,6,FALSE)</f>
        <v>16</v>
      </c>
      <c r="I6" s="1" t="s">
        <v>36</v>
      </c>
      <c r="J6" s="12">
        <f>VLOOKUP(D6,'Federal CTC'!$B$12:$L$15,7,FALSE)</f>
        <v>2500</v>
      </c>
      <c r="K6" s="12">
        <f>VLOOKUP(D6,'Federal CTC'!$B$12:$L$15,8,FALSE)</f>
        <v>200000</v>
      </c>
      <c r="L6" s="13">
        <v>0</v>
      </c>
      <c r="M6" s="5" t="s">
        <v>37</v>
      </c>
      <c r="N6" s="1" t="s">
        <v>44</v>
      </c>
      <c r="O6" s="1">
        <v>0</v>
      </c>
      <c r="P6" s="1">
        <v>130</v>
      </c>
      <c r="Q6" s="1">
        <v>0</v>
      </c>
      <c r="R6" s="1">
        <v>0</v>
      </c>
      <c r="S6" s="1">
        <v>0</v>
      </c>
      <c r="T6" s="6">
        <v>0</v>
      </c>
      <c r="V6" s="7" t="s">
        <v>20</v>
      </c>
    </row>
    <row r="7" spans="1:22" ht="19.149999999999999" customHeight="1" x14ac:dyDescent="0.45">
      <c r="A7" s="1" t="s">
        <v>34</v>
      </c>
      <c r="B7" s="1" t="s">
        <v>45</v>
      </c>
      <c r="C7" s="4">
        <f>VLOOKUP(B7,[1]StateCodeMapping!$A$1:$B$52,2,FALSE)</f>
        <v>36</v>
      </c>
      <c r="D7" s="4">
        <v>1</v>
      </c>
      <c r="E7" s="4" t="s">
        <v>15</v>
      </c>
      <c r="F7" s="1">
        <v>2019</v>
      </c>
      <c r="G7" s="5">
        <v>4</v>
      </c>
      <c r="H7" s="1">
        <f>VLOOKUP(D7,'Federal CTC'!$B$12:$L$15,6,FALSE)</f>
        <v>16</v>
      </c>
      <c r="I7" s="1" t="s">
        <v>36</v>
      </c>
      <c r="J7" s="12">
        <f>VLOOKUP(D7,'Federal CTC'!$B$12:$L$15,7,FALSE)</f>
        <v>2500</v>
      </c>
      <c r="K7" s="12">
        <f>VLOOKUP(D7,'Federal CTC'!$B$12:$L$15,8,FALSE)</f>
        <v>200000</v>
      </c>
      <c r="L7" s="13">
        <v>0</v>
      </c>
      <c r="M7" s="5" t="s">
        <v>41</v>
      </c>
      <c r="N7" s="1" t="s">
        <v>46</v>
      </c>
      <c r="O7" s="1">
        <v>0</v>
      </c>
      <c r="P7" s="1">
        <v>100</v>
      </c>
      <c r="Q7" s="1">
        <v>0</v>
      </c>
      <c r="R7" s="1">
        <v>0</v>
      </c>
      <c r="S7" s="1">
        <v>0.33</v>
      </c>
      <c r="T7" s="6">
        <v>0</v>
      </c>
    </row>
    <row r="8" spans="1:22" ht="14.45" customHeight="1" x14ac:dyDescent="0.45">
      <c r="A8" s="1" t="s">
        <v>34</v>
      </c>
      <c r="B8" s="1" t="s">
        <v>47</v>
      </c>
      <c r="C8" s="4">
        <f>VLOOKUP(B8,[1]StateCodeMapping!$A$1:$B$52,2,FALSE)</f>
        <v>37</v>
      </c>
      <c r="D8" s="4">
        <v>1</v>
      </c>
      <c r="E8" s="4" t="s">
        <v>15</v>
      </c>
      <c r="F8" s="1">
        <v>2019</v>
      </c>
      <c r="G8" s="5">
        <f>VLOOKUP(D8,'Federal CTC'!$B$12:$L$15,5,)</f>
        <v>0</v>
      </c>
      <c r="H8" s="1">
        <f>VLOOKUP(D8,'Federal CTC'!$B$12:$L$15,6,FALSE)</f>
        <v>16</v>
      </c>
      <c r="I8" s="1" t="s">
        <v>36</v>
      </c>
      <c r="J8" s="12">
        <v>60000</v>
      </c>
      <c r="K8" s="12">
        <v>0</v>
      </c>
      <c r="L8" s="13">
        <v>0</v>
      </c>
      <c r="M8" s="5" t="s">
        <v>37</v>
      </c>
      <c r="N8" s="1" t="s">
        <v>48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6">
        <v>0</v>
      </c>
    </row>
    <row r="9" spans="1:22" ht="14.45" customHeight="1" x14ac:dyDescent="0.45">
      <c r="A9" s="1" t="s">
        <v>34</v>
      </c>
      <c r="B9" s="1" t="s">
        <v>49</v>
      </c>
      <c r="C9" s="4">
        <f>VLOOKUP(B9,[1]StateCodeMapping!$A$1:$B$52,2,FALSE)</f>
        <v>40</v>
      </c>
      <c r="D9" s="4">
        <v>1</v>
      </c>
      <c r="E9" s="4" t="s">
        <v>15</v>
      </c>
      <c r="F9" s="1">
        <v>2019</v>
      </c>
      <c r="G9" s="5">
        <f>VLOOKUP(D9,'Federal CTC'!$B$12:$L$15,5,)</f>
        <v>0</v>
      </c>
      <c r="H9" s="1">
        <f>VLOOKUP(D9,'Federal CTC'!$B$12:$L$15,6,FALSE)</f>
        <v>16</v>
      </c>
      <c r="I9" s="1" t="s">
        <v>36</v>
      </c>
      <c r="J9" s="12">
        <v>100000</v>
      </c>
      <c r="K9" s="12">
        <v>0</v>
      </c>
      <c r="L9" s="13">
        <v>0</v>
      </c>
      <c r="M9" s="5" t="s">
        <v>37</v>
      </c>
      <c r="N9" s="1" t="s">
        <v>50</v>
      </c>
      <c r="O9" s="1">
        <v>0</v>
      </c>
      <c r="P9" s="1">
        <v>0</v>
      </c>
      <c r="Q9" s="1">
        <v>0</v>
      </c>
      <c r="R9" s="1">
        <v>0.05</v>
      </c>
      <c r="S9" s="1">
        <v>0</v>
      </c>
      <c r="T9" s="6">
        <v>0</v>
      </c>
    </row>
    <row r="10" spans="1:22" x14ac:dyDescent="0.45">
      <c r="A10" s="1" t="s">
        <v>34</v>
      </c>
      <c r="B10" s="1" t="s">
        <v>35</v>
      </c>
      <c r="C10" s="4">
        <f>VLOOKUP(B10,[1]StateCodeMapping!$A$1:$B$52,2,FALSE)</f>
        <v>6</v>
      </c>
      <c r="D10" s="4">
        <v>2</v>
      </c>
      <c r="E10" s="4" t="s">
        <v>18</v>
      </c>
      <c r="F10" s="1">
        <v>2019</v>
      </c>
      <c r="G10" s="5">
        <f>VLOOKUP(D10,'Federal CTC'!$B$12:$L$15,5,)</f>
        <v>0</v>
      </c>
      <c r="H10" s="1">
        <f>VLOOKUP(D10,'Federal CTC'!$B$12:$L$15,6,FALSE)</f>
        <v>16</v>
      </c>
      <c r="I10" s="1" t="s">
        <v>36</v>
      </c>
      <c r="J10" s="12" t="s">
        <v>51</v>
      </c>
      <c r="K10" s="12">
        <v>0</v>
      </c>
      <c r="L10" s="13">
        <v>0</v>
      </c>
      <c r="M10" s="5" t="s">
        <v>37</v>
      </c>
      <c r="N10" s="1" t="s">
        <v>38</v>
      </c>
      <c r="O10" s="1">
        <v>526</v>
      </c>
      <c r="P10" s="1">
        <v>0</v>
      </c>
      <c r="Q10" s="1">
        <v>0</v>
      </c>
      <c r="R10" s="1">
        <v>0</v>
      </c>
      <c r="S10" s="1">
        <v>0</v>
      </c>
      <c r="T10" s="6">
        <v>0</v>
      </c>
    </row>
    <row r="11" spans="1:22" ht="14.45" customHeight="1" x14ac:dyDescent="0.45">
      <c r="A11" s="1" t="s">
        <v>34</v>
      </c>
      <c r="B11" s="1" t="s">
        <v>40</v>
      </c>
      <c r="C11" s="4">
        <f>VLOOKUP(B11,[1]StateCodeMapping!$A$1:$B$52,2,FALSE)</f>
        <v>8</v>
      </c>
      <c r="D11" s="4">
        <v>2</v>
      </c>
      <c r="E11" s="4" t="s">
        <v>18</v>
      </c>
      <c r="F11" s="1">
        <v>2019</v>
      </c>
      <c r="G11" s="5">
        <f>VLOOKUP(D11,'Federal CTC'!$B$12:$L$15,5,)</f>
        <v>0</v>
      </c>
      <c r="H11" s="1">
        <v>5</v>
      </c>
      <c r="I11" s="1" t="s">
        <v>36</v>
      </c>
      <c r="J11" s="12">
        <v>35000</v>
      </c>
      <c r="K11" s="12">
        <v>60000</v>
      </c>
      <c r="L11" s="13">
        <v>85000</v>
      </c>
      <c r="M11" s="5" t="s">
        <v>41</v>
      </c>
      <c r="N11" s="1" t="s">
        <v>42</v>
      </c>
      <c r="O11" s="1">
        <v>0</v>
      </c>
      <c r="P11" s="1">
        <v>0</v>
      </c>
      <c r="Q11" s="1">
        <v>0</v>
      </c>
      <c r="R11" s="1">
        <v>0.3</v>
      </c>
      <c r="S11" s="1">
        <v>0.15</v>
      </c>
      <c r="T11" s="6">
        <v>0.05</v>
      </c>
    </row>
    <row r="12" spans="1:22" ht="14.45" customHeight="1" x14ac:dyDescent="0.45">
      <c r="A12" s="1" t="s">
        <v>34</v>
      </c>
      <c r="B12" s="1" t="s">
        <v>43</v>
      </c>
      <c r="C12" s="4">
        <f>VLOOKUP(B12,[1]StateCodeMapping!$A$1:$B$52,2,FALSE)</f>
        <v>16</v>
      </c>
      <c r="D12" s="4">
        <v>2</v>
      </c>
      <c r="E12" s="4" t="s">
        <v>18</v>
      </c>
      <c r="F12" s="1">
        <v>2019</v>
      </c>
      <c r="G12" s="5">
        <f>VLOOKUP(D12,'Federal CTC'!$B$12:$L$15,5,)</f>
        <v>0</v>
      </c>
      <c r="H12" s="1">
        <f>VLOOKUP(D12,'Federal CTC'!$B$12:$L$15,6,FALSE)</f>
        <v>16</v>
      </c>
      <c r="I12" s="1" t="s">
        <v>36</v>
      </c>
      <c r="J12" s="12">
        <f>VLOOKUP(D12,'Federal CTC'!$B$12:$L$15,7,FALSE)</f>
        <v>2500</v>
      </c>
      <c r="K12" s="12">
        <f>VLOOKUP(D12,'Federal CTC'!$B$12:$L$15,8,FALSE)</f>
        <v>400000</v>
      </c>
      <c r="L12" s="13">
        <v>0</v>
      </c>
      <c r="M12" s="5" t="s">
        <v>37</v>
      </c>
      <c r="N12" s="1" t="s">
        <v>44</v>
      </c>
      <c r="O12" s="1">
        <v>0</v>
      </c>
      <c r="P12" s="1">
        <v>130</v>
      </c>
      <c r="Q12" s="1">
        <v>0</v>
      </c>
      <c r="R12" s="1">
        <v>0</v>
      </c>
      <c r="S12" s="1">
        <v>0</v>
      </c>
      <c r="T12" s="6">
        <v>0</v>
      </c>
    </row>
    <row r="13" spans="1:22" ht="13.9" customHeight="1" x14ac:dyDescent="0.45">
      <c r="A13" s="1" t="s">
        <v>34</v>
      </c>
      <c r="B13" s="1" t="s">
        <v>45</v>
      </c>
      <c r="C13" s="4">
        <f>VLOOKUP(B13,[1]StateCodeMapping!$A$1:$B$52,2,FALSE)</f>
        <v>36</v>
      </c>
      <c r="D13" s="4">
        <v>2</v>
      </c>
      <c r="E13" s="4" t="s">
        <v>18</v>
      </c>
      <c r="F13" s="1">
        <v>2019</v>
      </c>
      <c r="G13" s="5">
        <v>4</v>
      </c>
      <c r="H13" s="1">
        <f>VLOOKUP(D13,'Federal CTC'!$B$12:$L$15,6,FALSE)</f>
        <v>16</v>
      </c>
      <c r="I13" s="1" t="s">
        <v>36</v>
      </c>
      <c r="J13" s="12">
        <f>VLOOKUP(D13,'Federal CTC'!$B$12:$L$15,7,FALSE)</f>
        <v>2500</v>
      </c>
      <c r="K13" s="12">
        <f>VLOOKUP(D13,'Federal CTC'!$B$12:$L$15,8,FALSE)</f>
        <v>400000</v>
      </c>
      <c r="L13" s="13">
        <v>0</v>
      </c>
      <c r="M13" s="5" t="s">
        <v>41</v>
      </c>
      <c r="N13" s="1" t="s">
        <v>46</v>
      </c>
      <c r="O13" s="1">
        <v>0</v>
      </c>
      <c r="P13" s="1">
        <v>100</v>
      </c>
      <c r="Q13" s="1">
        <v>0</v>
      </c>
      <c r="R13" s="1">
        <v>0</v>
      </c>
      <c r="S13" s="1">
        <v>0.33</v>
      </c>
      <c r="T13" s="6">
        <v>0</v>
      </c>
    </row>
    <row r="14" spans="1:22" ht="14.45" customHeight="1" x14ac:dyDescent="0.45">
      <c r="A14" s="1" t="s">
        <v>34</v>
      </c>
      <c r="B14" s="1" t="s">
        <v>47</v>
      </c>
      <c r="C14" s="4">
        <f>VLOOKUP(B14,[1]StateCodeMapping!$A$1:$B$52,2,FALSE)</f>
        <v>37</v>
      </c>
      <c r="D14" s="4">
        <v>2</v>
      </c>
      <c r="E14" s="4" t="s">
        <v>18</v>
      </c>
      <c r="F14" s="1">
        <v>2019</v>
      </c>
      <c r="G14" s="5">
        <f>VLOOKUP(D14,'Federal CTC'!$B$12:$L$15,5,)</f>
        <v>0</v>
      </c>
      <c r="H14" s="1">
        <f>VLOOKUP(D14,'Federal CTC'!$B$12:$L$15,6,FALSE)</f>
        <v>16</v>
      </c>
      <c r="I14" s="1" t="s">
        <v>36</v>
      </c>
      <c r="J14" s="12">
        <v>100000</v>
      </c>
      <c r="K14" s="12">
        <v>0</v>
      </c>
      <c r="L14" s="13">
        <v>0</v>
      </c>
      <c r="M14" s="5" t="s">
        <v>37</v>
      </c>
      <c r="N14" s="1" t="s">
        <v>48</v>
      </c>
      <c r="O14" s="1">
        <v>100</v>
      </c>
      <c r="P14" s="1">
        <v>0</v>
      </c>
      <c r="Q14" s="1">
        <v>0</v>
      </c>
      <c r="R14" s="1">
        <v>0</v>
      </c>
      <c r="S14" s="1">
        <v>0</v>
      </c>
      <c r="T14" s="6">
        <v>0</v>
      </c>
    </row>
    <row r="15" spans="1:22" ht="14.45" customHeight="1" x14ac:dyDescent="0.45">
      <c r="A15" s="1" t="s">
        <v>34</v>
      </c>
      <c r="B15" s="1" t="s">
        <v>49</v>
      </c>
      <c r="C15" s="4">
        <f>VLOOKUP(B15,[1]StateCodeMapping!$A$1:$B$52,2,FALSE)</f>
        <v>40</v>
      </c>
      <c r="D15" s="4">
        <v>2</v>
      </c>
      <c r="E15" s="4" t="s">
        <v>18</v>
      </c>
      <c r="F15" s="1">
        <v>2019</v>
      </c>
      <c r="G15" s="5">
        <f>VLOOKUP(D15,'Federal CTC'!$B$12:$L$15,5,)</f>
        <v>0</v>
      </c>
      <c r="H15" s="1">
        <f>VLOOKUP(D15,'Federal CTC'!$B$12:$L$15,6,FALSE)</f>
        <v>16</v>
      </c>
      <c r="I15" s="1" t="s">
        <v>36</v>
      </c>
      <c r="J15" s="12">
        <v>100000</v>
      </c>
      <c r="K15" s="12">
        <v>0</v>
      </c>
      <c r="L15" s="13">
        <v>0</v>
      </c>
      <c r="M15" s="5" t="s">
        <v>37</v>
      </c>
      <c r="N15" s="1" t="s">
        <v>50</v>
      </c>
      <c r="O15" s="1">
        <v>0</v>
      </c>
      <c r="P15" s="1">
        <v>0</v>
      </c>
      <c r="Q15" s="1">
        <v>0</v>
      </c>
      <c r="R15" s="1">
        <v>0.05</v>
      </c>
      <c r="S15" s="1">
        <v>0</v>
      </c>
      <c r="T15" s="6">
        <v>0</v>
      </c>
    </row>
    <row r="16" spans="1:22" ht="14.45" customHeight="1" x14ac:dyDescent="0.45">
      <c r="A16" s="1" t="s">
        <v>34</v>
      </c>
      <c r="B16" s="1" t="s">
        <v>35</v>
      </c>
      <c r="C16" s="4">
        <f>VLOOKUP(B16,[1]StateCodeMapping!$A$1:$B$52,2,FALSE)</f>
        <v>6</v>
      </c>
      <c r="D16" s="4">
        <v>3</v>
      </c>
      <c r="E16" s="4" t="s">
        <v>59</v>
      </c>
      <c r="F16" s="1">
        <v>2019</v>
      </c>
      <c r="G16" s="5">
        <f>VLOOKUP(D16,'Federal CTC'!$B$12:$L$15,5,)</f>
        <v>0</v>
      </c>
      <c r="H16" s="1">
        <f>VLOOKUP(D16,'Federal CTC'!$B$12:$L$15,6,FALSE)</f>
        <v>16</v>
      </c>
      <c r="I16" s="1" t="s">
        <v>36</v>
      </c>
      <c r="J16" s="12">
        <v>172615</v>
      </c>
      <c r="K16" s="12">
        <v>0</v>
      </c>
      <c r="L16" s="13">
        <v>0</v>
      </c>
      <c r="M16" s="5" t="s">
        <v>37</v>
      </c>
      <c r="N16" s="1" t="s">
        <v>38</v>
      </c>
      <c r="O16" s="1">
        <v>526</v>
      </c>
      <c r="P16" s="1">
        <v>0</v>
      </c>
      <c r="Q16" s="1">
        <v>0</v>
      </c>
      <c r="R16" s="1">
        <v>0</v>
      </c>
      <c r="S16" s="1">
        <v>0</v>
      </c>
      <c r="T16" s="6">
        <v>0</v>
      </c>
    </row>
    <row r="17" spans="1:20" ht="14.45" customHeight="1" x14ac:dyDescent="0.45">
      <c r="A17" s="1" t="s">
        <v>34</v>
      </c>
      <c r="B17" s="1" t="s">
        <v>40</v>
      </c>
      <c r="C17" s="4">
        <f>VLOOKUP(B17,[1]StateCodeMapping!$A$1:$B$52,2,FALSE)</f>
        <v>8</v>
      </c>
      <c r="D17" s="4">
        <v>3</v>
      </c>
      <c r="E17" s="4" t="s">
        <v>59</v>
      </c>
      <c r="F17" s="1">
        <v>2019</v>
      </c>
      <c r="G17" s="5">
        <f>VLOOKUP(D17,'Federal CTC'!$B$12:$L$15,5,)</f>
        <v>0</v>
      </c>
      <c r="H17" s="1">
        <v>5</v>
      </c>
      <c r="I17" s="1" t="s">
        <v>36</v>
      </c>
      <c r="J17" s="12">
        <v>25000</v>
      </c>
      <c r="K17" s="12">
        <v>50000</v>
      </c>
      <c r="L17" s="13">
        <v>75000</v>
      </c>
      <c r="M17" s="5" t="s">
        <v>41</v>
      </c>
      <c r="N17" s="1" t="s">
        <v>42</v>
      </c>
      <c r="O17" s="1">
        <v>0</v>
      </c>
      <c r="P17" s="1">
        <v>0</v>
      </c>
      <c r="Q17" s="1">
        <v>0</v>
      </c>
      <c r="R17" s="1">
        <v>0.3</v>
      </c>
      <c r="S17" s="1">
        <v>0.15</v>
      </c>
      <c r="T17" s="6">
        <v>0.05</v>
      </c>
    </row>
    <row r="18" spans="1:20" ht="14.45" customHeight="1" x14ac:dyDescent="0.45">
      <c r="A18" s="1" t="s">
        <v>34</v>
      </c>
      <c r="B18" s="1" t="s">
        <v>43</v>
      </c>
      <c r="C18" s="4">
        <f>VLOOKUP(B18,[1]StateCodeMapping!$A$1:$B$52,2,FALSE)</f>
        <v>16</v>
      </c>
      <c r="D18" s="4">
        <v>3</v>
      </c>
      <c r="E18" s="4" t="s">
        <v>59</v>
      </c>
      <c r="F18" s="1">
        <v>2019</v>
      </c>
      <c r="G18" s="5">
        <f>VLOOKUP(D18,'Federal CTC'!$B$12:$L$15,5,)</f>
        <v>0</v>
      </c>
      <c r="H18" s="1">
        <f>VLOOKUP(D18,'Federal CTC'!$B$12:$L$15,6,FALSE)</f>
        <v>16</v>
      </c>
      <c r="I18" s="1" t="s">
        <v>36</v>
      </c>
      <c r="J18" s="12">
        <f>VLOOKUP(D18,'Federal CTC'!$B$12:$L$15,7,FALSE)</f>
        <v>2500</v>
      </c>
      <c r="K18" s="12">
        <f>VLOOKUP(D16,'Federal CTC'!$B$12:$L$15,8,FALSE)</f>
        <v>200000</v>
      </c>
      <c r="L18" s="13">
        <v>0</v>
      </c>
      <c r="M18" s="5" t="s">
        <v>37</v>
      </c>
      <c r="N18" s="1" t="s">
        <v>44</v>
      </c>
      <c r="O18" s="1">
        <v>0</v>
      </c>
      <c r="P18" s="1">
        <v>130</v>
      </c>
      <c r="Q18" s="1">
        <v>0</v>
      </c>
      <c r="R18" s="1">
        <v>0</v>
      </c>
      <c r="S18" s="1">
        <v>0</v>
      </c>
      <c r="T18" s="6">
        <v>0</v>
      </c>
    </row>
    <row r="19" spans="1:20" ht="16.899999999999999" customHeight="1" x14ac:dyDescent="0.45">
      <c r="A19" s="1" t="s">
        <v>34</v>
      </c>
      <c r="B19" s="1" t="s">
        <v>45</v>
      </c>
      <c r="C19" s="4">
        <f>VLOOKUP(B19,[1]StateCodeMapping!$A$1:$B$52,2,FALSE)</f>
        <v>36</v>
      </c>
      <c r="D19" s="4">
        <v>3</v>
      </c>
      <c r="E19" s="4" t="s">
        <v>59</v>
      </c>
      <c r="F19" s="1">
        <v>2019</v>
      </c>
      <c r="G19" s="5">
        <v>4</v>
      </c>
      <c r="H19" s="1">
        <f>VLOOKUP(D19,'Federal CTC'!$B$12:$L$15,6,FALSE)</f>
        <v>16</v>
      </c>
      <c r="I19" s="1" t="s">
        <v>36</v>
      </c>
      <c r="J19" s="12">
        <f>VLOOKUP(D19,'Federal CTC'!$B$12:$L$15,7,FALSE)</f>
        <v>2500</v>
      </c>
      <c r="K19" s="12">
        <f>VLOOKUP(D17,'Federal CTC'!$B$12:$L$15,8,FALSE)</f>
        <v>200000</v>
      </c>
      <c r="L19" s="13">
        <v>0</v>
      </c>
      <c r="M19" s="5" t="s">
        <v>41</v>
      </c>
      <c r="N19" s="1" t="s">
        <v>46</v>
      </c>
      <c r="O19" s="1">
        <v>0</v>
      </c>
      <c r="P19" s="1">
        <v>100</v>
      </c>
      <c r="Q19" s="1">
        <v>0</v>
      </c>
      <c r="R19" s="1">
        <v>0</v>
      </c>
      <c r="S19" s="1">
        <v>0.33</v>
      </c>
      <c r="T19" s="6">
        <v>0</v>
      </c>
    </row>
    <row r="20" spans="1:20" ht="14.45" customHeight="1" x14ac:dyDescent="0.45">
      <c r="A20" s="1" t="s">
        <v>34</v>
      </c>
      <c r="B20" s="1" t="s">
        <v>47</v>
      </c>
      <c r="C20" s="4">
        <f>VLOOKUP(B20,[1]StateCodeMapping!$A$1:$B$52,2,FALSE)</f>
        <v>37</v>
      </c>
      <c r="D20" s="4">
        <v>3</v>
      </c>
      <c r="E20" s="4" t="s">
        <v>59</v>
      </c>
      <c r="F20" s="1">
        <v>2019</v>
      </c>
      <c r="G20" s="5">
        <f>VLOOKUP(D20,'Federal CTC'!$B$12:$L$15,5,)</f>
        <v>0</v>
      </c>
      <c r="H20" s="1">
        <f>VLOOKUP(D20,'Federal CTC'!$B$12:$L$15,6,FALSE)</f>
        <v>16</v>
      </c>
      <c r="I20" s="1" t="s">
        <v>36</v>
      </c>
      <c r="J20" s="12">
        <v>80000</v>
      </c>
      <c r="K20" s="12">
        <v>0</v>
      </c>
      <c r="L20" s="13">
        <v>0</v>
      </c>
      <c r="M20" s="5" t="s">
        <v>37</v>
      </c>
      <c r="N20" s="1" t="s">
        <v>48</v>
      </c>
      <c r="O20" s="1">
        <v>100</v>
      </c>
      <c r="P20" s="1">
        <v>0</v>
      </c>
      <c r="Q20" s="1">
        <v>0</v>
      </c>
      <c r="R20" s="1">
        <v>0</v>
      </c>
      <c r="S20" s="1">
        <v>0</v>
      </c>
      <c r="T20" s="6">
        <v>0</v>
      </c>
    </row>
    <row r="21" spans="1:20" ht="14.45" customHeight="1" x14ac:dyDescent="0.45">
      <c r="A21" s="1" t="s">
        <v>34</v>
      </c>
      <c r="B21" s="1" t="s">
        <v>49</v>
      </c>
      <c r="C21" s="4">
        <f>VLOOKUP(B21,[1]StateCodeMapping!$A$1:$B$52,2,FALSE)</f>
        <v>40</v>
      </c>
      <c r="D21" s="4">
        <v>3</v>
      </c>
      <c r="E21" s="4" t="s">
        <v>59</v>
      </c>
      <c r="F21" s="1">
        <v>2019</v>
      </c>
      <c r="G21" s="5">
        <f>VLOOKUP(D21,'Federal CTC'!$B$12:$L$15,5,)</f>
        <v>0</v>
      </c>
      <c r="H21" s="1">
        <f>VLOOKUP(D21,'Federal CTC'!$B$12:$L$15,6,FALSE)</f>
        <v>16</v>
      </c>
      <c r="I21" s="1" t="s">
        <v>36</v>
      </c>
      <c r="J21" s="12">
        <v>100000</v>
      </c>
      <c r="K21" s="12">
        <v>0</v>
      </c>
      <c r="L21" s="13">
        <v>0</v>
      </c>
      <c r="M21" s="5" t="s">
        <v>37</v>
      </c>
      <c r="N21" s="1" t="s">
        <v>50</v>
      </c>
      <c r="O21" s="1">
        <v>0</v>
      </c>
      <c r="P21" s="1">
        <v>0</v>
      </c>
      <c r="Q21" s="1">
        <v>0</v>
      </c>
      <c r="R21" s="1">
        <v>0.05</v>
      </c>
      <c r="S21" s="1">
        <v>0</v>
      </c>
      <c r="T21" s="6">
        <v>0</v>
      </c>
    </row>
    <row r="22" spans="1:20" ht="14.45" customHeight="1" x14ac:dyDescent="0.45">
      <c r="A22" s="1" t="s">
        <v>34</v>
      </c>
      <c r="B22" s="1" t="s">
        <v>35</v>
      </c>
      <c r="C22" s="4">
        <f>VLOOKUP(B22,[1]StateCodeMapping!$A$1:$B$52,2,FALSE)</f>
        <v>6</v>
      </c>
      <c r="D22" s="4">
        <v>4</v>
      </c>
      <c r="E22" s="4" t="s">
        <v>21</v>
      </c>
      <c r="F22" s="1">
        <v>2019</v>
      </c>
      <c r="G22" s="5">
        <f>VLOOKUP(D22,'Federal CTC'!$B$12:$L$15,5,)</f>
        <v>0</v>
      </c>
      <c r="H22" s="1">
        <f>VLOOKUP(D22,'Federal CTC'!$B$12:$L$15,6,FALSE)</f>
        <v>16</v>
      </c>
      <c r="I22" s="1" t="s">
        <v>36</v>
      </c>
      <c r="J22" s="12">
        <v>172615</v>
      </c>
      <c r="K22" s="12">
        <v>0</v>
      </c>
      <c r="L22" s="13">
        <v>0</v>
      </c>
      <c r="M22" s="5" t="s">
        <v>37</v>
      </c>
      <c r="N22" s="1" t="s">
        <v>38</v>
      </c>
      <c r="O22" s="1">
        <v>526</v>
      </c>
      <c r="P22" s="1">
        <v>0</v>
      </c>
      <c r="Q22" s="1">
        <v>0</v>
      </c>
      <c r="R22" s="1">
        <v>0</v>
      </c>
      <c r="S22" s="1">
        <v>0</v>
      </c>
      <c r="T22" s="6">
        <v>0</v>
      </c>
    </row>
    <row r="23" spans="1:20" ht="18" customHeight="1" x14ac:dyDescent="0.45">
      <c r="A23" s="1" t="s">
        <v>34</v>
      </c>
      <c r="B23" s="1" t="s">
        <v>40</v>
      </c>
      <c r="C23" s="4">
        <f>VLOOKUP(B23,[1]StateCodeMapping!$A$1:$B$52,2,FALSE)</f>
        <v>8</v>
      </c>
      <c r="D23" s="4">
        <v>4</v>
      </c>
      <c r="E23" s="4" t="s">
        <v>21</v>
      </c>
      <c r="F23" s="1">
        <v>2019</v>
      </c>
      <c r="G23" s="5">
        <f>VLOOKUP(D23,'Federal CTC'!$B$12:$L$15,5,)</f>
        <v>0</v>
      </c>
      <c r="H23" s="1">
        <v>5</v>
      </c>
      <c r="I23" s="1" t="s">
        <v>36</v>
      </c>
      <c r="J23" s="12">
        <v>25000</v>
      </c>
      <c r="K23" s="12">
        <v>50000</v>
      </c>
      <c r="L23" s="13">
        <v>75000</v>
      </c>
      <c r="M23" s="5" t="s">
        <v>41</v>
      </c>
      <c r="N23" s="1" t="s">
        <v>42</v>
      </c>
      <c r="O23" s="1">
        <v>0</v>
      </c>
      <c r="P23" s="1">
        <v>0</v>
      </c>
      <c r="Q23" s="1">
        <v>0</v>
      </c>
      <c r="R23" s="1">
        <v>0.3</v>
      </c>
      <c r="S23" s="1">
        <v>0.15</v>
      </c>
      <c r="T23" s="6">
        <v>0.05</v>
      </c>
    </row>
    <row r="24" spans="1:20" ht="18" customHeight="1" x14ac:dyDescent="0.45">
      <c r="A24" s="1" t="s">
        <v>34</v>
      </c>
      <c r="B24" s="1" t="s">
        <v>43</v>
      </c>
      <c r="C24" s="4">
        <f>VLOOKUP(B24,[1]StateCodeMapping!$A$1:$B$52,2,FALSE)</f>
        <v>16</v>
      </c>
      <c r="D24" s="4">
        <v>4</v>
      </c>
      <c r="E24" s="4" t="s">
        <v>21</v>
      </c>
      <c r="F24" s="1">
        <v>2019</v>
      </c>
      <c r="G24" s="5">
        <f>VLOOKUP(D24,'Federal CTC'!$B$12:$L$15,5,)</f>
        <v>0</v>
      </c>
      <c r="H24" s="1">
        <f>VLOOKUP(D24,'Federal CTC'!$B$12:$L$15,6,FALSE)</f>
        <v>16</v>
      </c>
      <c r="I24" s="1" t="s">
        <v>36</v>
      </c>
      <c r="J24" s="12">
        <v>100000</v>
      </c>
      <c r="K24" s="12">
        <v>0</v>
      </c>
      <c r="L24" s="13">
        <v>0</v>
      </c>
      <c r="M24" s="5" t="s">
        <v>37</v>
      </c>
      <c r="N24" s="1" t="s">
        <v>44</v>
      </c>
      <c r="O24" s="1">
        <v>0</v>
      </c>
      <c r="P24" s="1">
        <v>130</v>
      </c>
      <c r="Q24" s="1">
        <v>0</v>
      </c>
      <c r="R24" s="1">
        <v>0</v>
      </c>
      <c r="S24" s="1">
        <v>0</v>
      </c>
      <c r="T24" s="6">
        <v>0</v>
      </c>
    </row>
    <row r="25" spans="1:20" ht="18" customHeight="1" x14ac:dyDescent="0.45">
      <c r="A25" s="1" t="s">
        <v>34</v>
      </c>
      <c r="B25" s="1" t="s">
        <v>45</v>
      </c>
      <c r="C25" s="4">
        <f>VLOOKUP(B25,[1]StateCodeMapping!$A$1:$B$52,2,FALSE)</f>
        <v>36</v>
      </c>
      <c r="D25" s="4">
        <v>4</v>
      </c>
      <c r="E25" s="4" t="s">
        <v>21</v>
      </c>
      <c r="F25" s="1">
        <v>2019</v>
      </c>
      <c r="G25" s="5">
        <v>4</v>
      </c>
      <c r="H25" s="1">
        <f>VLOOKUP(D25,'Federal CTC'!$B$12:$L$15,6,FALSE)</f>
        <v>16</v>
      </c>
      <c r="I25" s="1" t="s">
        <v>36</v>
      </c>
      <c r="J25" s="12">
        <f>VLOOKUP(D25,'Federal CTC'!$B$12:$L$15,7,FALSE)</f>
        <v>2500</v>
      </c>
      <c r="K25" s="12">
        <f>VLOOKUP(D25,'Federal CTC'!$B$12:$L$15,8,FALSE)</f>
        <v>400000</v>
      </c>
      <c r="L25" s="13">
        <v>0</v>
      </c>
      <c r="M25" s="5" t="s">
        <v>41</v>
      </c>
      <c r="N25" s="1" t="s">
        <v>46</v>
      </c>
      <c r="O25" s="1">
        <v>0</v>
      </c>
      <c r="P25" s="1">
        <v>100</v>
      </c>
      <c r="Q25" s="1">
        <v>0</v>
      </c>
      <c r="R25" s="1">
        <v>0</v>
      </c>
      <c r="S25" s="1">
        <v>0.33</v>
      </c>
      <c r="T25" s="6">
        <v>0</v>
      </c>
    </row>
    <row r="26" spans="1:20" ht="14.45" customHeight="1" x14ac:dyDescent="0.45">
      <c r="A26" s="1" t="s">
        <v>34</v>
      </c>
      <c r="B26" s="1" t="s">
        <v>47</v>
      </c>
      <c r="C26" s="4">
        <f>VLOOKUP(B26,[1]StateCodeMapping!$A$1:$B$52,2,FALSE)</f>
        <v>37</v>
      </c>
      <c r="D26" s="4">
        <v>4</v>
      </c>
      <c r="E26" s="4" t="s">
        <v>21</v>
      </c>
      <c r="F26" s="1">
        <v>2019</v>
      </c>
      <c r="G26" s="5">
        <f>VLOOKUP(D26,'Federal CTC'!$B$12:$L$15,5,)</f>
        <v>0</v>
      </c>
      <c r="H26" s="1">
        <f>VLOOKUP(D26,'Federal CTC'!$B$12:$L$15,6,FALSE)</f>
        <v>16</v>
      </c>
      <c r="I26" s="1" t="s">
        <v>36</v>
      </c>
      <c r="J26" s="12">
        <f>VLOOKUP(D26,'Federal CTC'!$B$12:$L$15,7,FALSE)</f>
        <v>2500</v>
      </c>
      <c r="K26" s="12">
        <f>VLOOKUP(D26,'Federal CTC'!$B$12:$L$15,8,FALSE)</f>
        <v>400000</v>
      </c>
      <c r="L26" s="13">
        <v>0</v>
      </c>
      <c r="M26" s="5" t="s">
        <v>37</v>
      </c>
      <c r="N26" s="1" t="s">
        <v>48</v>
      </c>
      <c r="O26" s="1">
        <v>100</v>
      </c>
      <c r="P26" s="1">
        <v>0</v>
      </c>
      <c r="Q26" s="1">
        <v>0</v>
      </c>
      <c r="R26" s="1">
        <v>0</v>
      </c>
      <c r="S26" s="1">
        <v>0</v>
      </c>
      <c r="T26" s="6">
        <v>0</v>
      </c>
    </row>
    <row r="27" spans="1:20" ht="15" customHeight="1" thickBot="1" x14ac:dyDescent="0.5">
      <c r="A27" s="1" t="s">
        <v>34</v>
      </c>
      <c r="B27" s="1" t="s">
        <v>49</v>
      </c>
      <c r="C27" s="4">
        <f>VLOOKUP(B27,[1]StateCodeMapping!$A$1:$B$52,2,FALSE)</f>
        <v>40</v>
      </c>
      <c r="D27" s="4">
        <v>4</v>
      </c>
      <c r="E27" s="4" t="s">
        <v>21</v>
      </c>
      <c r="F27" s="1">
        <v>2019</v>
      </c>
      <c r="G27" s="8">
        <f>VLOOKUP(D27,'Federal CTC'!$B$12:$L$15,5,)</f>
        <v>0</v>
      </c>
      <c r="H27" s="9">
        <f>VLOOKUP(D27,'Federal CTC'!$B$12:$L$15,6,FALSE)</f>
        <v>16</v>
      </c>
      <c r="I27" s="9" t="s">
        <v>36</v>
      </c>
      <c r="J27" s="14">
        <v>100000</v>
      </c>
      <c r="K27" s="14">
        <v>0</v>
      </c>
      <c r="L27" s="15">
        <v>0</v>
      </c>
      <c r="M27" s="8" t="s">
        <v>37</v>
      </c>
      <c r="N27" s="9" t="s">
        <v>50</v>
      </c>
      <c r="O27" s="9">
        <v>0</v>
      </c>
      <c r="P27" s="9">
        <v>0</v>
      </c>
      <c r="Q27" s="9">
        <v>0</v>
      </c>
      <c r="R27" s="9">
        <v>0.05</v>
      </c>
      <c r="S27" s="9">
        <v>0</v>
      </c>
      <c r="T27" s="10">
        <v>0</v>
      </c>
    </row>
    <row r="28" spans="1:20" ht="15.75" customHeight="1" x14ac:dyDescent="0.45"/>
    <row r="29" spans="1:20" ht="14.45" customHeight="1" x14ac:dyDescent="0.45"/>
    <row r="30" spans="1:20" ht="14.45" customHeight="1" x14ac:dyDescent="0.45"/>
    <row r="31" spans="1:20" ht="14.45" customHeight="1" x14ac:dyDescent="0.45"/>
    <row r="33" ht="14.45" customHeight="1" x14ac:dyDescent="0.45"/>
    <row r="34" ht="14.45" customHeight="1" x14ac:dyDescent="0.45"/>
    <row r="36" ht="14.45" customHeight="1" x14ac:dyDescent="0.45"/>
  </sheetData>
  <mergeCells count="2">
    <mergeCell ref="G2:L2"/>
    <mergeCell ref="M2:T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Federal CTC</vt:lpstr>
      <vt:lpstr>State 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Elias Ilin</cp:lastModifiedBy>
  <dcterms:created xsi:type="dcterms:W3CDTF">2021-02-27T20:55:42Z</dcterms:created>
  <dcterms:modified xsi:type="dcterms:W3CDTF">2022-02-25T14:44:16Z</dcterms:modified>
</cp:coreProperties>
</file>