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n_\Dropbox\WorkForceDevProj\Documentation\Benefits &amp; Expenses Database\Rules.ACA\"/>
    </mc:Choice>
  </mc:AlternateContent>
  <xr:revisionPtr revIDLastSave="0" documentId="13_ncr:1_{C98880AA-09A3-4CED-A109-BD5854699E95}" xr6:coauthVersionLast="47" xr6:coauthVersionMax="47" xr10:uidLastSave="{00000000-0000-0000-0000-000000000000}"/>
  <bookViews>
    <workbookView xWindow="-98" yWindow="-98" windowWidth="22695" windowHeight="14595" xr2:uid="{D0494507-074A-47C8-9253-B6F6590E249C}"/>
  </bookViews>
  <sheets>
    <sheet name="Health Exchange Subsidy" sheetId="1" r:id="rId1"/>
    <sheet name="FPL" sheetId="2" r:id="rId2"/>
  </sheets>
  <definedNames>
    <definedName name="_xlnm._FilterDatabase" localSheetId="0" hidden="1">'Health Exchange Subsidy'!$A$1:$AG$323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0" i="1" l="1"/>
  <c r="G113" i="1"/>
  <c r="G114" i="1"/>
  <c r="G115" i="1"/>
  <c r="G116" i="1"/>
  <c r="G117" i="1"/>
  <c r="G118" i="1"/>
  <c r="G119" i="1"/>
  <c r="G121" i="1"/>
  <c r="G122" i="1"/>
  <c r="G123" i="1"/>
  <c r="H120" i="1"/>
  <c r="E419" i="2"/>
  <c r="E420" i="2" s="1"/>
  <c r="E421" i="2" s="1"/>
  <c r="E418" i="2"/>
  <c r="E407" i="2"/>
  <c r="E408" i="2" s="1"/>
  <c r="E409" i="2" s="1"/>
  <c r="E406" i="2"/>
  <c r="E395" i="2"/>
  <c r="E396" i="2"/>
  <c r="E397" i="2" s="1"/>
  <c r="E394" i="2"/>
  <c r="E383" i="2"/>
  <c r="E384" i="2" s="1"/>
  <c r="E385" i="2" s="1"/>
  <c r="E382" i="2"/>
  <c r="E371" i="2"/>
  <c r="E372" i="2" s="1"/>
  <c r="E373" i="2" s="1"/>
  <c r="E370" i="2"/>
  <c r="E359" i="2"/>
  <c r="E360" i="2" s="1"/>
  <c r="E361" i="2" s="1"/>
  <c r="E358" i="2"/>
  <c r="E347" i="2"/>
  <c r="E348" i="2" s="1"/>
  <c r="E349" i="2" s="1"/>
  <c r="E346" i="2"/>
  <c r="E335" i="2"/>
  <c r="E336" i="2" s="1"/>
  <c r="E337" i="2" s="1"/>
  <c r="E334" i="2"/>
  <c r="E323" i="2"/>
  <c r="E324" i="2" s="1"/>
  <c r="E322" i="2"/>
  <c r="E311" i="2"/>
  <c r="E312" i="2" s="1"/>
  <c r="E310" i="2"/>
  <c r="E299" i="2"/>
  <c r="E300" i="2" s="1"/>
  <c r="E298" i="2"/>
  <c r="E287" i="2"/>
  <c r="E288" i="2"/>
  <c r="E289" i="2" s="1"/>
  <c r="E286" i="2"/>
  <c r="E275" i="2"/>
  <c r="E276" i="2" s="1"/>
  <c r="E274" i="2"/>
  <c r="E263" i="2"/>
  <c r="E264" i="2" s="1"/>
  <c r="E262" i="2"/>
  <c r="E251" i="2"/>
  <c r="E252" i="2"/>
  <c r="E253" i="2" s="1"/>
  <c r="E250" i="2"/>
  <c r="E239" i="2"/>
  <c r="E240" i="2" s="1"/>
  <c r="E238" i="2"/>
  <c r="E227" i="2"/>
  <c r="E228" i="2" s="1"/>
  <c r="E226" i="2"/>
  <c r="E215" i="2"/>
  <c r="E216" i="2" s="1"/>
  <c r="E214" i="2"/>
  <c r="E203" i="2"/>
  <c r="E204" i="2" s="1"/>
  <c r="E202" i="2"/>
  <c r="E191" i="2"/>
  <c r="E192" i="2" s="1"/>
  <c r="E190" i="2"/>
  <c r="E179" i="2"/>
  <c r="E180" i="2"/>
  <c r="E181" i="2" s="1"/>
  <c r="E178" i="2"/>
  <c r="E167" i="2"/>
  <c r="E168" i="2" s="1"/>
  <c r="E166" i="2"/>
  <c r="E155" i="2"/>
  <c r="E156" i="2" s="1"/>
  <c r="E154" i="2"/>
  <c r="E143" i="2"/>
  <c r="E144" i="2" s="1"/>
  <c r="E142" i="2"/>
  <c r="E131" i="2"/>
  <c r="E132" i="2" s="1"/>
  <c r="E133" i="2" s="1"/>
  <c r="E130" i="2"/>
  <c r="E119" i="2"/>
  <c r="E120" i="2" s="1"/>
  <c r="E118" i="2"/>
  <c r="E107" i="2"/>
  <c r="E108" i="2"/>
  <c r="E109" i="2" s="1"/>
  <c r="E106" i="2"/>
  <c r="E95" i="2"/>
  <c r="E96" i="2"/>
  <c r="E97" i="2" s="1"/>
  <c r="E94" i="2"/>
  <c r="E83" i="2"/>
  <c r="E84" i="2" s="1"/>
  <c r="E82" i="2"/>
  <c r="E71" i="2"/>
  <c r="E72" i="2" s="1"/>
  <c r="E70" i="2"/>
  <c r="E59" i="2"/>
  <c r="E60" i="2"/>
  <c r="E61" i="2" s="1"/>
  <c r="E58" i="2"/>
  <c r="E47" i="2"/>
  <c r="E48" i="2"/>
  <c r="E49" i="2" s="1"/>
  <c r="E46" i="2"/>
  <c r="E35" i="2"/>
  <c r="E36" i="2" s="1"/>
  <c r="E34" i="2"/>
  <c r="G7" i="1"/>
  <c r="E431" i="2"/>
  <c r="E432" i="2" s="1"/>
  <c r="E433" i="2" s="1"/>
  <c r="E430" i="2"/>
  <c r="AG300" i="1"/>
  <c r="AG301" i="1"/>
  <c r="AG302" i="1"/>
  <c r="AG303" i="1"/>
  <c r="AG304" i="1"/>
  <c r="AG305" i="1"/>
  <c r="AG306" i="1"/>
  <c r="AG307" i="1"/>
  <c r="U307" i="1" s="1"/>
  <c r="AG308" i="1"/>
  <c r="AG309" i="1"/>
  <c r="AG310" i="1"/>
  <c r="AG311" i="1"/>
  <c r="AG312" i="1"/>
  <c r="U312" i="1" s="1"/>
  <c r="AG313" i="1"/>
  <c r="AG314" i="1"/>
  <c r="U314" i="1" s="1"/>
  <c r="AG315" i="1"/>
  <c r="U315" i="1" s="1"/>
  <c r="AG316" i="1"/>
  <c r="AG317" i="1"/>
  <c r="AG318" i="1"/>
  <c r="AG319" i="1"/>
  <c r="AG320" i="1"/>
  <c r="AG321" i="1"/>
  <c r="AG322" i="1"/>
  <c r="AG323" i="1"/>
  <c r="U323" i="1" s="1"/>
  <c r="AG324" i="1"/>
  <c r="AG325" i="1"/>
  <c r="AG326" i="1"/>
  <c r="AG327" i="1"/>
  <c r="AF299" i="1"/>
  <c r="AF300" i="1"/>
  <c r="AF301" i="1"/>
  <c r="AF302" i="1"/>
  <c r="AF303" i="1"/>
  <c r="AF304" i="1"/>
  <c r="AF305" i="1"/>
  <c r="AF306" i="1"/>
  <c r="U306" i="1" s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U322" i="1" s="1"/>
  <c r="AF323" i="1"/>
  <c r="AF324" i="1"/>
  <c r="AF325" i="1"/>
  <c r="AF326" i="1"/>
  <c r="AF327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U300" i="1"/>
  <c r="U301" i="1"/>
  <c r="U302" i="1"/>
  <c r="U303" i="1"/>
  <c r="U313" i="1"/>
  <c r="U324" i="1"/>
  <c r="U325" i="1"/>
  <c r="U326" i="1"/>
  <c r="U327" i="1"/>
  <c r="R300" i="1"/>
  <c r="R301" i="1"/>
  <c r="R304" i="1"/>
  <c r="R305" i="1"/>
  <c r="R306" i="1"/>
  <c r="R307" i="1"/>
  <c r="R308" i="1"/>
  <c r="R309" i="1"/>
  <c r="R310" i="1"/>
  <c r="R311" i="1"/>
  <c r="R312" i="1"/>
  <c r="R313" i="1"/>
  <c r="R316" i="1"/>
  <c r="R317" i="1"/>
  <c r="R318" i="1"/>
  <c r="R319" i="1"/>
  <c r="R320" i="1"/>
  <c r="R321" i="1"/>
  <c r="R322" i="1"/>
  <c r="R323" i="1"/>
  <c r="R324" i="1"/>
  <c r="R325" i="1"/>
  <c r="P299" i="1"/>
  <c r="P300" i="1"/>
  <c r="P301" i="1"/>
  <c r="P304" i="1"/>
  <c r="P305" i="1"/>
  <c r="P306" i="1"/>
  <c r="P307" i="1"/>
  <c r="P308" i="1"/>
  <c r="P309" i="1"/>
  <c r="P310" i="1"/>
  <c r="P311" i="1"/>
  <c r="P312" i="1"/>
  <c r="P313" i="1"/>
  <c r="P316" i="1"/>
  <c r="P317" i="1"/>
  <c r="P318" i="1"/>
  <c r="P319" i="1"/>
  <c r="P320" i="1"/>
  <c r="P321" i="1"/>
  <c r="P322" i="1"/>
  <c r="P323" i="1"/>
  <c r="P324" i="1"/>
  <c r="P325" i="1"/>
  <c r="N299" i="1"/>
  <c r="N300" i="1"/>
  <c r="N301" i="1"/>
  <c r="N304" i="1"/>
  <c r="N305" i="1"/>
  <c r="N306" i="1"/>
  <c r="N307" i="1"/>
  <c r="N308" i="1"/>
  <c r="N309" i="1"/>
  <c r="N310" i="1"/>
  <c r="N311" i="1"/>
  <c r="N312" i="1"/>
  <c r="N313" i="1"/>
  <c r="N316" i="1"/>
  <c r="N317" i="1"/>
  <c r="N318" i="1"/>
  <c r="N319" i="1"/>
  <c r="N320" i="1"/>
  <c r="N321" i="1"/>
  <c r="N322" i="1"/>
  <c r="N323" i="1"/>
  <c r="N324" i="1"/>
  <c r="N325" i="1"/>
  <c r="L298" i="1"/>
  <c r="L299" i="1"/>
  <c r="L300" i="1"/>
  <c r="L301" i="1"/>
  <c r="L304" i="1"/>
  <c r="L305" i="1"/>
  <c r="L306" i="1"/>
  <c r="L307" i="1"/>
  <c r="L308" i="1"/>
  <c r="L309" i="1"/>
  <c r="L310" i="1"/>
  <c r="L311" i="1"/>
  <c r="L312" i="1"/>
  <c r="L313" i="1"/>
  <c r="L316" i="1"/>
  <c r="L317" i="1"/>
  <c r="L318" i="1"/>
  <c r="L319" i="1"/>
  <c r="L320" i="1"/>
  <c r="L321" i="1"/>
  <c r="L322" i="1"/>
  <c r="L323" i="1"/>
  <c r="L324" i="1"/>
  <c r="L325" i="1"/>
  <c r="J299" i="1"/>
  <c r="J300" i="1"/>
  <c r="J301" i="1"/>
  <c r="J304" i="1"/>
  <c r="J305" i="1"/>
  <c r="J306" i="1"/>
  <c r="J307" i="1"/>
  <c r="J308" i="1"/>
  <c r="J309" i="1"/>
  <c r="J310" i="1"/>
  <c r="J311" i="1"/>
  <c r="J312" i="1"/>
  <c r="J313" i="1"/>
  <c r="J316" i="1"/>
  <c r="J317" i="1"/>
  <c r="J318" i="1"/>
  <c r="J319" i="1"/>
  <c r="J320" i="1"/>
  <c r="J321" i="1"/>
  <c r="J322" i="1"/>
  <c r="J323" i="1"/>
  <c r="J324" i="1"/>
  <c r="J325" i="1"/>
  <c r="H299" i="1"/>
  <c r="H300" i="1"/>
  <c r="H301" i="1"/>
  <c r="H304" i="1"/>
  <c r="H305" i="1"/>
  <c r="H306" i="1"/>
  <c r="H307" i="1"/>
  <c r="H308" i="1"/>
  <c r="H309" i="1"/>
  <c r="H310" i="1"/>
  <c r="H311" i="1"/>
  <c r="H312" i="1"/>
  <c r="H313" i="1"/>
  <c r="H316" i="1"/>
  <c r="H317" i="1"/>
  <c r="H318" i="1"/>
  <c r="H319" i="1"/>
  <c r="H320" i="1"/>
  <c r="H321" i="1"/>
  <c r="H322" i="1"/>
  <c r="H323" i="1"/>
  <c r="H324" i="1"/>
  <c r="H325" i="1"/>
  <c r="G297" i="1"/>
  <c r="G298" i="1"/>
  <c r="G299" i="1"/>
  <c r="G300" i="1"/>
  <c r="G301" i="1"/>
  <c r="G304" i="1"/>
  <c r="G305" i="1"/>
  <c r="G306" i="1"/>
  <c r="G307" i="1"/>
  <c r="G308" i="1"/>
  <c r="G309" i="1"/>
  <c r="G310" i="1"/>
  <c r="G311" i="1"/>
  <c r="G312" i="1"/>
  <c r="G313" i="1"/>
  <c r="G316" i="1"/>
  <c r="G317" i="1"/>
  <c r="G318" i="1"/>
  <c r="G319" i="1"/>
  <c r="G320" i="1"/>
  <c r="G321" i="1"/>
  <c r="G322" i="1"/>
  <c r="G323" i="1"/>
  <c r="G324" i="1"/>
  <c r="G325" i="1"/>
  <c r="AG263" i="1"/>
  <c r="AG264" i="1"/>
  <c r="AG265" i="1"/>
  <c r="AG266" i="1"/>
  <c r="AG267" i="1"/>
  <c r="U267" i="1" s="1"/>
  <c r="AG268" i="1"/>
  <c r="AG269" i="1"/>
  <c r="AG270" i="1"/>
  <c r="U270" i="1" s="1"/>
  <c r="AG271" i="1"/>
  <c r="AG272" i="1"/>
  <c r="AG273" i="1"/>
  <c r="AG274" i="1"/>
  <c r="AG275" i="1"/>
  <c r="AG276" i="1"/>
  <c r="AG277" i="1"/>
  <c r="AG278" i="1"/>
  <c r="U278" i="1" s="1"/>
  <c r="AG279" i="1"/>
  <c r="U279" i="1" s="1"/>
  <c r="AG280" i="1"/>
  <c r="AG281" i="1"/>
  <c r="AG282" i="1"/>
  <c r="AG283" i="1"/>
  <c r="AG284" i="1"/>
  <c r="AG285" i="1"/>
  <c r="AG286" i="1"/>
  <c r="U286" i="1" s="1"/>
  <c r="AG287" i="1"/>
  <c r="AG288" i="1"/>
  <c r="AG289" i="1"/>
  <c r="AG290" i="1"/>
  <c r="AG291" i="1"/>
  <c r="U291" i="1" s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U275" i="1" s="1"/>
  <c r="AF276" i="1"/>
  <c r="AF277" i="1"/>
  <c r="AF278" i="1"/>
  <c r="AF279" i="1"/>
  <c r="AF280" i="1"/>
  <c r="AF281" i="1"/>
  <c r="AF282" i="1"/>
  <c r="AF283" i="1"/>
  <c r="U283" i="1" s="1"/>
  <c r="AF284" i="1"/>
  <c r="AF285" i="1"/>
  <c r="AF286" i="1"/>
  <c r="AF287" i="1"/>
  <c r="AF288" i="1"/>
  <c r="AF289" i="1"/>
  <c r="AF290" i="1"/>
  <c r="AF291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U264" i="1"/>
  <c r="U265" i="1"/>
  <c r="U266" i="1"/>
  <c r="U276" i="1"/>
  <c r="U277" i="1"/>
  <c r="U288" i="1"/>
  <c r="U289" i="1"/>
  <c r="U290" i="1"/>
  <c r="R263" i="1"/>
  <c r="R264" i="1"/>
  <c r="R265" i="1"/>
  <c r="R268" i="1"/>
  <c r="R269" i="1"/>
  <c r="R270" i="1"/>
  <c r="R271" i="1"/>
  <c r="R272" i="1"/>
  <c r="R273" i="1"/>
  <c r="R274" i="1"/>
  <c r="R275" i="1"/>
  <c r="R276" i="1"/>
  <c r="R277" i="1"/>
  <c r="R278" i="1"/>
  <c r="R280" i="1"/>
  <c r="R281" i="1"/>
  <c r="R282" i="1"/>
  <c r="R283" i="1"/>
  <c r="R284" i="1"/>
  <c r="R285" i="1"/>
  <c r="R286" i="1"/>
  <c r="R287" i="1"/>
  <c r="R288" i="1"/>
  <c r="R289" i="1"/>
  <c r="P264" i="1"/>
  <c r="P265" i="1"/>
  <c r="P268" i="1"/>
  <c r="P269" i="1"/>
  <c r="P270" i="1"/>
  <c r="P271" i="1"/>
  <c r="P272" i="1"/>
  <c r="P273" i="1"/>
  <c r="P274" i="1"/>
  <c r="P275" i="1"/>
  <c r="P276" i="1"/>
  <c r="P277" i="1"/>
  <c r="P278" i="1"/>
  <c r="P280" i="1"/>
  <c r="P281" i="1"/>
  <c r="P282" i="1"/>
  <c r="P283" i="1"/>
  <c r="P284" i="1"/>
  <c r="P285" i="1"/>
  <c r="P286" i="1"/>
  <c r="P287" i="1"/>
  <c r="P288" i="1"/>
  <c r="P289" i="1"/>
  <c r="N263" i="1"/>
  <c r="N264" i="1"/>
  <c r="N265" i="1"/>
  <c r="N268" i="1"/>
  <c r="N269" i="1"/>
  <c r="N270" i="1"/>
  <c r="N271" i="1"/>
  <c r="N272" i="1"/>
  <c r="N273" i="1"/>
  <c r="N274" i="1"/>
  <c r="N275" i="1"/>
  <c r="N276" i="1"/>
  <c r="N277" i="1"/>
  <c r="N278" i="1"/>
  <c r="N280" i="1"/>
  <c r="N281" i="1"/>
  <c r="N282" i="1"/>
  <c r="N283" i="1"/>
  <c r="N284" i="1"/>
  <c r="N285" i="1"/>
  <c r="N286" i="1"/>
  <c r="N287" i="1"/>
  <c r="N288" i="1"/>
  <c r="N289" i="1"/>
  <c r="L263" i="1"/>
  <c r="L264" i="1"/>
  <c r="L265" i="1"/>
  <c r="L268" i="1"/>
  <c r="L269" i="1"/>
  <c r="L270" i="1"/>
  <c r="L271" i="1"/>
  <c r="L272" i="1"/>
  <c r="L273" i="1"/>
  <c r="L274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88" i="1"/>
  <c r="L289" i="1"/>
  <c r="J264" i="1"/>
  <c r="J265" i="1"/>
  <c r="J268" i="1"/>
  <c r="J269" i="1"/>
  <c r="J270" i="1"/>
  <c r="J271" i="1"/>
  <c r="J272" i="1"/>
  <c r="J273" i="1"/>
  <c r="J274" i="1"/>
  <c r="J275" i="1"/>
  <c r="J276" i="1"/>
  <c r="J277" i="1"/>
  <c r="J278" i="1"/>
  <c r="J280" i="1"/>
  <c r="J281" i="1"/>
  <c r="J282" i="1"/>
  <c r="J283" i="1"/>
  <c r="J284" i="1"/>
  <c r="J285" i="1"/>
  <c r="J286" i="1"/>
  <c r="J287" i="1"/>
  <c r="J288" i="1"/>
  <c r="J289" i="1"/>
  <c r="H263" i="1"/>
  <c r="H264" i="1"/>
  <c r="H265" i="1"/>
  <c r="H268" i="1"/>
  <c r="H269" i="1"/>
  <c r="H270" i="1"/>
  <c r="H271" i="1"/>
  <c r="H272" i="1"/>
  <c r="H273" i="1"/>
  <c r="H274" i="1"/>
  <c r="H275" i="1"/>
  <c r="H276" i="1"/>
  <c r="H277" i="1"/>
  <c r="H278" i="1"/>
  <c r="H280" i="1"/>
  <c r="H281" i="1"/>
  <c r="H282" i="1"/>
  <c r="H283" i="1"/>
  <c r="H284" i="1"/>
  <c r="H285" i="1"/>
  <c r="H286" i="1"/>
  <c r="H287" i="1"/>
  <c r="H288" i="1"/>
  <c r="H289" i="1"/>
  <c r="G262" i="1"/>
  <c r="G263" i="1"/>
  <c r="G264" i="1"/>
  <c r="G265" i="1"/>
  <c r="G268" i="1"/>
  <c r="G269" i="1"/>
  <c r="G270" i="1"/>
  <c r="G271" i="1"/>
  <c r="G272" i="1"/>
  <c r="G273" i="1"/>
  <c r="G274" i="1"/>
  <c r="G275" i="1"/>
  <c r="G276" i="1"/>
  <c r="G277" i="1"/>
  <c r="G278" i="1"/>
  <c r="G280" i="1"/>
  <c r="G281" i="1"/>
  <c r="G282" i="1"/>
  <c r="G283" i="1"/>
  <c r="G284" i="1"/>
  <c r="G285" i="1"/>
  <c r="G286" i="1"/>
  <c r="G287" i="1"/>
  <c r="G288" i="1"/>
  <c r="G289" i="1"/>
  <c r="AG227" i="1"/>
  <c r="AG228" i="1"/>
  <c r="AG229" i="1"/>
  <c r="AG230" i="1"/>
  <c r="AG231" i="1"/>
  <c r="U231" i="1" s="1"/>
  <c r="AG232" i="1"/>
  <c r="AG233" i="1"/>
  <c r="AG234" i="1"/>
  <c r="U234" i="1" s="1"/>
  <c r="AG235" i="1"/>
  <c r="AG236" i="1"/>
  <c r="AG237" i="1"/>
  <c r="AG238" i="1"/>
  <c r="AG239" i="1"/>
  <c r="AG240" i="1"/>
  <c r="U240" i="1" s="1"/>
  <c r="AG241" i="1"/>
  <c r="U241" i="1" s="1"/>
  <c r="AG242" i="1"/>
  <c r="U242" i="1" s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U255" i="1" s="1"/>
  <c r="AF226" i="1"/>
  <c r="AG226" i="1" s="1"/>
  <c r="U226" i="1" s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U228" i="1"/>
  <c r="U229" i="1"/>
  <c r="U230" i="1"/>
  <c r="U243" i="1"/>
  <c r="U252" i="1"/>
  <c r="U253" i="1"/>
  <c r="U254" i="1"/>
  <c r="R224" i="1"/>
  <c r="R225" i="1"/>
  <c r="R226" i="1"/>
  <c r="R227" i="1"/>
  <c r="R228" i="1"/>
  <c r="R229" i="1"/>
  <c r="R232" i="1"/>
  <c r="R233" i="1"/>
  <c r="R234" i="1"/>
  <c r="R235" i="1"/>
  <c r="R236" i="1"/>
  <c r="R237" i="1"/>
  <c r="R238" i="1"/>
  <c r="R239" i="1"/>
  <c r="R240" i="1"/>
  <c r="R241" i="1"/>
  <c r="R242" i="1"/>
  <c r="R244" i="1"/>
  <c r="R245" i="1"/>
  <c r="R246" i="1"/>
  <c r="R247" i="1"/>
  <c r="R248" i="1"/>
  <c r="R249" i="1"/>
  <c r="R250" i="1"/>
  <c r="R251" i="1"/>
  <c r="R252" i="1"/>
  <c r="R253" i="1"/>
  <c r="P226" i="1"/>
  <c r="P227" i="1"/>
  <c r="P228" i="1"/>
  <c r="P229" i="1"/>
  <c r="P232" i="1"/>
  <c r="P233" i="1"/>
  <c r="P234" i="1"/>
  <c r="P235" i="1"/>
  <c r="P236" i="1"/>
  <c r="P237" i="1"/>
  <c r="P238" i="1"/>
  <c r="P239" i="1"/>
  <c r="P240" i="1"/>
  <c r="P241" i="1"/>
  <c r="P242" i="1"/>
  <c r="P244" i="1"/>
  <c r="P245" i="1"/>
  <c r="P246" i="1"/>
  <c r="P247" i="1"/>
  <c r="P248" i="1"/>
  <c r="P249" i="1"/>
  <c r="P250" i="1"/>
  <c r="P251" i="1"/>
  <c r="P252" i="1"/>
  <c r="P253" i="1"/>
  <c r="N228" i="1"/>
  <c r="N229" i="1"/>
  <c r="N232" i="1"/>
  <c r="N233" i="1"/>
  <c r="N234" i="1"/>
  <c r="N235" i="1"/>
  <c r="N236" i="1"/>
  <c r="N237" i="1"/>
  <c r="N238" i="1"/>
  <c r="N239" i="1"/>
  <c r="N240" i="1"/>
  <c r="N241" i="1"/>
  <c r="N242" i="1"/>
  <c r="N244" i="1"/>
  <c r="N245" i="1"/>
  <c r="N246" i="1"/>
  <c r="N247" i="1"/>
  <c r="N248" i="1"/>
  <c r="N249" i="1"/>
  <c r="N250" i="1"/>
  <c r="N251" i="1"/>
  <c r="N252" i="1"/>
  <c r="N253" i="1"/>
  <c r="L227" i="1"/>
  <c r="L228" i="1"/>
  <c r="L229" i="1"/>
  <c r="L232" i="1"/>
  <c r="L233" i="1"/>
  <c r="L234" i="1"/>
  <c r="L235" i="1"/>
  <c r="L236" i="1"/>
  <c r="L237" i="1"/>
  <c r="L238" i="1"/>
  <c r="L239" i="1"/>
  <c r="L240" i="1"/>
  <c r="L241" i="1"/>
  <c r="L242" i="1"/>
  <c r="L244" i="1"/>
  <c r="L245" i="1"/>
  <c r="L246" i="1"/>
  <c r="L247" i="1"/>
  <c r="L248" i="1"/>
  <c r="L249" i="1"/>
  <c r="L250" i="1"/>
  <c r="L251" i="1"/>
  <c r="L252" i="1"/>
  <c r="L253" i="1"/>
  <c r="J227" i="1"/>
  <c r="J228" i="1"/>
  <c r="J229" i="1"/>
  <c r="J232" i="1"/>
  <c r="J233" i="1"/>
  <c r="J234" i="1"/>
  <c r="J235" i="1"/>
  <c r="J236" i="1"/>
  <c r="J237" i="1"/>
  <c r="J238" i="1"/>
  <c r="J239" i="1"/>
  <c r="J240" i="1"/>
  <c r="J241" i="1"/>
  <c r="J242" i="1"/>
  <c r="J244" i="1"/>
  <c r="J245" i="1"/>
  <c r="J246" i="1"/>
  <c r="J247" i="1"/>
  <c r="J248" i="1"/>
  <c r="J249" i="1"/>
  <c r="J250" i="1"/>
  <c r="J251" i="1"/>
  <c r="J252" i="1"/>
  <c r="J253" i="1"/>
  <c r="H227" i="1"/>
  <c r="H228" i="1"/>
  <c r="H229" i="1"/>
  <c r="H232" i="1"/>
  <c r="H233" i="1"/>
  <c r="H234" i="1"/>
  <c r="H235" i="1"/>
  <c r="H236" i="1"/>
  <c r="H237" i="1"/>
  <c r="H238" i="1"/>
  <c r="H239" i="1"/>
  <c r="H240" i="1"/>
  <c r="H241" i="1"/>
  <c r="H242" i="1"/>
  <c r="H244" i="1"/>
  <c r="H245" i="1"/>
  <c r="H246" i="1"/>
  <c r="H247" i="1"/>
  <c r="H248" i="1"/>
  <c r="H249" i="1"/>
  <c r="H250" i="1"/>
  <c r="H251" i="1"/>
  <c r="H252" i="1"/>
  <c r="H253" i="1"/>
  <c r="G227" i="1"/>
  <c r="G228" i="1"/>
  <c r="G229" i="1"/>
  <c r="G232" i="1"/>
  <c r="G233" i="1"/>
  <c r="G234" i="1"/>
  <c r="G235" i="1"/>
  <c r="G236" i="1"/>
  <c r="G237" i="1"/>
  <c r="G238" i="1"/>
  <c r="G239" i="1"/>
  <c r="G240" i="1"/>
  <c r="G241" i="1"/>
  <c r="G242" i="1"/>
  <c r="G244" i="1"/>
  <c r="G245" i="1"/>
  <c r="G246" i="1"/>
  <c r="G247" i="1"/>
  <c r="G248" i="1"/>
  <c r="G249" i="1"/>
  <c r="G250" i="1"/>
  <c r="G251" i="1"/>
  <c r="G252" i="1"/>
  <c r="G253" i="1"/>
  <c r="AG189" i="1"/>
  <c r="AG190" i="1"/>
  <c r="AG191" i="1"/>
  <c r="AG192" i="1"/>
  <c r="AG193" i="1"/>
  <c r="AG194" i="1"/>
  <c r="U194" i="1" s="1"/>
  <c r="AG195" i="1"/>
  <c r="AG196" i="1"/>
  <c r="AG197" i="1"/>
  <c r="AG198" i="1"/>
  <c r="AG199" i="1"/>
  <c r="AG200" i="1"/>
  <c r="AG201" i="1"/>
  <c r="AG202" i="1"/>
  <c r="U202" i="1" s="1"/>
  <c r="AG203" i="1"/>
  <c r="AG204" i="1"/>
  <c r="U204" i="1" s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F190" i="1"/>
  <c r="AF191" i="1"/>
  <c r="AF192" i="1"/>
  <c r="AF193" i="1"/>
  <c r="AF194" i="1"/>
  <c r="AF195" i="1"/>
  <c r="AF196" i="1"/>
  <c r="AF197" i="1"/>
  <c r="U197" i="1" s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U211" i="1" s="1"/>
  <c r="AF212" i="1"/>
  <c r="AF213" i="1"/>
  <c r="U213" i="1" s="1"/>
  <c r="AF214" i="1"/>
  <c r="AF215" i="1"/>
  <c r="AF216" i="1"/>
  <c r="AF217" i="1"/>
  <c r="AF218" i="1"/>
  <c r="AF219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B216" i="1"/>
  <c r="AB217" i="1"/>
  <c r="AB218" i="1"/>
  <c r="AB219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U192" i="1"/>
  <c r="U193" i="1"/>
  <c r="U195" i="1"/>
  <c r="U205" i="1"/>
  <c r="U206" i="1"/>
  <c r="U207" i="1"/>
  <c r="U216" i="1"/>
  <c r="U217" i="1"/>
  <c r="U218" i="1"/>
  <c r="U219" i="1"/>
  <c r="R191" i="1"/>
  <c r="R192" i="1"/>
  <c r="R193" i="1"/>
  <c r="R196" i="1"/>
  <c r="R197" i="1"/>
  <c r="R198" i="1"/>
  <c r="R199" i="1"/>
  <c r="R200" i="1"/>
  <c r="R201" i="1"/>
  <c r="R202" i="1"/>
  <c r="R203" i="1"/>
  <c r="R204" i="1"/>
  <c r="R205" i="1"/>
  <c r="R208" i="1"/>
  <c r="R209" i="1"/>
  <c r="R210" i="1"/>
  <c r="R211" i="1"/>
  <c r="R212" i="1"/>
  <c r="R213" i="1"/>
  <c r="R214" i="1"/>
  <c r="R215" i="1"/>
  <c r="R216" i="1"/>
  <c r="R217" i="1"/>
  <c r="P192" i="1"/>
  <c r="P193" i="1"/>
  <c r="P196" i="1"/>
  <c r="P197" i="1"/>
  <c r="P198" i="1"/>
  <c r="P199" i="1"/>
  <c r="P200" i="1"/>
  <c r="P201" i="1"/>
  <c r="P202" i="1"/>
  <c r="P203" i="1"/>
  <c r="P204" i="1"/>
  <c r="P205" i="1"/>
  <c r="P208" i="1"/>
  <c r="P209" i="1"/>
  <c r="P210" i="1"/>
  <c r="P211" i="1"/>
  <c r="P212" i="1"/>
  <c r="P213" i="1"/>
  <c r="P214" i="1"/>
  <c r="P215" i="1"/>
  <c r="P216" i="1"/>
  <c r="P217" i="1"/>
  <c r="N190" i="1"/>
  <c r="N191" i="1"/>
  <c r="N192" i="1"/>
  <c r="N193" i="1"/>
  <c r="N196" i="1"/>
  <c r="N197" i="1"/>
  <c r="N198" i="1"/>
  <c r="N199" i="1"/>
  <c r="N200" i="1"/>
  <c r="N201" i="1"/>
  <c r="N202" i="1"/>
  <c r="N203" i="1"/>
  <c r="N204" i="1"/>
  <c r="N205" i="1"/>
  <c r="N208" i="1"/>
  <c r="N209" i="1"/>
  <c r="N210" i="1"/>
  <c r="N211" i="1"/>
  <c r="N212" i="1"/>
  <c r="N213" i="1"/>
  <c r="N214" i="1"/>
  <c r="N215" i="1"/>
  <c r="N216" i="1"/>
  <c r="N217" i="1"/>
  <c r="L189" i="1"/>
  <c r="L190" i="1"/>
  <c r="L191" i="1"/>
  <c r="L192" i="1"/>
  <c r="L193" i="1"/>
  <c r="L196" i="1"/>
  <c r="L197" i="1"/>
  <c r="L198" i="1"/>
  <c r="L199" i="1"/>
  <c r="L200" i="1"/>
  <c r="L201" i="1"/>
  <c r="L202" i="1"/>
  <c r="L203" i="1"/>
  <c r="L204" i="1"/>
  <c r="L205" i="1"/>
  <c r="L208" i="1"/>
  <c r="L209" i="1"/>
  <c r="L210" i="1"/>
  <c r="L211" i="1"/>
  <c r="L212" i="1"/>
  <c r="L213" i="1"/>
  <c r="L214" i="1"/>
  <c r="L215" i="1"/>
  <c r="L216" i="1"/>
  <c r="L217" i="1"/>
  <c r="J192" i="1"/>
  <c r="J193" i="1"/>
  <c r="J196" i="1"/>
  <c r="J197" i="1"/>
  <c r="J198" i="1"/>
  <c r="J199" i="1"/>
  <c r="J200" i="1"/>
  <c r="J201" i="1"/>
  <c r="J202" i="1"/>
  <c r="J203" i="1"/>
  <c r="J204" i="1"/>
  <c r="J205" i="1"/>
  <c r="J208" i="1"/>
  <c r="J209" i="1"/>
  <c r="J210" i="1"/>
  <c r="J211" i="1"/>
  <c r="J212" i="1"/>
  <c r="J213" i="1"/>
  <c r="J214" i="1"/>
  <c r="J215" i="1"/>
  <c r="J216" i="1"/>
  <c r="J217" i="1"/>
  <c r="H189" i="1"/>
  <c r="H190" i="1"/>
  <c r="H191" i="1"/>
  <c r="H192" i="1"/>
  <c r="H193" i="1"/>
  <c r="H196" i="1"/>
  <c r="H197" i="1"/>
  <c r="H198" i="1"/>
  <c r="H199" i="1"/>
  <c r="H200" i="1"/>
  <c r="H201" i="1"/>
  <c r="H202" i="1"/>
  <c r="H203" i="1"/>
  <c r="H204" i="1"/>
  <c r="H205" i="1"/>
  <c r="H208" i="1"/>
  <c r="H209" i="1"/>
  <c r="H210" i="1"/>
  <c r="H211" i="1"/>
  <c r="H212" i="1"/>
  <c r="H213" i="1"/>
  <c r="H214" i="1"/>
  <c r="H215" i="1"/>
  <c r="H216" i="1"/>
  <c r="H217" i="1"/>
  <c r="G190" i="1"/>
  <c r="G191" i="1"/>
  <c r="G192" i="1"/>
  <c r="G193" i="1"/>
  <c r="G196" i="1"/>
  <c r="G197" i="1"/>
  <c r="G198" i="1"/>
  <c r="G199" i="1"/>
  <c r="G200" i="1"/>
  <c r="G201" i="1"/>
  <c r="G202" i="1"/>
  <c r="G203" i="1"/>
  <c r="G204" i="1"/>
  <c r="G205" i="1"/>
  <c r="G208" i="1"/>
  <c r="G209" i="1"/>
  <c r="G210" i="1"/>
  <c r="G211" i="1"/>
  <c r="G212" i="1"/>
  <c r="G213" i="1"/>
  <c r="G214" i="1"/>
  <c r="G215" i="1"/>
  <c r="G216" i="1"/>
  <c r="G217" i="1"/>
  <c r="AG155" i="1"/>
  <c r="AG156" i="1"/>
  <c r="AG157" i="1"/>
  <c r="AG158" i="1"/>
  <c r="AG159" i="1"/>
  <c r="AG160" i="1"/>
  <c r="AG161" i="1"/>
  <c r="AG162" i="1"/>
  <c r="U162" i="1" s="1"/>
  <c r="AG163" i="1"/>
  <c r="AG164" i="1"/>
  <c r="AG165" i="1"/>
  <c r="AG166" i="1"/>
  <c r="AG167" i="1"/>
  <c r="AG168" i="1"/>
  <c r="U168" i="1" s="1"/>
  <c r="AG169" i="1"/>
  <c r="U169" i="1" s="1"/>
  <c r="AG170" i="1"/>
  <c r="U170" i="1" s="1"/>
  <c r="AG171" i="1"/>
  <c r="AG172" i="1"/>
  <c r="AG173" i="1"/>
  <c r="AG174" i="1"/>
  <c r="AG175" i="1"/>
  <c r="AG176" i="1"/>
  <c r="AG177" i="1"/>
  <c r="AG178" i="1"/>
  <c r="U178" i="1" s="1"/>
  <c r="AG179" i="1"/>
  <c r="AG180" i="1"/>
  <c r="AG181" i="1"/>
  <c r="AG182" i="1"/>
  <c r="AG18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U172" i="1" s="1"/>
  <c r="AF173" i="1"/>
  <c r="AF174" i="1"/>
  <c r="AF175" i="1"/>
  <c r="AF176" i="1"/>
  <c r="AF177" i="1"/>
  <c r="AF178" i="1"/>
  <c r="AF179" i="1"/>
  <c r="AF180" i="1"/>
  <c r="AF181" i="1"/>
  <c r="AF182" i="1"/>
  <c r="AF18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U156" i="1"/>
  <c r="U157" i="1"/>
  <c r="U158" i="1"/>
  <c r="U159" i="1"/>
  <c r="U171" i="1"/>
  <c r="U180" i="1"/>
  <c r="U181" i="1"/>
  <c r="U182" i="1"/>
  <c r="U183" i="1"/>
  <c r="R154" i="1"/>
  <c r="R155" i="1"/>
  <c r="R156" i="1"/>
  <c r="R157" i="1"/>
  <c r="R160" i="1"/>
  <c r="R161" i="1"/>
  <c r="R162" i="1"/>
  <c r="R163" i="1"/>
  <c r="R164" i="1"/>
  <c r="R165" i="1"/>
  <c r="R166" i="1"/>
  <c r="R167" i="1"/>
  <c r="R168" i="1"/>
  <c r="R169" i="1"/>
  <c r="R170" i="1"/>
  <c r="R172" i="1"/>
  <c r="R173" i="1"/>
  <c r="R174" i="1"/>
  <c r="R175" i="1"/>
  <c r="R176" i="1"/>
  <c r="R177" i="1"/>
  <c r="R178" i="1"/>
  <c r="R179" i="1"/>
  <c r="R180" i="1"/>
  <c r="R181" i="1"/>
  <c r="P154" i="1"/>
  <c r="P155" i="1"/>
  <c r="P156" i="1"/>
  <c r="P157" i="1"/>
  <c r="P160" i="1"/>
  <c r="P161" i="1"/>
  <c r="P162" i="1"/>
  <c r="P163" i="1"/>
  <c r="P164" i="1"/>
  <c r="P165" i="1"/>
  <c r="P166" i="1"/>
  <c r="P167" i="1"/>
  <c r="P168" i="1"/>
  <c r="P169" i="1"/>
  <c r="P170" i="1"/>
  <c r="P172" i="1"/>
  <c r="P173" i="1"/>
  <c r="P174" i="1"/>
  <c r="P175" i="1"/>
  <c r="P176" i="1"/>
  <c r="P177" i="1"/>
  <c r="P178" i="1"/>
  <c r="P179" i="1"/>
  <c r="P180" i="1"/>
  <c r="P181" i="1"/>
  <c r="N154" i="1"/>
  <c r="N155" i="1"/>
  <c r="N156" i="1"/>
  <c r="N157" i="1"/>
  <c r="N160" i="1"/>
  <c r="N161" i="1"/>
  <c r="N162" i="1"/>
  <c r="N163" i="1"/>
  <c r="N164" i="1"/>
  <c r="N165" i="1"/>
  <c r="N166" i="1"/>
  <c r="N167" i="1"/>
  <c r="N168" i="1"/>
  <c r="N169" i="1"/>
  <c r="N170" i="1"/>
  <c r="N172" i="1"/>
  <c r="N173" i="1"/>
  <c r="N174" i="1"/>
  <c r="N175" i="1"/>
  <c r="N176" i="1"/>
  <c r="N177" i="1"/>
  <c r="N178" i="1"/>
  <c r="N179" i="1"/>
  <c r="N180" i="1"/>
  <c r="N181" i="1"/>
  <c r="L154" i="1"/>
  <c r="L155" i="1"/>
  <c r="L156" i="1"/>
  <c r="L157" i="1"/>
  <c r="L160" i="1"/>
  <c r="L161" i="1"/>
  <c r="L162" i="1"/>
  <c r="L163" i="1"/>
  <c r="L164" i="1"/>
  <c r="L165" i="1"/>
  <c r="L166" i="1"/>
  <c r="L167" i="1"/>
  <c r="L168" i="1"/>
  <c r="L169" i="1"/>
  <c r="L170" i="1"/>
  <c r="L172" i="1"/>
  <c r="L173" i="1"/>
  <c r="L174" i="1"/>
  <c r="L175" i="1"/>
  <c r="L176" i="1"/>
  <c r="L177" i="1"/>
  <c r="L178" i="1"/>
  <c r="L179" i="1"/>
  <c r="L180" i="1"/>
  <c r="L181" i="1"/>
  <c r="J152" i="1"/>
  <c r="J153" i="1"/>
  <c r="J154" i="1"/>
  <c r="J155" i="1"/>
  <c r="J156" i="1"/>
  <c r="J157" i="1"/>
  <c r="J160" i="1"/>
  <c r="J161" i="1"/>
  <c r="J162" i="1"/>
  <c r="J163" i="1"/>
  <c r="J164" i="1"/>
  <c r="J165" i="1"/>
  <c r="J166" i="1"/>
  <c r="J167" i="1"/>
  <c r="J168" i="1"/>
  <c r="J169" i="1"/>
  <c r="J170" i="1"/>
  <c r="J172" i="1"/>
  <c r="J173" i="1"/>
  <c r="J174" i="1"/>
  <c r="J175" i="1"/>
  <c r="J176" i="1"/>
  <c r="J177" i="1"/>
  <c r="J178" i="1"/>
  <c r="J179" i="1"/>
  <c r="J180" i="1"/>
  <c r="J181" i="1"/>
  <c r="H154" i="1"/>
  <c r="H155" i="1"/>
  <c r="H156" i="1"/>
  <c r="H157" i="1"/>
  <c r="H160" i="1"/>
  <c r="H161" i="1"/>
  <c r="H162" i="1"/>
  <c r="H163" i="1"/>
  <c r="H164" i="1"/>
  <c r="H165" i="1"/>
  <c r="H166" i="1"/>
  <c r="H167" i="1"/>
  <c r="H168" i="1"/>
  <c r="H169" i="1"/>
  <c r="H170" i="1"/>
  <c r="H172" i="1"/>
  <c r="H173" i="1"/>
  <c r="H174" i="1"/>
  <c r="H175" i="1"/>
  <c r="H176" i="1"/>
  <c r="H177" i="1"/>
  <c r="H178" i="1"/>
  <c r="H179" i="1"/>
  <c r="H180" i="1"/>
  <c r="H181" i="1"/>
  <c r="G153" i="1"/>
  <c r="G154" i="1"/>
  <c r="G155" i="1"/>
  <c r="G156" i="1"/>
  <c r="G157" i="1"/>
  <c r="G160" i="1"/>
  <c r="G161" i="1"/>
  <c r="G162" i="1"/>
  <c r="G163" i="1"/>
  <c r="G164" i="1"/>
  <c r="G165" i="1"/>
  <c r="G166" i="1"/>
  <c r="G167" i="1"/>
  <c r="G168" i="1"/>
  <c r="G169" i="1"/>
  <c r="G170" i="1"/>
  <c r="G172" i="1"/>
  <c r="G173" i="1"/>
  <c r="G174" i="1"/>
  <c r="G175" i="1"/>
  <c r="G176" i="1"/>
  <c r="G177" i="1"/>
  <c r="G178" i="1"/>
  <c r="G179" i="1"/>
  <c r="G180" i="1"/>
  <c r="G181" i="1"/>
  <c r="AG144" i="1"/>
  <c r="U144" i="1" s="1"/>
  <c r="AG145" i="1"/>
  <c r="AG146" i="1"/>
  <c r="AG147" i="1"/>
  <c r="AG143" i="1"/>
  <c r="AF144" i="1"/>
  <c r="AF145" i="1"/>
  <c r="AF146" i="1"/>
  <c r="AF147" i="1"/>
  <c r="AD144" i="1"/>
  <c r="AD145" i="1"/>
  <c r="AD146" i="1"/>
  <c r="AD147" i="1"/>
  <c r="AB144" i="1"/>
  <c r="AB145" i="1"/>
  <c r="AB146" i="1"/>
  <c r="AB147" i="1"/>
  <c r="AB142" i="1"/>
  <c r="AB143" i="1"/>
  <c r="Z144" i="1"/>
  <c r="Z145" i="1"/>
  <c r="Z146" i="1"/>
  <c r="Z147" i="1"/>
  <c r="W144" i="1"/>
  <c r="W145" i="1"/>
  <c r="W146" i="1"/>
  <c r="W147" i="1"/>
  <c r="U145" i="1"/>
  <c r="U146" i="1"/>
  <c r="U147" i="1"/>
  <c r="R144" i="1"/>
  <c r="R145" i="1"/>
  <c r="P144" i="1"/>
  <c r="P145" i="1"/>
  <c r="N144" i="1"/>
  <c r="N145" i="1"/>
  <c r="L144" i="1"/>
  <c r="L145" i="1"/>
  <c r="J144" i="1"/>
  <c r="J145" i="1"/>
  <c r="H144" i="1"/>
  <c r="H145" i="1"/>
  <c r="G144" i="1"/>
  <c r="G145" i="1"/>
  <c r="G132" i="1"/>
  <c r="G133" i="1"/>
  <c r="H132" i="1"/>
  <c r="H133" i="1"/>
  <c r="J132" i="1"/>
  <c r="J133" i="1"/>
  <c r="L132" i="1"/>
  <c r="L133" i="1"/>
  <c r="N132" i="1"/>
  <c r="N133" i="1"/>
  <c r="P132" i="1"/>
  <c r="P133" i="1"/>
  <c r="R132" i="1"/>
  <c r="R133" i="1"/>
  <c r="U132" i="1"/>
  <c r="U133" i="1"/>
  <c r="U134" i="1"/>
  <c r="U135" i="1"/>
  <c r="W132" i="1"/>
  <c r="W133" i="1"/>
  <c r="W134" i="1"/>
  <c r="W135" i="1"/>
  <c r="Z132" i="1"/>
  <c r="Z133" i="1"/>
  <c r="Z134" i="1"/>
  <c r="Z135" i="1"/>
  <c r="AB132" i="1"/>
  <c r="AB133" i="1"/>
  <c r="AB134" i="1"/>
  <c r="AB135" i="1"/>
  <c r="AD132" i="1"/>
  <c r="AD133" i="1"/>
  <c r="AD134" i="1"/>
  <c r="AD135" i="1"/>
  <c r="AF132" i="1"/>
  <c r="AF133" i="1"/>
  <c r="AG133" i="1" s="1"/>
  <c r="AF134" i="1"/>
  <c r="AF135" i="1"/>
  <c r="AG132" i="1"/>
  <c r="AG134" i="1"/>
  <c r="AG135" i="1"/>
  <c r="AG120" i="1"/>
  <c r="AG121" i="1"/>
  <c r="AG122" i="1"/>
  <c r="AG123" i="1"/>
  <c r="AF120" i="1"/>
  <c r="AF121" i="1"/>
  <c r="AF122" i="1"/>
  <c r="AF123" i="1"/>
  <c r="AD120" i="1"/>
  <c r="AD121" i="1"/>
  <c r="AD122" i="1"/>
  <c r="AD123" i="1"/>
  <c r="AB120" i="1"/>
  <c r="AB121" i="1"/>
  <c r="AB122" i="1"/>
  <c r="AB123" i="1"/>
  <c r="Z120" i="1"/>
  <c r="Z121" i="1"/>
  <c r="Z122" i="1"/>
  <c r="Z123" i="1"/>
  <c r="W120" i="1"/>
  <c r="W121" i="1"/>
  <c r="W122" i="1"/>
  <c r="W123" i="1"/>
  <c r="U120" i="1"/>
  <c r="U121" i="1"/>
  <c r="U122" i="1"/>
  <c r="U123" i="1"/>
  <c r="R120" i="1"/>
  <c r="R121" i="1"/>
  <c r="R122" i="1"/>
  <c r="R123" i="1"/>
  <c r="P120" i="1"/>
  <c r="P121" i="1"/>
  <c r="P122" i="1"/>
  <c r="P123" i="1"/>
  <c r="N120" i="1"/>
  <c r="N121" i="1"/>
  <c r="N122" i="1"/>
  <c r="N123" i="1"/>
  <c r="L120" i="1"/>
  <c r="L121" i="1"/>
  <c r="L122" i="1"/>
  <c r="L123" i="1"/>
  <c r="J120" i="1"/>
  <c r="J121" i="1"/>
  <c r="J122" i="1"/>
  <c r="J123" i="1"/>
  <c r="H121" i="1"/>
  <c r="H122" i="1"/>
  <c r="H123" i="1"/>
  <c r="AG96" i="1"/>
  <c r="AG97" i="1"/>
  <c r="AG98" i="1"/>
  <c r="AG99" i="1"/>
  <c r="AF96" i="1"/>
  <c r="AF97" i="1"/>
  <c r="AF98" i="1"/>
  <c r="AF99" i="1"/>
  <c r="AD96" i="1"/>
  <c r="AD97" i="1"/>
  <c r="AD98" i="1"/>
  <c r="AD99" i="1"/>
  <c r="AB96" i="1"/>
  <c r="AB97" i="1"/>
  <c r="AB98" i="1"/>
  <c r="AB99" i="1"/>
  <c r="Z96" i="1"/>
  <c r="Z97" i="1"/>
  <c r="Z98" i="1"/>
  <c r="Z99" i="1"/>
  <c r="W96" i="1"/>
  <c r="W97" i="1"/>
  <c r="W98" i="1"/>
  <c r="W99" i="1"/>
  <c r="U96" i="1"/>
  <c r="U97" i="1"/>
  <c r="U98" i="1"/>
  <c r="U99" i="1"/>
  <c r="R96" i="1"/>
  <c r="R97" i="1"/>
  <c r="R98" i="1"/>
  <c r="P96" i="1"/>
  <c r="P97" i="1"/>
  <c r="P98" i="1"/>
  <c r="N96" i="1"/>
  <c r="N97" i="1"/>
  <c r="N98" i="1"/>
  <c r="L96" i="1"/>
  <c r="L97" i="1"/>
  <c r="L98" i="1"/>
  <c r="J96" i="1"/>
  <c r="J97" i="1"/>
  <c r="J98" i="1"/>
  <c r="H96" i="1"/>
  <c r="H97" i="1"/>
  <c r="H98" i="1"/>
  <c r="G96" i="1"/>
  <c r="G97" i="1"/>
  <c r="G98" i="1"/>
  <c r="AG84" i="1"/>
  <c r="AG85" i="1"/>
  <c r="AG86" i="1"/>
  <c r="U86" i="1" s="1"/>
  <c r="AG87" i="1"/>
  <c r="AF84" i="1"/>
  <c r="AF85" i="1"/>
  <c r="AF86" i="1"/>
  <c r="AF87" i="1"/>
  <c r="AD84" i="1"/>
  <c r="AD85" i="1"/>
  <c r="AD86" i="1"/>
  <c r="AD87" i="1"/>
  <c r="AB84" i="1"/>
  <c r="AB85" i="1"/>
  <c r="AB86" i="1"/>
  <c r="AB87" i="1"/>
  <c r="Z84" i="1"/>
  <c r="Z85" i="1"/>
  <c r="Z86" i="1"/>
  <c r="Z87" i="1"/>
  <c r="W84" i="1"/>
  <c r="W85" i="1"/>
  <c r="W86" i="1"/>
  <c r="W87" i="1"/>
  <c r="U84" i="1"/>
  <c r="U85" i="1"/>
  <c r="U87" i="1"/>
  <c r="R84" i="1"/>
  <c r="R85" i="1"/>
  <c r="R86" i="1"/>
  <c r="P84" i="1"/>
  <c r="P85" i="1"/>
  <c r="P86" i="1"/>
  <c r="N84" i="1"/>
  <c r="N85" i="1"/>
  <c r="N86" i="1"/>
  <c r="L84" i="1"/>
  <c r="L85" i="1"/>
  <c r="L86" i="1"/>
  <c r="J84" i="1"/>
  <c r="J85" i="1"/>
  <c r="J86" i="1"/>
  <c r="H84" i="1"/>
  <c r="H85" i="1"/>
  <c r="H86" i="1"/>
  <c r="G84" i="1"/>
  <c r="G85" i="1"/>
  <c r="G86" i="1"/>
  <c r="AG108" i="1"/>
  <c r="AG109" i="1"/>
  <c r="AG110" i="1"/>
  <c r="U110" i="1" s="1"/>
  <c r="AG111" i="1"/>
  <c r="AG106" i="1"/>
  <c r="AG107" i="1"/>
  <c r="AF108" i="1"/>
  <c r="AF109" i="1"/>
  <c r="AF110" i="1"/>
  <c r="AF111" i="1"/>
  <c r="AF107" i="1"/>
  <c r="AD108" i="1"/>
  <c r="AD109" i="1"/>
  <c r="AD110" i="1"/>
  <c r="AD111" i="1"/>
  <c r="AD106" i="1"/>
  <c r="AD107" i="1"/>
  <c r="AB108" i="1"/>
  <c r="AB109" i="1"/>
  <c r="AB110" i="1"/>
  <c r="AB111" i="1"/>
  <c r="AB107" i="1"/>
  <c r="Z108" i="1"/>
  <c r="Z109" i="1"/>
  <c r="Z110" i="1"/>
  <c r="Z111" i="1"/>
  <c r="Z105" i="1"/>
  <c r="Z106" i="1"/>
  <c r="Z107" i="1"/>
  <c r="W108" i="1"/>
  <c r="W109" i="1"/>
  <c r="W110" i="1"/>
  <c r="W111" i="1"/>
  <c r="W105" i="1"/>
  <c r="W106" i="1"/>
  <c r="W107" i="1"/>
  <c r="U108" i="1"/>
  <c r="U109" i="1"/>
  <c r="U111" i="1"/>
  <c r="AD83" i="1"/>
  <c r="U76" i="1"/>
  <c r="U112" i="1"/>
  <c r="U113" i="1"/>
  <c r="U114" i="1"/>
  <c r="U115" i="1"/>
  <c r="U116" i="1"/>
  <c r="U117" i="1"/>
  <c r="U118" i="1"/>
  <c r="U119" i="1"/>
  <c r="R107" i="1"/>
  <c r="R108" i="1"/>
  <c r="R109" i="1"/>
  <c r="P107" i="1"/>
  <c r="P108" i="1"/>
  <c r="P109" i="1"/>
  <c r="N107" i="1"/>
  <c r="N108" i="1"/>
  <c r="N109" i="1"/>
  <c r="L107" i="1"/>
  <c r="L108" i="1"/>
  <c r="L109" i="1"/>
  <c r="J107" i="1"/>
  <c r="J108" i="1"/>
  <c r="J109" i="1"/>
  <c r="H108" i="1"/>
  <c r="H109" i="1"/>
  <c r="H106" i="1"/>
  <c r="H107" i="1"/>
  <c r="G107" i="1"/>
  <c r="G108" i="1"/>
  <c r="G109" i="1"/>
  <c r="R72" i="1"/>
  <c r="R73" i="1"/>
  <c r="R74" i="1"/>
  <c r="P72" i="1"/>
  <c r="P73" i="1"/>
  <c r="P74" i="1"/>
  <c r="N72" i="1"/>
  <c r="N73" i="1"/>
  <c r="N74" i="1"/>
  <c r="L72" i="1"/>
  <c r="L73" i="1"/>
  <c r="L74" i="1"/>
  <c r="J72" i="1"/>
  <c r="J73" i="1"/>
  <c r="J74" i="1"/>
  <c r="H72" i="1"/>
  <c r="H73" i="1"/>
  <c r="H74" i="1"/>
  <c r="G72" i="1"/>
  <c r="G73" i="1"/>
  <c r="G74" i="1"/>
  <c r="R60" i="1"/>
  <c r="R61" i="1"/>
  <c r="P60" i="1"/>
  <c r="P61" i="1"/>
  <c r="N60" i="1"/>
  <c r="N61" i="1"/>
  <c r="L60" i="1"/>
  <c r="L61" i="1"/>
  <c r="J60" i="1"/>
  <c r="J61" i="1"/>
  <c r="H60" i="1"/>
  <c r="H61" i="1"/>
  <c r="G60" i="1"/>
  <c r="G61" i="1"/>
  <c r="R48" i="1"/>
  <c r="R49" i="1"/>
  <c r="R50" i="1"/>
  <c r="P48" i="1"/>
  <c r="P49" i="1"/>
  <c r="P50" i="1"/>
  <c r="N48" i="1"/>
  <c r="N49" i="1"/>
  <c r="N50" i="1"/>
  <c r="L48" i="1"/>
  <c r="L49" i="1"/>
  <c r="L50" i="1"/>
  <c r="J48" i="1"/>
  <c r="J49" i="1"/>
  <c r="J50" i="1"/>
  <c r="H48" i="1"/>
  <c r="H49" i="1"/>
  <c r="H50" i="1"/>
  <c r="G48" i="1"/>
  <c r="G49" i="1"/>
  <c r="G50" i="1"/>
  <c r="R36" i="1"/>
  <c r="R37" i="1"/>
  <c r="R38" i="1"/>
  <c r="R39" i="1"/>
  <c r="P36" i="1"/>
  <c r="P37" i="1"/>
  <c r="P38" i="1"/>
  <c r="P39" i="1"/>
  <c r="N36" i="1"/>
  <c r="N37" i="1"/>
  <c r="N38" i="1"/>
  <c r="N39" i="1"/>
  <c r="L36" i="1"/>
  <c r="L37" i="1"/>
  <c r="L38" i="1"/>
  <c r="L39" i="1"/>
  <c r="J36" i="1"/>
  <c r="J37" i="1"/>
  <c r="J38" i="1"/>
  <c r="J39" i="1"/>
  <c r="H36" i="1"/>
  <c r="H37" i="1"/>
  <c r="H38" i="1"/>
  <c r="H39" i="1"/>
  <c r="G36" i="1"/>
  <c r="G37" i="1"/>
  <c r="G38" i="1"/>
  <c r="G39" i="1"/>
  <c r="R24" i="1"/>
  <c r="R25" i="1"/>
  <c r="P24" i="1"/>
  <c r="P25" i="1"/>
  <c r="N24" i="1"/>
  <c r="N25" i="1"/>
  <c r="L24" i="1"/>
  <c r="L25" i="1"/>
  <c r="J24" i="1"/>
  <c r="J25" i="1"/>
  <c r="H24" i="1"/>
  <c r="H25" i="1"/>
  <c r="G24" i="1"/>
  <c r="G25" i="1"/>
  <c r="R12" i="1"/>
  <c r="R13" i="1"/>
  <c r="R14" i="1"/>
  <c r="R15" i="1"/>
  <c r="P12" i="1"/>
  <c r="P13" i="1"/>
  <c r="P14" i="1"/>
  <c r="P15" i="1"/>
  <c r="N12" i="1"/>
  <c r="N13" i="1"/>
  <c r="N14" i="1"/>
  <c r="N15" i="1"/>
  <c r="L12" i="1"/>
  <c r="L13" i="1"/>
  <c r="L14" i="1"/>
  <c r="L15" i="1"/>
  <c r="E23" i="2"/>
  <c r="E24" i="2" s="1"/>
  <c r="E22" i="2"/>
  <c r="G12" i="1"/>
  <c r="G16" i="1"/>
  <c r="G17" i="1"/>
  <c r="G18" i="1"/>
  <c r="G19" i="1"/>
  <c r="G20" i="1"/>
  <c r="G21" i="1"/>
  <c r="G22" i="1"/>
  <c r="G23" i="1"/>
  <c r="E12" i="2"/>
  <c r="E11" i="2"/>
  <c r="E13" i="2"/>
  <c r="E10" i="2"/>
  <c r="J12" i="1"/>
  <c r="J13" i="1"/>
  <c r="H12" i="1"/>
  <c r="G11" i="1"/>
  <c r="L4" i="1"/>
  <c r="N5" i="1"/>
  <c r="J5" i="1"/>
  <c r="J6" i="1"/>
  <c r="J7" i="1"/>
  <c r="J8" i="1"/>
  <c r="J9" i="1"/>
  <c r="J10" i="1"/>
  <c r="J11" i="1"/>
  <c r="J16" i="1"/>
  <c r="J17" i="1"/>
  <c r="J18" i="1"/>
  <c r="J19" i="1"/>
  <c r="J20" i="1"/>
  <c r="J21" i="1"/>
  <c r="J22" i="1"/>
  <c r="J23" i="1"/>
  <c r="J28" i="1"/>
  <c r="J29" i="1"/>
  <c r="J30" i="1"/>
  <c r="J31" i="1"/>
  <c r="J32" i="1"/>
  <c r="J33" i="1"/>
  <c r="J34" i="1"/>
  <c r="J35" i="1"/>
  <c r="J40" i="1"/>
  <c r="J41" i="1"/>
  <c r="J42" i="1"/>
  <c r="J43" i="1"/>
  <c r="J44" i="1"/>
  <c r="J45" i="1"/>
  <c r="J46" i="1"/>
  <c r="J47" i="1"/>
  <c r="J52" i="1"/>
  <c r="J53" i="1"/>
  <c r="J54" i="1"/>
  <c r="J55" i="1"/>
  <c r="J56" i="1"/>
  <c r="J57" i="1"/>
  <c r="J58" i="1"/>
  <c r="J59" i="1"/>
  <c r="J64" i="1"/>
  <c r="J65" i="1"/>
  <c r="J66" i="1"/>
  <c r="J67" i="1"/>
  <c r="J68" i="1"/>
  <c r="J69" i="1"/>
  <c r="J70" i="1"/>
  <c r="J71" i="1"/>
  <c r="L5" i="1"/>
  <c r="L6" i="1"/>
  <c r="L7" i="1"/>
  <c r="L8" i="1"/>
  <c r="L9" i="1"/>
  <c r="L10" i="1"/>
  <c r="L11" i="1"/>
  <c r="L16" i="1"/>
  <c r="L17" i="1"/>
  <c r="L18" i="1"/>
  <c r="L19" i="1"/>
  <c r="L20" i="1"/>
  <c r="L21" i="1"/>
  <c r="L22" i="1"/>
  <c r="L23" i="1"/>
  <c r="L28" i="1"/>
  <c r="L29" i="1"/>
  <c r="L30" i="1"/>
  <c r="L31" i="1"/>
  <c r="L32" i="1"/>
  <c r="L33" i="1"/>
  <c r="L34" i="1"/>
  <c r="L35" i="1"/>
  <c r="L40" i="1"/>
  <c r="L41" i="1"/>
  <c r="L42" i="1"/>
  <c r="L43" i="1"/>
  <c r="L44" i="1"/>
  <c r="L45" i="1"/>
  <c r="L46" i="1"/>
  <c r="L47" i="1"/>
  <c r="L52" i="1"/>
  <c r="L53" i="1"/>
  <c r="L54" i="1"/>
  <c r="L55" i="1"/>
  <c r="L56" i="1"/>
  <c r="L57" i="1"/>
  <c r="L58" i="1"/>
  <c r="L59" i="1"/>
  <c r="L64" i="1"/>
  <c r="L65" i="1"/>
  <c r="L66" i="1"/>
  <c r="L67" i="1"/>
  <c r="L68" i="1"/>
  <c r="L69" i="1"/>
  <c r="L70" i="1"/>
  <c r="L71" i="1"/>
  <c r="N6" i="1"/>
  <c r="N7" i="1"/>
  <c r="N8" i="1"/>
  <c r="N9" i="1"/>
  <c r="N10" i="1"/>
  <c r="N11" i="1"/>
  <c r="N16" i="1"/>
  <c r="N17" i="1"/>
  <c r="N18" i="1"/>
  <c r="N19" i="1"/>
  <c r="N20" i="1"/>
  <c r="N21" i="1"/>
  <c r="N22" i="1"/>
  <c r="N23" i="1"/>
  <c r="N28" i="1"/>
  <c r="N29" i="1"/>
  <c r="N30" i="1"/>
  <c r="N31" i="1"/>
  <c r="N32" i="1"/>
  <c r="N33" i="1"/>
  <c r="N34" i="1"/>
  <c r="N35" i="1"/>
  <c r="N40" i="1"/>
  <c r="N41" i="1"/>
  <c r="N42" i="1"/>
  <c r="N43" i="1"/>
  <c r="N44" i="1"/>
  <c r="N45" i="1"/>
  <c r="N46" i="1"/>
  <c r="N47" i="1"/>
  <c r="N52" i="1"/>
  <c r="N53" i="1"/>
  <c r="N54" i="1"/>
  <c r="N55" i="1"/>
  <c r="N56" i="1"/>
  <c r="N57" i="1"/>
  <c r="N58" i="1"/>
  <c r="N59" i="1"/>
  <c r="N64" i="1"/>
  <c r="N65" i="1"/>
  <c r="N66" i="1"/>
  <c r="N67" i="1"/>
  <c r="N68" i="1"/>
  <c r="N69" i="1"/>
  <c r="N70" i="1"/>
  <c r="N71" i="1"/>
  <c r="P5" i="1"/>
  <c r="P6" i="1"/>
  <c r="P7" i="1"/>
  <c r="P8" i="1"/>
  <c r="P9" i="1"/>
  <c r="P10" i="1"/>
  <c r="P11" i="1"/>
  <c r="P16" i="1"/>
  <c r="P17" i="1"/>
  <c r="P18" i="1"/>
  <c r="P19" i="1"/>
  <c r="P20" i="1"/>
  <c r="P21" i="1"/>
  <c r="P22" i="1"/>
  <c r="P23" i="1"/>
  <c r="P28" i="1"/>
  <c r="P29" i="1"/>
  <c r="P30" i="1"/>
  <c r="P31" i="1"/>
  <c r="P32" i="1"/>
  <c r="P33" i="1"/>
  <c r="P34" i="1"/>
  <c r="P35" i="1"/>
  <c r="P40" i="1"/>
  <c r="P41" i="1"/>
  <c r="P42" i="1"/>
  <c r="P43" i="1"/>
  <c r="P44" i="1"/>
  <c r="P45" i="1"/>
  <c r="P46" i="1"/>
  <c r="P47" i="1"/>
  <c r="P52" i="1"/>
  <c r="P53" i="1"/>
  <c r="P54" i="1"/>
  <c r="P55" i="1"/>
  <c r="P56" i="1"/>
  <c r="P57" i="1"/>
  <c r="P58" i="1"/>
  <c r="P59" i="1"/>
  <c r="P64" i="1"/>
  <c r="P65" i="1"/>
  <c r="P66" i="1"/>
  <c r="P67" i="1"/>
  <c r="P68" i="1"/>
  <c r="P69" i="1"/>
  <c r="P70" i="1"/>
  <c r="P71" i="1"/>
  <c r="R5" i="1"/>
  <c r="R6" i="1"/>
  <c r="R7" i="1"/>
  <c r="R8" i="1"/>
  <c r="R9" i="1"/>
  <c r="R10" i="1"/>
  <c r="R11" i="1"/>
  <c r="R16" i="1"/>
  <c r="R17" i="1"/>
  <c r="R18" i="1"/>
  <c r="R19" i="1"/>
  <c r="R20" i="1"/>
  <c r="R21" i="1"/>
  <c r="R22" i="1"/>
  <c r="R23" i="1"/>
  <c r="R28" i="1"/>
  <c r="R29" i="1"/>
  <c r="R30" i="1"/>
  <c r="R31" i="1"/>
  <c r="R32" i="1"/>
  <c r="R33" i="1"/>
  <c r="R34" i="1"/>
  <c r="R35" i="1"/>
  <c r="R40" i="1"/>
  <c r="R41" i="1"/>
  <c r="R42" i="1"/>
  <c r="R43" i="1"/>
  <c r="R44" i="1"/>
  <c r="R45" i="1"/>
  <c r="R46" i="1"/>
  <c r="R47" i="1"/>
  <c r="R52" i="1"/>
  <c r="R53" i="1"/>
  <c r="R54" i="1"/>
  <c r="R55" i="1"/>
  <c r="R56" i="1"/>
  <c r="R57" i="1"/>
  <c r="R58" i="1"/>
  <c r="R59" i="1"/>
  <c r="R64" i="1"/>
  <c r="R65" i="1"/>
  <c r="R66" i="1"/>
  <c r="R67" i="1"/>
  <c r="R68" i="1"/>
  <c r="R69" i="1"/>
  <c r="R70" i="1"/>
  <c r="R71" i="1"/>
  <c r="R4" i="1"/>
  <c r="P4" i="1"/>
  <c r="N4" i="1"/>
  <c r="H5" i="1"/>
  <c r="H6" i="1"/>
  <c r="H7" i="1"/>
  <c r="H8" i="1"/>
  <c r="H9" i="1"/>
  <c r="H10" i="1"/>
  <c r="H11" i="1"/>
  <c r="H16" i="1"/>
  <c r="H17" i="1"/>
  <c r="H18" i="1"/>
  <c r="H19" i="1"/>
  <c r="H20" i="1"/>
  <c r="H21" i="1"/>
  <c r="H22" i="1"/>
  <c r="H23" i="1"/>
  <c r="H28" i="1"/>
  <c r="H29" i="1"/>
  <c r="H30" i="1"/>
  <c r="H31" i="1"/>
  <c r="H32" i="1"/>
  <c r="H33" i="1"/>
  <c r="H34" i="1"/>
  <c r="H35" i="1"/>
  <c r="H40" i="1"/>
  <c r="H41" i="1"/>
  <c r="H42" i="1"/>
  <c r="H43" i="1"/>
  <c r="H44" i="1"/>
  <c r="H45" i="1"/>
  <c r="H46" i="1"/>
  <c r="H47" i="1"/>
  <c r="H52" i="1"/>
  <c r="H53" i="1"/>
  <c r="H54" i="1"/>
  <c r="H55" i="1"/>
  <c r="H56" i="1"/>
  <c r="H57" i="1"/>
  <c r="H58" i="1"/>
  <c r="H59" i="1"/>
  <c r="H64" i="1"/>
  <c r="H65" i="1"/>
  <c r="H66" i="1"/>
  <c r="H67" i="1"/>
  <c r="H68" i="1"/>
  <c r="H69" i="1"/>
  <c r="H70" i="1"/>
  <c r="H71" i="1"/>
  <c r="G5" i="1"/>
  <c r="G6" i="1"/>
  <c r="G8" i="1"/>
  <c r="G9" i="1"/>
  <c r="G10" i="1"/>
  <c r="G28" i="1"/>
  <c r="G29" i="1"/>
  <c r="G30" i="1"/>
  <c r="G31" i="1"/>
  <c r="G32" i="1"/>
  <c r="G33" i="1"/>
  <c r="G34" i="1"/>
  <c r="G35" i="1"/>
  <c r="G40" i="1"/>
  <c r="G41" i="1"/>
  <c r="G42" i="1"/>
  <c r="G43" i="1"/>
  <c r="G44" i="1"/>
  <c r="G45" i="1"/>
  <c r="G46" i="1"/>
  <c r="G47" i="1"/>
  <c r="G52" i="1"/>
  <c r="G53" i="1"/>
  <c r="G54" i="1"/>
  <c r="G55" i="1"/>
  <c r="G56" i="1"/>
  <c r="G57" i="1"/>
  <c r="G58" i="1"/>
  <c r="G59" i="1"/>
  <c r="G64" i="1"/>
  <c r="G65" i="1"/>
  <c r="G66" i="1"/>
  <c r="G67" i="1"/>
  <c r="G68" i="1"/>
  <c r="G69" i="1"/>
  <c r="G70" i="1"/>
  <c r="G71" i="1"/>
  <c r="G4" i="1"/>
  <c r="H4" i="1"/>
  <c r="J76" i="1"/>
  <c r="J4" i="1"/>
  <c r="U321" i="1"/>
  <c r="U320" i="1"/>
  <c r="U319" i="1"/>
  <c r="U318" i="1"/>
  <c r="U317" i="1"/>
  <c r="U316" i="1"/>
  <c r="U311" i="1"/>
  <c r="U310" i="1"/>
  <c r="U309" i="1"/>
  <c r="U308" i="1"/>
  <c r="U305" i="1"/>
  <c r="U304" i="1"/>
  <c r="AG299" i="1"/>
  <c r="U299" i="1" s="1"/>
  <c r="W299" i="1"/>
  <c r="R299" i="1"/>
  <c r="AF298" i="1"/>
  <c r="AG298" i="1" s="1"/>
  <c r="U298" i="1" s="1"/>
  <c r="AD298" i="1"/>
  <c r="AB298" i="1"/>
  <c r="Z298" i="1"/>
  <c r="W298" i="1"/>
  <c r="R298" i="1"/>
  <c r="P298" i="1"/>
  <c r="N298" i="1"/>
  <c r="J298" i="1"/>
  <c r="H298" i="1"/>
  <c r="AF297" i="1"/>
  <c r="AG297" i="1" s="1"/>
  <c r="U297" i="1" s="1"/>
  <c r="AD297" i="1"/>
  <c r="AB297" i="1"/>
  <c r="Z297" i="1"/>
  <c r="W297" i="1"/>
  <c r="R297" i="1"/>
  <c r="P297" i="1"/>
  <c r="N297" i="1"/>
  <c r="L297" i="1"/>
  <c r="J297" i="1"/>
  <c r="H297" i="1"/>
  <c r="AF296" i="1"/>
  <c r="AG296" i="1" s="1"/>
  <c r="U296" i="1" s="1"/>
  <c r="AD296" i="1"/>
  <c r="AB296" i="1"/>
  <c r="Z296" i="1"/>
  <c r="W296" i="1"/>
  <c r="R296" i="1"/>
  <c r="P296" i="1"/>
  <c r="N296" i="1"/>
  <c r="L296" i="1"/>
  <c r="J296" i="1"/>
  <c r="H296" i="1"/>
  <c r="G296" i="1"/>
  <c r="AF295" i="1"/>
  <c r="AG295" i="1" s="1"/>
  <c r="U295" i="1" s="1"/>
  <c r="AD295" i="1"/>
  <c r="AB295" i="1"/>
  <c r="Z295" i="1"/>
  <c r="W295" i="1"/>
  <c r="R295" i="1"/>
  <c r="P295" i="1"/>
  <c r="N295" i="1"/>
  <c r="L295" i="1"/>
  <c r="J295" i="1"/>
  <c r="H295" i="1"/>
  <c r="G295" i="1"/>
  <c r="AF294" i="1"/>
  <c r="AG294" i="1" s="1"/>
  <c r="U294" i="1" s="1"/>
  <c r="AD294" i="1"/>
  <c r="AB294" i="1"/>
  <c r="Z294" i="1"/>
  <c r="W294" i="1"/>
  <c r="R294" i="1"/>
  <c r="P294" i="1"/>
  <c r="N294" i="1"/>
  <c r="L294" i="1"/>
  <c r="J294" i="1"/>
  <c r="H294" i="1"/>
  <c r="G294" i="1"/>
  <c r="AF293" i="1"/>
  <c r="AG293" i="1" s="1"/>
  <c r="U293" i="1" s="1"/>
  <c r="AD293" i="1"/>
  <c r="AB293" i="1"/>
  <c r="Z293" i="1"/>
  <c r="W293" i="1"/>
  <c r="R293" i="1"/>
  <c r="P293" i="1"/>
  <c r="N293" i="1"/>
  <c r="L293" i="1"/>
  <c r="J293" i="1"/>
  <c r="H293" i="1"/>
  <c r="G293" i="1"/>
  <c r="AF292" i="1"/>
  <c r="AG292" i="1" s="1"/>
  <c r="U292" i="1" s="1"/>
  <c r="AD292" i="1"/>
  <c r="AB292" i="1"/>
  <c r="Z292" i="1"/>
  <c r="W292" i="1"/>
  <c r="R292" i="1"/>
  <c r="P292" i="1"/>
  <c r="N292" i="1"/>
  <c r="L292" i="1"/>
  <c r="J292" i="1"/>
  <c r="H292" i="1"/>
  <c r="G292" i="1"/>
  <c r="U287" i="1"/>
  <c r="U285" i="1"/>
  <c r="U284" i="1"/>
  <c r="U282" i="1"/>
  <c r="U281" i="1"/>
  <c r="U280" i="1"/>
  <c r="U274" i="1"/>
  <c r="U273" i="1"/>
  <c r="U272" i="1"/>
  <c r="U271" i="1"/>
  <c r="U269" i="1"/>
  <c r="U268" i="1"/>
  <c r="U263" i="1"/>
  <c r="AD263" i="1"/>
  <c r="P263" i="1"/>
  <c r="J263" i="1"/>
  <c r="AG262" i="1"/>
  <c r="U262" i="1" s="1"/>
  <c r="AD262" i="1"/>
  <c r="AB262" i="1"/>
  <c r="Z262" i="1"/>
  <c r="W262" i="1"/>
  <c r="R262" i="1"/>
  <c r="P262" i="1"/>
  <c r="N262" i="1"/>
  <c r="L262" i="1"/>
  <c r="J262" i="1"/>
  <c r="H262" i="1"/>
  <c r="AF261" i="1"/>
  <c r="AG261" i="1" s="1"/>
  <c r="U261" i="1" s="1"/>
  <c r="AD261" i="1"/>
  <c r="AB261" i="1"/>
  <c r="Z261" i="1"/>
  <c r="W261" i="1"/>
  <c r="R261" i="1"/>
  <c r="P261" i="1"/>
  <c r="N261" i="1"/>
  <c r="L261" i="1"/>
  <c r="J261" i="1"/>
  <c r="H261" i="1"/>
  <c r="G261" i="1"/>
  <c r="AF260" i="1"/>
  <c r="AG260" i="1" s="1"/>
  <c r="U260" i="1" s="1"/>
  <c r="AD260" i="1"/>
  <c r="AB260" i="1"/>
  <c r="Z260" i="1"/>
  <c r="W260" i="1"/>
  <c r="R260" i="1"/>
  <c r="P260" i="1"/>
  <c r="N260" i="1"/>
  <c r="L260" i="1"/>
  <c r="J260" i="1"/>
  <c r="H260" i="1"/>
  <c r="G260" i="1"/>
  <c r="AF259" i="1"/>
  <c r="AG259" i="1" s="1"/>
  <c r="U259" i="1" s="1"/>
  <c r="AD259" i="1"/>
  <c r="AB259" i="1"/>
  <c r="Z259" i="1"/>
  <c r="W259" i="1"/>
  <c r="R259" i="1"/>
  <c r="P259" i="1"/>
  <c r="N259" i="1"/>
  <c r="L259" i="1"/>
  <c r="J259" i="1"/>
  <c r="H259" i="1"/>
  <c r="G259" i="1"/>
  <c r="AF258" i="1"/>
  <c r="AG258" i="1" s="1"/>
  <c r="U258" i="1" s="1"/>
  <c r="AD258" i="1"/>
  <c r="AB258" i="1"/>
  <c r="Z258" i="1"/>
  <c r="W258" i="1"/>
  <c r="R258" i="1"/>
  <c r="P258" i="1"/>
  <c r="N258" i="1"/>
  <c r="L258" i="1"/>
  <c r="J258" i="1"/>
  <c r="H258" i="1"/>
  <c r="G258" i="1"/>
  <c r="AF257" i="1"/>
  <c r="AG257" i="1" s="1"/>
  <c r="U257" i="1" s="1"/>
  <c r="AD257" i="1"/>
  <c r="AB257" i="1"/>
  <c r="Z257" i="1"/>
  <c r="W257" i="1"/>
  <c r="R257" i="1"/>
  <c r="P257" i="1"/>
  <c r="N257" i="1"/>
  <c r="L257" i="1"/>
  <c r="J257" i="1"/>
  <c r="H257" i="1"/>
  <c r="G257" i="1"/>
  <c r="AF256" i="1"/>
  <c r="AG256" i="1" s="1"/>
  <c r="U256" i="1" s="1"/>
  <c r="AD256" i="1"/>
  <c r="AB256" i="1"/>
  <c r="Z256" i="1"/>
  <c r="W256" i="1"/>
  <c r="R256" i="1"/>
  <c r="P256" i="1"/>
  <c r="N256" i="1"/>
  <c r="L256" i="1"/>
  <c r="J256" i="1"/>
  <c r="H256" i="1"/>
  <c r="G256" i="1"/>
  <c r="U251" i="1"/>
  <c r="U249" i="1"/>
  <c r="U248" i="1"/>
  <c r="U246" i="1"/>
  <c r="U244" i="1"/>
  <c r="U238" i="1"/>
  <c r="U236" i="1"/>
  <c r="U235" i="1"/>
  <c r="U233" i="1"/>
  <c r="U232" i="1"/>
  <c r="U227" i="1"/>
  <c r="N227" i="1"/>
  <c r="AD226" i="1"/>
  <c r="AB226" i="1"/>
  <c r="Z226" i="1"/>
  <c r="W226" i="1"/>
  <c r="N226" i="1"/>
  <c r="L226" i="1"/>
  <c r="J226" i="1"/>
  <c r="H226" i="1"/>
  <c r="G226" i="1"/>
  <c r="AF225" i="1"/>
  <c r="AG225" i="1" s="1"/>
  <c r="U225" i="1" s="1"/>
  <c r="AD225" i="1"/>
  <c r="AB225" i="1"/>
  <c r="Z225" i="1"/>
  <c r="W225" i="1"/>
  <c r="P225" i="1"/>
  <c r="N225" i="1"/>
  <c r="L225" i="1"/>
  <c r="J225" i="1"/>
  <c r="H225" i="1"/>
  <c r="G225" i="1"/>
  <c r="AF224" i="1"/>
  <c r="AG224" i="1" s="1"/>
  <c r="U224" i="1" s="1"/>
  <c r="AD224" i="1"/>
  <c r="AB224" i="1"/>
  <c r="Z224" i="1"/>
  <c r="W224" i="1"/>
  <c r="P224" i="1"/>
  <c r="N224" i="1"/>
  <c r="L224" i="1"/>
  <c r="J224" i="1"/>
  <c r="H224" i="1"/>
  <c r="G224" i="1"/>
  <c r="AF223" i="1"/>
  <c r="AG223" i="1" s="1"/>
  <c r="U223" i="1" s="1"/>
  <c r="AD223" i="1"/>
  <c r="AB223" i="1"/>
  <c r="Z223" i="1"/>
  <c r="W223" i="1"/>
  <c r="R223" i="1"/>
  <c r="P223" i="1"/>
  <c r="N223" i="1"/>
  <c r="L223" i="1"/>
  <c r="J223" i="1"/>
  <c r="H223" i="1"/>
  <c r="G223" i="1"/>
  <c r="AF222" i="1"/>
  <c r="AG222" i="1" s="1"/>
  <c r="U222" i="1" s="1"/>
  <c r="AD222" i="1"/>
  <c r="AB222" i="1"/>
  <c r="Z222" i="1"/>
  <c r="W222" i="1"/>
  <c r="R222" i="1"/>
  <c r="P222" i="1"/>
  <c r="N222" i="1"/>
  <c r="L222" i="1"/>
  <c r="J222" i="1"/>
  <c r="H222" i="1"/>
  <c r="G222" i="1"/>
  <c r="AF221" i="1"/>
  <c r="AG221" i="1" s="1"/>
  <c r="U221" i="1" s="1"/>
  <c r="AD221" i="1"/>
  <c r="AB221" i="1"/>
  <c r="Z221" i="1"/>
  <c r="W221" i="1"/>
  <c r="R221" i="1"/>
  <c r="P221" i="1"/>
  <c r="N221" i="1"/>
  <c r="L221" i="1"/>
  <c r="J221" i="1"/>
  <c r="H221" i="1"/>
  <c r="G221" i="1"/>
  <c r="AF220" i="1"/>
  <c r="AG220" i="1" s="1"/>
  <c r="U220" i="1" s="1"/>
  <c r="AD220" i="1"/>
  <c r="AB220" i="1"/>
  <c r="Z220" i="1"/>
  <c r="W220" i="1"/>
  <c r="R220" i="1"/>
  <c r="P220" i="1"/>
  <c r="N220" i="1"/>
  <c r="L220" i="1"/>
  <c r="J220" i="1"/>
  <c r="H220" i="1"/>
  <c r="G220" i="1"/>
  <c r="U215" i="1"/>
  <c r="U214" i="1"/>
  <c r="U212" i="1"/>
  <c r="U210" i="1"/>
  <c r="U209" i="1"/>
  <c r="U208" i="1"/>
  <c r="U203" i="1"/>
  <c r="U201" i="1"/>
  <c r="U200" i="1"/>
  <c r="U198" i="1"/>
  <c r="U196" i="1"/>
  <c r="U191" i="1"/>
  <c r="W191" i="1"/>
  <c r="P191" i="1"/>
  <c r="J191" i="1"/>
  <c r="U190" i="1"/>
  <c r="AB190" i="1"/>
  <c r="Z190" i="1"/>
  <c r="W190" i="1"/>
  <c r="R190" i="1"/>
  <c r="P190" i="1"/>
  <c r="J190" i="1"/>
  <c r="AF189" i="1"/>
  <c r="U189" i="1" s="1"/>
  <c r="AB189" i="1"/>
  <c r="Z189" i="1"/>
  <c r="W189" i="1"/>
  <c r="R189" i="1"/>
  <c r="P189" i="1"/>
  <c r="N189" i="1"/>
  <c r="J189" i="1"/>
  <c r="G189" i="1"/>
  <c r="AF188" i="1"/>
  <c r="AG188" i="1" s="1"/>
  <c r="U188" i="1" s="1"/>
  <c r="AD188" i="1"/>
  <c r="AB188" i="1"/>
  <c r="Z188" i="1"/>
  <c r="W188" i="1"/>
  <c r="R188" i="1"/>
  <c r="P188" i="1"/>
  <c r="N188" i="1"/>
  <c r="L188" i="1"/>
  <c r="J188" i="1"/>
  <c r="H188" i="1"/>
  <c r="G188" i="1"/>
  <c r="AF187" i="1"/>
  <c r="AG187" i="1" s="1"/>
  <c r="U187" i="1" s="1"/>
  <c r="AD187" i="1"/>
  <c r="AB187" i="1"/>
  <c r="Z187" i="1"/>
  <c r="W187" i="1"/>
  <c r="R187" i="1"/>
  <c r="P187" i="1"/>
  <c r="N187" i="1"/>
  <c r="L187" i="1"/>
  <c r="J187" i="1"/>
  <c r="H187" i="1"/>
  <c r="G187" i="1"/>
  <c r="AF186" i="1"/>
  <c r="AG186" i="1" s="1"/>
  <c r="U186" i="1" s="1"/>
  <c r="AD186" i="1"/>
  <c r="AB186" i="1"/>
  <c r="Z186" i="1"/>
  <c r="W186" i="1"/>
  <c r="R186" i="1"/>
  <c r="P186" i="1"/>
  <c r="N186" i="1"/>
  <c r="L186" i="1"/>
  <c r="J186" i="1"/>
  <c r="H186" i="1"/>
  <c r="G186" i="1"/>
  <c r="AF185" i="1"/>
  <c r="AG185" i="1" s="1"/>
  <c r="U185" i="1" s="1"/>
  <c r="AD185" i="1"/>
  <c r="AB185" i="1"/>
  <c r="Z185" i="1"/>
  <c r="W185" i="1"/>
  <c r="R185" i="1"/>
  <c r="P185" i="1"/>
  <c r="N185" i="1"/>
  <c r="L185" i="1"/>
  <c r="J185" i="1"/>
  <c r="H185" i="1"/>
  <c r="G185" i="1"/>
  <c r="AF184" i="1"/>
  <c r="AG184" i="1" s="1"/>
  <c r="U184" i="1" s="1"/>
  <c r="AD184" i="1"/>
  <c r="AB184" i="1"/>
  <c r="Z184" i="1"/>
  <c r="W184" i="1"/>
  <c r="R184" i="1"/>
  <c r="P184" i="1"/>
  <c r="N184" i="1"/>
  <c r="L184" i="1"/>
  <c r="J184" i="1"/>
  <c r="H184" i="1"/>
  <c r="G184" i="1"/>
  <c r="U179" i="1"/>
  <c r="U176" i="1"/>
  <c r="U175" i="1"/>
  <c r="U174" i="1"/>
  <c r="U173" i="1"/>
  <c r="U167" i="1"/>
  <c r="U166" i="1"/>
  <c r="U165" i="1"/>
  <c r="U164" i="1"/>
  <c r="U163" i="1"/>
  <c r="U160" i="1"/>
  <c r="U155" i="1"/>
  <c r="AG154" i="1"/>
  <c r="U154" i="1" s="1"/>
  <c r="AF153" i="1"/>
  <c r="AG153" i="1" s="1"/>
  <c r="U153" i="1" s="1"/>
  <c r="AD153" i="1"/>
  <c r="AB153" i="1"/>
  <c r="R153" i="1"/>
  <c r="P153" i="1"/>
  <c r="N153" i="1"/>
  <c r="L153" i="1"/>
  <c r="H153" i="1"/>
  <c r="AF152" i="1"/>
  <c r="AG152" i="1" s="1"/>
  <c r="U152" i="1" s="1"/>
  <c r="AD152" i="1"/>
  <c r="AB152" i="1"/>
  <c r="Z152" i="1"/>
  <c r="W152" i="1"/>
  <c r="R152" i="1"/>
  <c r="P152" i="1"/>
  <c r="N152" i="1"/>
  <c r="L152" i="1"/>
  <c r="H152" i="1"/>
  <c r="G152" i="1"/>
  <c r="AF151" i="1"/>
  <c r="AG151" i="1" s="1"/>
  <c r="U151" i="1" s="1"/>
  <c r="AD151" i="1"/>
  <c r="AB151" i="1"/>
  <c r="Z151" i="1"/>
  <c r="W151" i="1"/>
  <c r="R151" i="1"/>
  <c r="P151" i="1"/>
  <c r="N151" i="1"/>
  <c r="L151" i="1"/>
  <c r="J151" i="1"/>
  <c r="H151" i="1"/>
  <c r="G151" i="1"/>
  <c r="AF150" i="1"/>
  <c r="AG150" i="1" s="1"/>
  <c r="U150" i="1" s="1"/>
  <c r="AD150" i="1"/>
  <c r="AB150" i="1"/>
  <c r="Z150" i="1"/>
  <c r="W150" i="1"/>
  <c r="R150" i="1"/>
  <c r="P150" i="1"/>
  <c r="N150" i="1"/>
  <c r="L150" i="1"/>
  <c r="J150" i="1"/>
  <c r="H150" i="1"/>
  <c r="G150" i="1"/>
  <c r="AF149" i="1"/>
  <c r="AG149" i="1" s="1"/>
  <c r="U149" i="1" s="1"/>
  <c r="AD149" i="1"/>
  <c r="AB149" i="1"/>
  <c r="Z149" i="1"/>
  <c r="W149" i="1"/>
  <c r="R149" i="1"/>
  <c r="P149" i="1"/>
  <c r="N149" i="1"/>
  <c r="L149" i="1"/>
  <c r="J149" i="1"/>
  <c r="H149" i="1"/>
  <c r="G149" i="1"/>
  <c r="AF148" i="1"/>
  <c r="AG148" i="1" s="1"/>
  <c r="U148" i="1" s="1"/>
  <c r="AD148" i="1"/>
  <c r="AB148" i="1"/>
  <c r="Z148" i="1"/>
  <c r="W148" i="1"/>
  <c r="R148" i="1"/>
  <c r="P148" i="1"/>
  <c r="N148" i="1"/>
  <c r="L148" i="1"/>
  <c r="J148" i="1"/>
  <c r="H148" i="1"/>
  <c r="G148" i="1"/>
  <c r="AF143" i="1"/>
  <c r="U143" i="1" s="1"/>
  <c r="AD143" i="1"/>
  <c r="Z143" i="1"/>
  <c r="W143" i="1"/>
  <c r="R143" i="1"/>
  <c r="P143" i="1"/>
  <c r="N143" i="1"/>
  <c r="L143" i="1"/>
  <c r="J143" i="1"/>
  <c r="H143" i="1"/>
  <c r="G143" i="1"/>
  <c r="AF142" i="1"/>
  <c r="AG142" i="1" s="1"/>
  <c r="U142" i="1" s="1"/>
  <c r="AD142" i="1"/>
  <c r="Z142" i="1"/>
  <c r="W142" i="1"/>
  <c r="R142" i="1"/>
  <c r="P142" i="1"/>
  <c r="N142" i="1"/>
  <c r="L142" i="1"/>
  <c r="J142" i="1"/>
  <c r="H142" i="1"/>
  <c r="G142" i="1"/>
  <c r="AF141" i="1"/>
  <c r="AG141" i="1" s="1"/>
  <c r="U141" i="1" s="1"/>
  <c r="AD141" i="1"/>
  <c r="AB141" i="1"/>
  <c r="Z141" i="1"/>
  <c r="W141" i="1"/>
  <c r="R141" i="1"/>
  <c r="P141" i="1"/>
  <c r="N141" i="1"/>
  <c r="L141" i="1"/>
  <c r="J141" i="1"/>
  <c r="H141" i="1"/>
  <c r="G141" i="1"/>
  <c r="AF140" i="1"/>
  <c r="AG140" i="1" s="1"/>
  <c r="U140" i="1" s="1"/>
  <c r="AD140" i="1"/>
  <c r="AB140" i="1"/>
  <c r="Z140" i="1"/>
  <c r="W140" i="1"/>
  <c r="R140" i="1"/>
  <c r="P140" i="1"/>
  <c r="N140" i="1"/>
  <c r="L140" i="1"/>
  <c r="J140" i="1"/>
  <c r="H140" i="1"/>
  <c r="G140" i="1"/>
  <c r="AF139" i="1"/>
  <c r="AG139" i="1" s="1"/>
  <c r="U139" i="1" s="1"/>
  <c r="AD139" i="1"/>
  <c r="AB139" i="1"/>
  <c r="Z139" i="1"/>
  <c r="W139" i="1"/>
  <c r="R139" i="1"/>
  <c r="P139" i="1"/>
  <c r="N139" i="1"/>
  <c r="L139" i="1"/>
  <c r="J139" i="1"/>
  <c r="H139" i="1"/>
  <c r="G139" i="1"/>
  <c r="AF138" i="1"/>
  <c r="AG138" i="1" s="1"/>
  <c r="U138" i="1" s="1"/>
  <c r="AD138" i="1"/>
  <c r="AB138" i="1"/>
  <c r="Z138" i="1"/>
  <c r="W138" i="1"/>
  <c r="R138" i="1"/>
  <c r="P138" i="1"/>
  <c r="N138" i="1"/>
  <c r="L138" i="1"/>
  <c r="J138" i="1"/>
  <c r="H138" i="1"/>
  <c r="G138" i="1"/>
  <c r="AF137" i="1"/>
  <c r="AG137" i="1" s="1"/>
  <c r="U137" i="1" s="1"/>
  <c r="AD137" i="1"/>
  <c r="AB137" i="1"/>
  <c r="Z137" i="1"/>
  <c r="W137" i="1"/>
  <c r="R137" i="1"/>
  <c r="P137" i="1"/>
  <c r="N137" i="1"/>
  <c r="L137" i="1"/>
  <c r="J137" i="1"/>
  <c r="H137" i="1"/>
  <c r="G137" i="1"/>
  <c r="AF136" i="1"/>
  <c r="AG136" i="1" s="1"/>
  <c r="U136" i="1" s="1"/>
  <c r="AD136" i="1"/>
  <c r="AB136" i="1"/>
  <c r="Z136" i="1"/>
  <c r="W136" i="1"/>
  <c r="R136" i="1"/>
  <c r="P136" i="1"/>
  <c r="N136" i="1"/>
  <c r="L136" i="1"/>
  <c r="J136" i="1"/>
  <c r="H136" i="1"/>
  <c r="G136" i="1"/>
  <c r="AF131" i="1"/>
  <c r="AG131" i="1" s="1"/>
  <c r="U131" i="1" s="1"/>
  <c r="AD131" i="1"/>
  <c r="AB131" i="1"/>
  <c r="Z131" i="1"/>
  <c r="W131" i="1"/>
  <c r="R131" i="1"/>
  <c r="P131" i="1"/>
  <c r="N131" i="1"/>
  <c r="L131" i="1"/>
  <c r="J131" i="1"/>
  <c r="H131" i="1"/>
  <c r="G131" i="1"/>
  <c r="AF130" i="1"/>
  <c r="AG130" i="1" s="1"/>
  <c r="U130" i="1" s="1"/>
  <c r="AD130" i="1"/>
  <c r="AB130" i="1"/>
  <c r="Z130" i="1"/>
  <c r="W130" i="1"/>
  <c r="R130" i="1"/>
  <c r="P130" i="1"/>
  <c r="N130" i="1"/>
  <c r="L130" i="1"/>
  <c r="J130" i="1"/>
  <c r="H130" i="1"/>
  <c r="G130" i="1"/>
  <c r="AF129" i="1"/>
  <c r="AG129" i="1" s="1"/>
  <c r="U129" i="1" s="1"/>
  <c r="AD129" i="1"/>
  <c r="AB129" i="1"/>
  <c r="Z129" i="1"/>
  <c r="W129" i="1"/>
  <c r="R129" i="1"/>
  <c r="P129" i="1"/>
  <c r="N129" i="1"/>
  <c r="L129" i="1"/>
  <c r="J129" i="1"/>
  <c r="H129" i="1"/>
  <c r="G129" i="1"/>
  <c r="AF128" i="1"/>
  <c r="AG128" i="1" s="1"/>
  <c r="U128" i="1" s="1"/>
  <c r="AD128" i="1"/>
  <c r="AB128" i="1"/>
  <c r="Z128" i="1"/>
  <c r="W128" i="1"/>
  <c r="R128" i="1"/>
  <c r="P128" i="1"/>
  <c r="N128" i="1"/>
  <c r="L128" i="1"/>
  <c r="J128" i="1"/>
  <c r="H128" i="1"/>
  <c r="G128" i="1"/>
  <c r="AF127" i="1"/>
  <c r="AG127" i="1" s="1"/>
  <c r="U127" i="1" s="1"/>
  <c r="AD127" i="1"/>
  <c r="AB127" i="1"/>
  <c r="Z127" i="1"/>
  <c r="W127" i="1"/>
  <c r="R127" i="1"/>
  <c r="P127" i="1"/>
  <c r="N127" i="1"/>
  <c r="L127" i="1"/>
  <c r="J127" i="1"/>
  <c r="H127" i="1"/>
  <c r="G127" i="1"/>
  <c r="AF126" i="1"/>
  <c r="AG126" i="1" s="1"/>
  <c r="U126" i="1" s="1"/>
  <c r="AD126" i="1"/>
  <c r="AB126" i="1"/>
  <c r="Z126" i="1"/>
  <c r="W126" i="1"/>
  <c r="R126" i="1"/>
  <c r="P126" i="1"/>
  <c r="N126" i="1"/>
  <c r="L126" i="1"/>
  <c r="J126" i="1"/>
  <c r="H126" i="1"/>
  <c r="G126" i="1"/>
  <c r="AF125" i="1"/>
  <c r="AG125" i="1" s="1"/>
  <c r="U125" i="1" s="1"/>
  <c r="AD125" i="1"/>
  <c r="AB125" i="1"/>
  <c r="Z125" i="1"/>
  <c r="W125" i="1"/>
  <c r="R125" i="1"/>
  <c r="P125" i="1"/>
  <c r="N125" i="1"/>
  <c r="L125" i="1"/>
  <c r="J125" i="1"/>
  <c r="H125" i="1"/>
  <c r="G125" i="1"/>
  <c r="AF124" i="1"/>
  <c r="AG124" i="1" s="1"/>
  <c r="U124" i="1" s="1"/>
  <c r="AD124" i="1"/>
  <c r="AB124" i="1"/>
  <c r="Z124" i="1"/>
  <c r="W124" i="1"/>
  <c r="R124" i="1"/>
  <c r="P124" i="1"/>
  <c r="N124" i="1"/>
  <c r="L124" i="1"/>
  <c r="J124" i="1"/>
  <c r="H124" i="1"/>
  <c r="G124" i="1"/>
  <c r="AF119" i="1"/>
  <c r="AG119" i="1" s="1"/>
  <c r="AD119" i="1"/>
  <c r="AB119" i="1"/>
  <c r="Z119" i="1"/>
  <c r="W119" i="1"/>
  <c r="R119" i="1"/>
  <c r="P119" i="1"/>
  <c r="N119" i="1"/>
  <c r="L119" i="1"/>
  <c r="J119" i="1"/>
  <c r="H119" i="1"/>
  <c r="AF118" i="1"/>
  <c r="AG118" i="1" s="1"/>
  <c r="AD118" i="1"/>
  <c r="AB118" i="1"/>
  <c r="Z118" i="1"/>
  <c r="W118" i="1"/>
  <c r="R118" i="1"/>
  <c r="P118" i="1"/>
  <c r="N118" i="1"/>
  <c r="L118" i="1"/>
  <c r="J118" i="1"/>
  <c r="H118" i="1"/>
  <c r="AF117" i="1"/>
  <c r="AG117" i="1" s="1"/>
  <c r="AD117" i="1"/>
  <c r="AB117" i="1"/>
  <c r="Z117" i="1"/>
  <c r="W117" i="1"/>
  <c r="R117" i="1"/>
  <c r="P117" i="1"/>
  <c r="N117" i="1"/>
  <c r="L117" i="1"/>
  <c r="J117" i="1"/>
  <c r="H117" i="1"/>
  <c r="AF116" i="1"/>
  <c r="AG116" i="1" s="1"/>
  <c r="AD116" i="1"/>
  <c r="AB116" i="1"/>
  <c r="Z116" i="1"/>
  <c r="W116" i="1"/>
  <c r="R116" i="1"/>
  <c r="P116" i="1"/>
  <c r="N116" i="1"/>
  <c r="L116" i="1"/>
  <c r="J116" i="1"/>
  <c r="H116" i="1"/>
  <c r="AF115" i="1"/>
  <c r="AG115" i="1" s="1"/>
  <c r="AD115" i="1"/>
  <c r="AB115" i="1"/>
  <c r="Z115" i="1"/>
  <c r="W115" i="1"/>
  <c r="R115" i="1"/>
  <c r="P115" i="1"/>
  <c r="N115" i="1"/>
  <c r="L115" i="1"/>
  <c r="J115" i="1"/>
  <c r="H115" i="1"/>
  <c r="AF114" i="1"/>
  <c r="AG114" i="1" s="1"/>
  <c r="AD114" i="1"/>
  <c r="AB114" i="1"/>
  <c r="Z114" i="1"/>
  <c r="W114" i="1"/>
  <c r="R114" i="1"/>
  <c r="P114" i="1"/>
  <c r="N114" i="1"/>
  <c r="L114" i="1"/>
  <c r="J114" i="1"/>
  <c r="H114" i="1"/>
  <c r="AF113" i="1"/>
  <c r="AG113" i="1" s="1"/>
  <c r="AD113" i="1"/>
  <c r="AB113" i="1"/>
  <c r="Z113" i="1"/>
  <c r="W113" i="1"/>
  <c r="R113" i="1"/>
  <c r="P113" i="1"/>
  <c r="N113" i="1"/>
  <c r="L113" i="1"/>
  <c r="J113" i="1"/>
  <c r="H113" i="1"/>
  <c r="AF112" i="1"/>
  <c r="AG112" i="1" s="1"/>
  <c r="AD112" i="1"/>
  <c r="AB112" i="1"/>
  <c r="Z112" i="1"/>
  <c r="W112" i="1"/>
  <c r="R112" i="1"/>
  <c r="P112" i="1"/>
  <c r="N112" i="1"/>
  <c r="L112" i="1"/>
  <c r="J112" i="1"/>
  <c r="H112" i="1"/>
  <c r="G112" i="1"/>
  <c r="U107" i="1"/>
  <c r="AF106" i="1"/>
  <c r="U106" i="1" s="1"/>
  <c r="AB106" i="1"/>
  <c r="R106" i="1"/>
  <c r="P106" i="1"/>
  <c r="N106" i="1"/>
  <c r="L106" i="1"/>
  <c r="J106" i="1"/>
  <c r="G106" i="1"/>
  <c r="AF105" i="1"/>
  <c r="AG105" i="1" s="1"/>
  <c r="U105" i="1" s="1"/>
  <c r="AD105" i="1"/>
  <c r="AB105" i="1"/>
  <c r="R105" i="1"/>
  <c r="P105" i="1"/>
  <c r="N105" i="1"/>
  <c r="L105" i="1"/>
  <c r="J105" i="1"/>
  <c r="H105" i="1"/>
  <c r="G105" i="1"/>
  <c r="AF104" i="1"/>
  <c r="AG104" i="1" s="1"/>
  <c r="U104" i="1" s="1"/>
  <c r="AD104" i="1"/>
  <c r="AB104" i="1"/>
  <c r="Z104" i="1"/>
  <c r="W104" i="1"/>
  <c r="R104" i="1"/>
  <c r="P104" i="1"/>
  <c r="N104" i="1"/>
  <c r="L104" i="1"/>
  <c r="J104" i="1"/>
  <c r="H104" i="1"/>
  <c r="G104" i="1"/>
  <c r="AF103" i="1"/>
  <c r="AG103" i="1" s="1"/>
  <c r="U103" i="1" s="1"/>
  <c r="AD103" i="1"/>
  <c r="AB103" i="1"/>
  <c r="Z103" i="1"/>
  <c r="W103" i="1"/>
  <c r="R103" i="1"/>
  <c r="P103" i="1"/>
  <c r="N103" i="1"/>
  <c r="L103" i="1"/>
  <c r="J103" i="1"/>
  <c r="H103" i="1"/>
  <c r="G103" i="1"/>
  <c r="AF102" i="1"/>
  <c r="AG102" i="1" s="1"/>
  <c r="U102" i="1" s="1"/>
  <c r="AD102" i="1"/>
  <c r="AB102" i="1"/>
  <c r="Z102" i="1"/>
  <c r="W102" i="1"/>
  <c r="R102" i="1"/>
  <c r="P102" i="1"/>
  <c r="N102" i="1"/>
  <c r="L102" i="1"/>
  <c r="J102" i="1"/>
  <c r="H102" i="1"/>
  <c r="G102" i="1"/>
  <c r="AF101" i="1"/>
  <c r="AG101" i="1" s="1"/>
  <c r="U101" i="1" s="1"/>
  <c r="AD101" i="1"/>
  <c r="AB101" i="1"/>
  <c r="Z101" i="1"/>
  <c r="W101" i="1"/>
  <c r="R101" i="1"/>
  <c r="P101" i="1"/>
  <c r="N101" i="1"/>
  <c r="L101" i="1"/>
  <c r="J101" i="1"/>
  <c r="H101" i="1"/>
  <c r="G101" i="1"/>
  <c r="AF100" i="1"/>
  <c r="AG100" i="1" s="1"/>
  <c r="U100" i="1" s="1"/>
  <c r="AD100" i="1"/>
  <c r="AB100" i="1"/>
  <c r="Z100" i="1"/>
  <c r="W100" i="1"/>
  <c r="R100" i="1"/>
  <c r="P100" i="1"/>
  <c r="N100" i="1"/>
  <c r="L100" i="1"/>
  <c r="J100" i="1"/>
  <c r="H100" i="1"/>
  <c r="G100" i="1"/>
  <c r="AF95" i="1"/>
  <c r="AG95" i="1" s="1"/>
  <c r="U95" i="1" s="1"/>
  <c r="AD95" i="1"/>
  <c r="AB95" i="1"/>
  <c r="Z95" i="1"/>
  <c r="W95" i="1"/>
  <c r="R95" i="1"/>
  <c r="P95" i="1"/>
  <c r="N95" i="1"/>
  <c r="L95" i="1"/>
  <c r="J95" i="1"/>
  <c r="H95" i="1"/>
  <c r="G95" i="1"/>
  <c r="AF94" i="1"/>
  <c r="AG94" i="1" s="1"/>
  <c r="U94" i="1" s="1"/>
  <c r="AD94" i="1"/>
  <c r="AB94" i="1"/>
  <c r="Z94" i="1"/>
  <c r="W94" i="1"/>
  <c r="R94" i="1"/>
  <c r="P94" i="1"/>
  <c r="N94" i="1"/>
  <c r="L94" i="1"/>
  <c r="J94" i="1"/>
  <c r="H94" i="1"/>
  <c r="G94" i="1"/>
  <c r="AF93" i="1"/>
  <c r="AG93" i="1" s="1"/>
  <c r="U93" i="1" s="1"/>
  <c r="AD93" i="1"/>
  <c r="AB93" i="1"/>
  <c r="Z93" i="1"/>
  <c r="W93" i="1"/>
  <c r="R93" i="1"/>
  <c r="P93" i="1"/>
  <c r="N93" i="1"/>
  <c r="L93" i="1"/>
  <c r="J93" i="1"/>
  <c r="H93" i="1"/>
  <c r="G93" i="1"/>
  <c r="AF92" i="1"/>
  <c r="AG92" i="1" s="1"/>
  <c r="U92" i="1" s="1"/>
  <c r="AD92" i="1"/>
  <c r="AB92" i="1"/>
  <c r="Z92" i="1"/>
  <c r="W92" i="1"/>
  <c r="R92" i="1"/>
  <c r="P92" i="1"/>
  <c r="N92" i="1"/>
  <c r="L92" i="1"/>
  <c r="J92" i="1"/>
  <c r="H92" i="1"/>
  <c r="G92" i="1"/>
  <c r="AF91" i="1"/>
  <c r="AG91" i="1" s="1"/>
  <c r="U91" i="1" s="1"/>
  <c r="AD91" i="1"/>
  <c r="AB91" i="1"/>
  <c r="Z91" i="1"/>
  <c r="W91" i="1"/>
  <c r="R91" i="1"/>
  <c r="P91" i="1"/>
  <c r="N91" i="1"/>
  <c r="L91" i="1"/>
  <c r="J91" i="1"/>
  <c r="H91" i="1"/>
  <c r="G91" i="1"/>
  <c r="AF90" i="1"/>
  <c r="AG90" i="1" s="1"/>
  <c r="U90" i="1" s="1"/>
  <c r="AD90" i="1"/>
  <c r="AB90" i="1"/>
  <c r="Z90" i="1"/>
  <c r="W90" i="1"/>
  <c r="R90" i="1"/>
  <c r="P90" i="1"/>
  <c r="N90" i="1"/>
  <c r="L90" i="1"/>
  <c r="J90" i="1"/>
  <c r="H90" i="1"/>
  <c r="G90" i="1"/>
  <c r="AF89" i="1"/>
  <c r="AG89" i="1" s="1"/>
  <c r="U89" i="1" s="1"/>
  <c r="AD89" i="1"/>
  <c r="AB89" i="1"/>
  <c r="Z89" i="1"/>
  <c r="W89" i="1"/>
  <c r="R89" i="1"/>
  <c r="P89" i="1"/>
  <c r="N89" i="1"/>
  <c r="L89" i="1"/>
  <c r="J89" i="1"/>
  <c r="H89" i="1"/>
  <c r="G89" i="1"/>
  <c r="AF88" i="1"/>
  <c r="AG88" i="1" s="1"/>
  <c r="U88" i="1" s="1"/>
  <c r="AD88" i="1"/>
  <c r="AB88" i="1"/>
  <c r="Z88" i="1"/>
  <c r="W88" i="1"/>
  <c r="R88" i="1"/>
  <c r="P88" i="1"/>
  <c r="N88" i="1"/>
  <c r="L88" i="1"/>
  <c r="J88" i="1"/>
  <c r="H88" i="1"/>
  <c r="G88" i="1"/>
  <c r="AF83" i="1"/>
  <c r="AG83" i="1" s="1"/>
  <c r="U83" i="1" s="1"/>
  <c r="AB83" i="1"/>
  <c r="Z83" i="1"/>
  <c r="W83" i="1"/>
  <c r="R83" i="1"/>
  <c r="P83" i="1"/>
  <c r="N83" i="1"/>
  <c r="L83" i="1"/>
  <c r="J83" i="1"/>
  <c r="H83" i="1"/>
  <c r="G83" i="1"/>
  <c r="AF82" i="1"/>
  <c r="AG82" i="1" s="1"/>
  <c r="U82" i="1" s="1"/>
  <c r="AD82" i="1"/>
  <c r="AB82" i="1"/>
  <c r="Z82" i="1"/>
  <c r="W82" i="1"/>
  <c r="R82" i="1"/>
  <c r="P82" i="1"/>
  <c r="N82" i="1"/>
  <c r="L82" i="1"/>
  <c r="J82" i="1"/>
  <c r="H82" i="1"/>
  <c r="G82" i="1"/>
  <c r="AF81" i="1"/>
  <c r="AG81" i="1" s="1"/>
  <c r="U81" i="1" s="1"/>
  <c r="AD81" i="1"/>
  <c r="AB81" i="1"/>
  <c r="Z81" i="1"/>
  <c r="W81" i="1"/>
  <c r="R81" i="1"/>
  <c r="P81" i="1"/>
  <c r="N81" i="1"/>
  <c r="L81" i="1"/>
  <c r="J81" i="1"/>
  <c r="H81" i="1"/>
  <c r="G81" i="1"/>
  <c r="AF80" i="1"/>
  <c r="AG80" i="1" s="1"/>
  <c r="U80" i="1" s="1"/>
  <c r="AD80" i="1"/>
  <c r="AB80" i="1"/>
  <c r="Z80" i="1"/>
  <c r="W80" i="1"/>
  <c r="R80" i="1"/>
  <c r="P80" i="1"/>
  <c r="N80" i="1"/>
  <c r="L80" i="1"/>
  <c r="J80" i="1"/>
  <c r="H80" i="1"/>
  <c r="G80" i="1"/>
  <c r="AF79" i="1"/>
  <c r="AG79" i="1" s="1"/>
  <c r="U79" i="1" s="1"/>
  <c r="AD79" i="1"/>
  <c r="AB79" i="1"/>
  <c r="Z79" i="1"/>
  <c r="W79" i="1"/>
  <c r="R79" i="1"/>
  <c r="P79" i="1"/>
  <c r="N79" i="1"/>
  <c r="L79" i="1"/>
  <c r="J79" i="1"/>
  <c r="H79" i="1"/>
  <c r="G79" i="1"/>
  <c r="AF78" i="1"/>
  <c r="AG78" i="1" s="1"/>
  <c r="U78" i="1" s="1"/>
  <c r="AD78" i="1"/>
  <c r="AB78" i="1"/>
  <c r="Z78" i="1"/>
  <c r="W78" i="1"/>
  <c r="R78" i="1"/>
  <c r="P78" i="1"/>
  <c r="N78" i="1"/>
  <c r="L78" i="1"/>
  <c r="J78" i="1"/>
  <c r="H78" i="1"/>
  <c r="G78" i="1"/>
  <c r="AF77" i="1"/>
  <c r="AG77" i="1" s="1"/>
  <c r="U77" i="1" s="1"/>
  <c r="AD77" i="1"/>
  <c r="AB77" i="1"/>
  <c r="Z77" i="1"/>
  <c r="W77" i="1"/>
  <c r="R77" i="1"/>
  <c r="P77" i="1"/>
  <c r="N77" i="1"/>
  <c r="L77" i="1"/>
  <c r="J77" i="1"/>
  <c r="H77" i="1"/>
  <c r="G77" i="1"/>
  <c r="AF76" i="1"/>
  <c r="AG76" i="1" s="1"/>
  <c r="AD76" i="1"/>
  <c r="AB76" i="1"/>
  <c r="Z76" i="1"/>
  <c r="W76" i="1"/>
  <c r="R76" i="1"/>
  <c r="P76" i="1"/>
  <c r="N76" i="1"/>
  <c r="L76" i="1"/>
  <c r="H76" i="1"/>
  <c r="G76" i="1"/>
  <c r="L314" i="1" l="1"/>
  <c r="E325" i="2"/>
  <c r="J314" i="1"/>
  <c r="H314" i="1"/>
  <c r="R314" i="1"/>
  <c r="P314" i="1"/>
  <c r="G314" i="1"/>
  <c r="N314" i="1"/>
  <c r="L302" i="1"/>
  <c r="E313" i="2"/>
  <c r="P302" i="1"/>
  <c r="J302" i="1"/>
  <c r="G302" i="1"/>
  <c r="N302" i="1"/>
  <c r="R302" i="1"/>
  <c r="H302" i="1"/>
  <c r="P326" i="1"/>
  <c r="J326" i="1"/>
  <c r="E301" i="2"/>
  <c r="R326" i="1"/>
  <c r="L326" i="1"/>
  <c r="G326" i="1"/>
  <c r="N326" i="1"/>
  <c r="H326" i="1"/>
  <c r="H279" i="1"/>
  <c r="G279" i="1"/>
  <c r="J279" i="1"/>
  <c r="R279" i="1"/>
  <c r="P279" i="1"/>
  <c r="N279" i="1"/>
  <c r="L279" i="1"/>
  <c r="P266" i="1"/>
  <c r="J266" i="1"/>
  <c r="E277" i="2"/>
  <c r="N266" i="1"/>
  <c r="H266" i="1"/>
  <c r="R266" i="1"/>
  <c r="L266" i="1"/>
  <c r="G266" i="1"/>
  <c r="L290" i="1"/>
  <c r="H290" i="1"/>
  <c r="E265" i="2"/>
  <c r="R290" i="1"/>
  <c r="N290" i="1"/>
  <c r="J290" i="1"/>
  <c r="P290" i="1"/>
  <c r="G290" i="1"/>
  <c r="H243" i="1"/>
  <c r="G243" i="1"/>
  <c r="R243" i="1"/>
  <c r="P243" i="1"/>
  <c r="N243" i="1"/>
  <c r="L243" i="1"/>
  <c r="J243" i="1"/>
  <c r="P230" i="1"/>
  <c r="J230" i="1"/>
  <c r="E241" i="2"/>
  <c r="N230" i="1"/>
  <c r="H230" i="1"/>
  <c r="R230" i="1"/>
  <c r="L230" i="1"/>
  <c r="G230" i="1"/>
  <c r="R254" i="1"/>
  <c r="H254" i="1"/>
  <c r="E229" i="2"/>
  <c r="N254" i="1"/>
  <c r="J254" i="1"/>
  <c r="P254" i="1"/>
  <c r="G254" i="1"/>
  <c r="L254" i="1"/>
  <c r="E217" i="2"/>
  <c r="L206" i="1"/>
  <c r="J206" i="1"/>
  <c r="R206" i="1"/>
  <c r="P206" i="1"/>
  <c r="H206" i="1"/>
  <c r="N206" i="1"/>
  <c r="G206" i="1"/>
  <c r="P194" i="1"/>
  <c r="H194" i="1"/>
  <c r="E205" i="2"/>
  <c r="L194" i="1"/>
  <c r="J194" i="1"/>
  <c r="N194" i="1"/>
  <c r="G194" i="1"/>
  <c r="R194" i="1"/>
  <c r="J218" i="1"/>
  <c r="E193" i="2"/>
  <c r="R218" i="1"/>
  <c r="L218" i="1"/>
  <c r="N218" i="1"/>
  <c r="G218" i="1"/>
  <c r="P218" i="1"/>
  <c r="H218" i="1"/>
  <c r="P171" i="1"/>
  <c r="J171" i="1"/>
  <c r="N171" i="1"/>
  <c r="H171" i="1"/>
  <c r="L171" i="1"/>
  <c r="G171" i="1"/>
  <c r="R171" i="1"/>
  <c r="R158" i="1"/>
  <c r="N158" i="1"/>
  <c r="E169" i="2"/>
  <c r="J158" i="1"/>
  <c r="G158" i="1"/>
  <c r="P158" i="1"/>
  <c r="L158" i="1"/>
  <c r="H158" i="1"/>
  <c r="P182" i="1"/>
  <c r="E157" i="2"/>
  <c r="G182" i="1"/>
  <c r="R182" i="1"/>
  <c r="H182" i="1"/>
  <c r="L182" i="1"/>
  <c r="J182" i="1"/>
  <c r="N182" i="1"/>
  <c r="E145" i="2"/>
  <c r="H134" i="1"/>
  <c r="L134" i="1"/>
  <c r="P134" i="1"/>
  <c r="G134" i="1"/>
  <c r="J134" i="1"/>
  <c r="N134" i="1"/>
  <c r="R134" i="1"/>
  <c r="R146" i="1"/>
  <c r="N146" i="1"/>
  <c r="J146" i="1"/>
  <c r="G146" i="1"/>
  <c r="E121" i="2"/>
  <c r="P146" i="1"/>
  <c r="L146" i="1"/>
  <c r="H146" i="1"/>
  <c r="R99" i="1"/>
  <c r="N99" i="1"/>
  <c r="J99" i="1"/>
  <c r="G99" i="1"/>
  <c r="P99" i="1"/>
  <c r="L99" i="1"/>
  <c r="H99" i="1"/>
  <c r="P87" i="1"/>
  <c r="L87" i="1"/>
  <c r="H87" i="1"/>
  <c r="R87" i="1"/>
  <c r="N87" i="1"/>
  <c r="J87" i="1"/>
  <c r="G87" i="1"/>
  <c r="N110" i="1"/>
  <c r="E85" i="2"/>
  <c r="J110" i="1"/>
  <c r="P110" i="1"/>
  <c r="L110" i="1"/>
  <c r="G110" i="1"/>
  <c r="R110" i="1"/>
  <c r="H110" i="1"/>
  <c r="E73" i="2"/>
  <c r="R62" i="1"/>
  <c r="N62" i="1"/>
  <c r="J62" i="1"/>
  <c r="G62" i="1"/>
  <c r="P62" i="1"/>
  <c r="L62" i="1"/>
  <c r="H62" i="1"/>
  <c r="R51" i="1"/>
  <c r="N51" i="1"/>
  <c r="J51" i="1"/>
  <c r="G51" i="1"/>
  <c r="P51" i="1"/>
  <c r="L51" i="1"/>
  <c r="H51" i="1"/>
  <c r="P75" i="1"/>
  <c r="L75" i="1"/>
  <c r="H75" i="1"/>
  <c r="R75" i="1"/>
  <c r="N75" i="1"/>
  <c r="J75" i="1"/>
  <c r="G75" i="1"/>
  <c r="G26" i="1"/>
  <c r="E37" i="2"/>
  <c r="P26" i="1"/>
  <c r="L26" i="1"/>
  <c r="H26" i="1"/>
  <c r="N26" i="1"/>
  <c r="J26" i="1"/>
  <c r="R26" i="1"/>
  <c r="U250" i="1"/>
  <c r="U247" i="1"/>
  <c r="U239" i="1"/>
  <c r="U245" i="1"/>
  <c r="U237" i="1"/>
  <c r="U199" i="1"/>
  <c r="U177" i="1"/>
  <c r="U161" i="1"/>
  <c r="J14" i="1"/>
  <c r="E25" i="2"/>
  <c r="H14" i="1"/>
  <c r="G14" i="1"/>
  <c r="G13" i="1"/>
  <c r="H13" i="1"/>
  <c r="N315" i="1" l="1"/>
  <c r="L315" i="1"/>
  <c r="J315" i="1"/>
  <c r="H315" i="1"/>
  <c r="R315" i="1"/>
  <c r="P315" i="1"/>
  <c r="G315" i="1"/>
  <c r="R303" i="1"/>
  <c r="H303" i="1"/>
  <c r="L303" i="1"/>
  <c r="P303" i="1"/>
  <c r="J303" i="1"/>
  <c r="G303" i="1"/>
  <c r="N303" i="1"/>
  <c r="P327" i="1"/>
  <c r="J327" i="1"/>
  <c r="R327" i="1"/>
  <c r="L327" i="1"/>
  <c r="G327" i="1"/>
  <c r="N327" i="1"/>
  <c r="H327" i="1"/>
  <c r="G267" i="1"/>
  <c r="P267" i="1"/>
  <c r="J267" i="1"/>
  <c r="N267" i="1"/>
  <c r="H267" i="1"/>
  <c r="R267" i="1"/>
  <c r="L267" i="1"/>
  <c r="G291" i="1"/>
  <c r="L291" i="1"/>
  <c r="H291" i="1"/>
  <c r="R291" i="1"/>
  <c r="N291" i="1"/>
  <c r="J291" i="1"/>
  <c r="P291" i="1"/>
  <c r="P231" i="1"/>
  <c r="J231" i="1"/>
  <c r="N231" i="1"/>
  <c r="H231" i="1"/>
  <c r="G231" i="1"/>
  <c r="R231" i="1"/>
  <c r="L231" i="1"/>
  <c r="L255" i="1"/>
  <c r="R255" i="1"/>
  <c r="H255" i="1"/>
  <c r="N255" i="1"/>
  <c r="J255" i="1"/>
  <c r="P255" i="1"/>
  <c r="G255" i="1"/>
  <c r="N207" i="1"/>
  <c r="G207" i="1"/>
  <c r="L207" i="1"/>
  <c r="J207" i="1"/>
  <c r="R207" i="1"/>
  <c r="P207" i="1"/>
  <c r="H207" i="1"/>
  <c r="R195" i="1"/>
  <c r="P195" i="1"/>
  <c r="H195" i="1"/>
  <c r="L195" i="1"/>
  <c r="J195" i="1"/>
  <c r="N195" i="1"/>
  <c r="G195" i="1"/>
  <c r="P219" i="1"/>
  <c r="H219" i="1"/>
  <c r="J219" i="1"/>
  <c r="R219" i="1"/>
  <c r="L219" i="1"/>
  <c r="N219" i="1"/>
  <c r="G219" i="1"/>
  <c r="R159" i="1"/>
  <c r="N159" i="1"/>
  <c r="H159" i="1"/>
  <c r="J159" i="1"/>
  <c r="G159" i="1"/>
  <c r="P159" i="1"/>
  <c r="L159" i="1"/>
  <c r="N183" i="1"/>
  <c r="P183" i="1"/>
  <c r="G183" i="1"/>
  <c r="R183" i="1"/>
  <c r="H183" i="1"/>
  <c r="L183" i="1"/>
  <c r="J183" i="1"/>
  <c r="G135" i="1"/>
  <c r="J135" i="1"/>
  <c r="N135" i="1"/>
  <c r="R135" i="1"/>
  <c r="H135" i="1"/>
  <c r="L135" i="1"/>
  <c r="P135" i="1"/>
  <c r="R147" i="1"/>
  <c r="N147" i="1"/>
  <c r="J147" i="1"/>
  <c r="G147" i="1"/>
  <c r="P147" i="1"/>
  <c r="L147" i="1"/>
  <c r="H147" i="1"/>
  <c r="N111" i="1"/>
  <c r="J111" i="1"/>
  <c r="P111" i="1"/>
  <c r="L111" i="1"/>
  <c r="G111" i="1"/>
  <c r="R111" i="1"/>
  <c r="H111" i="1"/>
  <c r="H63" i="1"/>
  <c r="R63" i="1"/>
  <c r="N63" i="1"/>
  <c r="J63" i="1"/>
  <c r="G63" i="1"/>
  <c r="P63" i="1"/>
  <c r="L63" i="1"/>
  <c r="R27" i="1"/>
  <c r="N27" i="1"/>
  <c r="J27" i="1"/>
  <c r="G27" i="1"/>
  <c r="P27" i="1"/>
  <c r="L27" i="1"/>
  <c r="H27" i="1"/>
  <c r="J15" i="1"/>
  <c r="H15" i="1"/>
  <c r="G15" i="1"/>
</calcChain>
</file>

<file path=xl/sharedStrings.xml><?xml version="1.0" encoding="utf-8"?>
<sst xmlns="http://schemas.openxmlformats.org/spreadsheetml/2006/main" count="4048" uniqueCount="490">
  <si>
    <t>Eligibility Paramters</t>
  </si>
  <si>
    <t>Value of Benefit Parameters</t>
  </si>
  <si>
    <t>Instructions:</t>
  </si>
  <si>
    <t>ProgramName</t>
  </si>
  <si>
    <t>AKorHI</t>
  </si>
  <si>
    <t>famsize</t>
  </si>
  <si>
    <t>ruleYear</t>
  </si>
  <si>
    <t>CountableIncome</t>
  </si>
  <si>
    <t>IncomeBin1Description</t>
  </si>
  <si>
    <t>IncomeLowerBound</t>
  </si>
  <si>
    <t>IncomeBin1Max</t>
  </si>
  <si>
    <t>IncomeBin2Description</t>
  </si>
  <si>
    <t>IncomeBin2Max</t>
  </si>
  <si>
    <t>IncomeBin3Description</t>
  </si>
  <si>
    <t>IncomeBin3Max</t>
  </si>
  <si>
    <t>IncomeBin4Description</t>
  </si>
  <si>
    <t>IncomeBin4Max</t>
  </si>
  <si>
    <t>IncomeBin5Description</t>
  </si>
  <si>
    <t>IncomeBin5Max</t>
  </si>
  <si>
    <t>IncomeBin6Description</t>
  </si>
  <si>
    <t>IncomeBin6Max</t>
  </si>
  <si>
    <t>Affordability</t>
  </si>
  <si>
    <t>ShareOfIncomesBin1.Initial</t>
  </si>
  <si>
    <t>ShareOfIncomesBin1.Final</t>
  </si>
  <si>
    <t>ShareOfIncomesBin2.Initial</t>
  </si>
  <si>
    <t>ShareOfIncomesBin2.Final</t>
  </si>
  <si>
    <t>ShareOfIncomesBin3.Initial</t>
  </si>
  <si>
    <t>ShareOfIncomesBin3.Final</t>
  </si>
  <si>
    <t>ShareOfIncomesBin4.Initial</t>
  </si>
  <si>
    <t>ShareOfIncomesBin4.Final</t>
  </si>
  <si>
    <t>ShareOfIncomesBin5.Initial</t>
  </si>
  <si>
    <t>ShareOfIncomesBin5.Final</t>
  </si>
  <si>
    <t>ShareOfIncomesBin6.Initial</t>
  </si>
  <si>
    <t>ShareOfIncomesBin6.Final</t>
  </si>
  <si>
    <r>
      <t xml:space="preserve">1. Merge </t>
    </r>
    <r>
      <rPr>
        <b/>
        <sz val="12"/>
        <color theme="1"/>
        <rFont val="Calibri"/>
        <family val="2"/>
        <scheme val="minor"/>
      </rPr>
      <t>All Parameters</t>
    </r>
    <r>
      <rPr>
        <sz val="12"/>
        <color theme="1"/>
        <rFont val="Calibri"/>
        <family val="2"/>
        <scheme val="minor"/>
      </rPr>
      <t xml:space="preserve"> onto your dataset by inputs </t>
    </r>
    <r>
      <rPr>
        <b/>
        <sz val="12"/>
        <color rgb="FFFFC000"/>
        <rFont val="Calibri"/>
        <family val="2"/>
        <scheme val="minor"/>
      </rPr>
      <t>emphasized in yellow</t>
    </r>
  </si>
  <si>
    <t>AK</t>
  </si>
  <si>
    <t>MAGI</t>
  </si>
  <si>
    <t>100% - 133% FPL</t>
  </si>
  <si>
    <t>133% - 150% of FPL</t>
  </si>
  <si>
    <t>150% - 200% of FPL</t>
  </si>
  <si>
    <t>200% - 250% of FPL</t>
  </si>
  <si>
    <t>250% - 300% of FPL</t>
  </si>
  <si>
    <t>300% - 400% of FPL</t>
  </si>
  <si>
    <r>
      <t xml:space="preserve">2. Go to the </t>
    </r>
    <r>
      <rPr>
        <b/>
        <sz val="12"/>
        <color theme="1"/>
        <rFont val="Calibri"/>
        <family val="2"/>
        <scheme val="minor"/>
      </rPr>
      <t>Health Insurance Marketplace Subsidies</t>
    </r>
    <r>
      <rPr>
        <sz val="12"/>
        <color theme="1"/>
        <rFont val="Calibri"/>
        <family val="2"/>
        <scheme val="minor"/>
      </rPr>
      <t xml:space="preserve"> section of the </t>
    </r>
    <r>
      <rPr>
        <b/>
        <sz val="12"/>
        <rFont val="Calibri"/>
        <family val="2"/>
        <scheme val="minor"/>
      </rPr>
      <t>Policy Rules Database Technical Manual</t>
    </r>
  </si>
  <si>
    <r>
      <t xml:space="preserve">3. Provide all required inputs described in the </t>
    </r>
    <r>
      <rPr>
        <b/>
        <sz val="12"/>
        <rFont val="Calibri"/>
        <family val="2"/>
        <scheme val="minor"/>
      </rPr>
      <t>List of Inputs</t>
    </r>
    <r>
      <rPr>
        <sz val="12"/>
        <color theme="1"/>
        <rFont val="Calibri"/>
        <family val="2"/>
        <scheme val="minor"/>
      </rPr>
      <t xml:space="preserve"> section</t>
    </r>
  </si>
  <si>
    <r>
      <t>4. Follow steps described in the</t>
    </r>
    <r>
      <rPr>
        <b/>
        <sz val="12"/>
        <rFont val="Calibri"/>
        <family val="2"/>
        <scheme val="minor"/>
      </rPr>
      <t xml:space="preserve"> Calculations </t>
    </r>
    <r>
      <rPr>
        <sz val="12"/>
        <rFont val="Calibri"/>
        <family val="2"/>
        <scheme val="minor"/>
      </rPr>
      <t>section</t>
    </r>
    <r>
      <rPr>
        <sz val="12"/>
        <color theme="1"/>
        <rFont val="Calibri"/>
        <family val="2"/>
        <scheme val="minor"/>
      </rPr>
      <t xml:space="preserve"> to calculate the public assistance</t>
    </r>
  </si>
  <si>
    <t>HI</t>
  </si>
  <si>
    <t>year&amp;famsize&amp;AKorHI</t>
  </si>
  <si>
    <t>FPL</t>
  </si>
  <si>
    <t>2020.1.0</t>
  </si>
  <si>
    <t>0</t>
  </si>
  <si>
    <r>
      <rPr>
        <b/>
        <u/>
        <sz val="11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https://aspe.hhs.gov/prior-hhs-poverty-guidelines-and-federal-register-references</t>
    </r>
  </si>
  <si>
    <t>2020.2.0</t>
  </si>
  <si>
    <t>2020.3.0</t>
  </si>
  <si>
    <t>2020.4.0</t>
  </si>
  <si>
    <t>2020.5.0</t>
  </si>
  <si>
    <t>2020.6.0</t>
  </si>
  <si>
    <t>2020.7.0</t>
  </si>
  <si>
    <t>2020.8.0</t>
  </si>
  <si>
    <t>2020.1.AK</t>
  </si>
  <si>
    <t>2020.2.AK</t>
  </si>
  <si>
    <t>2020.3.AK</t>
  </si>
  <si>
    <t>2020.4.AK</t>
  </si>
  <si>
    <t>2020.5.AK</t>
  </si>
  <si>
    <t>2020.6.AK</t>
  </si>
  <si>
    <t>2020.7.AK</t>
  </si>
  <si>
    <t>2020.8.AK</t>
  </si>
  <si>
    <t>2020.1.HI</t>
  </si>
  <si>
    <t>2020.2.HI</t>
  </si>
  <si>
    <t>2020.3.HI</t>
  </si>
  <si>
    <t>2020.4.HI</t>
  </si>
  <si>
    <t>2020.5.HI</t>
  </si>
  <si>
    <t>2020.6.HI</t>
  </si>
  <si>
    <t>2020.7.HI</t>
  </si>
  <si>
    <t>2020.8.HI</t>
  </si>
  <si>
    <t>2019.1.0</t>
  </si>
  <si>
    <t>2019.2.0</t>
  </si>
  <si>
    <t>2019.3.0</t>
  </si>
  <si>
    <t>2019.4.0</t>
  </si>
  <si>
    <t>2019.5.0</t>
  </si>
  <si>
    <t>2019.6.0</t>
  </si>
  <si>
    <t>2019.7.0</t>
  </si>
  <si>
    <t>2019.8.0</t>
  </si>
  <si>
    <t>2019.1.AK</t>
  </si>
  <si>
    <t>2019.2.AK</t>
  </si>
  <si>
    <t>2019.3.AK</t>
  </si>
  <si>
    <t>2019.4.AK</t>
  </si>
  <si>
    <t>2019.5.AK</t>
  </si>
  <si>
    <t>2019.6.AK</t>
  </si>
  <si>
    <t>2019.7.AK</t>
  </si>
  <si>
    <t>2019.8.AK</t>
  </si>
  <si>
    <t>2019.1.HI</t>
  </si>
  <si>
    <t>2019.2.HI</t>
  </si>
  <si>
    <t>2019.3.HI</t>
  </si>
  <si>
    <t>2019.4.HI</t>
  </si>
  <si>
    <t>2019.5.HI</t>
  </si>
  <si>
    <t>2019.6.HI</t>
  </si>
  <si>
    <t>2019.7.HI</t>
  </si>
  <si>
    <t>2019.8.HI</t>
  </si>
  <si>
    <t>2018.1.0</t>
  </si>
  <si>
    <t>2018.2.0</t>
  </si>
  <si>
    <t>2018.3.0</t>
  </si>
  <si>
    <t>2018.4.0</t>
  </si>
  <si>
    <t>2018.5.0</t>
  </si>
  <si>
    <t>2018.6.0</t>
  </si>
  <si>
    <t>2018.7.0</t>
  </si>
  <si>
    <t>2018.8.0</t>
  </si>
  <si>
    <t>2018.1.AK</t>
  </si>
  <si>
    <t>2018.2.AK</t>
  </si>
  <si>
    <t>2018.3.AK</t>
  </si>
  <si>
    <t>2018.4.AK</t>
  </si>
  <si>
    <t>2018.5.AK</t>
  </si>
  <si>
    <t>2018.6.AK</t>
  </si>
  <si>
    <t>2018.7.AK</t>
  </si>
  <si>
    <t>2018.8.AK</t>
  </si>
  <si>
    <t>2018.1.HI</t>
  </si>
  <si>
    <t>2018.2.HI</t>
  </si>
  <si>
    <t>2018.3.HI</t>
  </si>
  <si>
    <t>2018.4.HI</t>
  </si>
  <si>
    <t>2018.5.HI</t>
  </si>
  <si>
    <t>2018.6.HI</t>
  </si>
  <si>
    <t>2018.7.HI</t>
  </si>
  <si>
    <t>2018.8.HI</t>
  </si>
  <si>
    <t>2017.1.0</t>
  </si>
  <si>
    <t>2017.2.0</t>
  </si>
  <si>
    <t>2017.3.0</t>
  </si>
  <si>
    <t>2017.4.0</t>
  </si>
  <si>
    <t>2017.5.0</t>
  </si>
  <si>
    <t>2017.6.0</t>
  </si>
  <si>
    <t>2017.7.0</t>
  </si>
  <si>
    <t>2017.8.0</t>
  </si>
  <si>
    <t>2017.1.AK</t>
  </si>
  <si>
    <t>2017.2.AK</t>
  </si>
  <si>
    <t>2017.3.AK</t>
  </si>
  <si>
    <t>2017.4.AK</t>
  </si>
  <si>
    <t>2017.5.AK</t>
  </si>
  <si>
    <t>2017.6.AK</t>
  </si>
  <si>
    <t>2017.7.AK</t>
  </si>
  <si>
    <t>2017.8.AK</t>
  </si>
  <si>
    <t>2017.1.HI</t>
  </si>
  <si>
    <t>2017.2.HI</t>
  </si>
  <si>
    <t>2017.3.HI</t>
  </si>
  <si>
    <t>2017.4.HI</t>
  </si>
  <si>
    <t>2017.5.HI</t>
  </si>
  <si>
    <t>2017.6.HI</t>
  </si>
  <si>
    <t>2017.7.HI</t>
  </si>
  <si>
    <t>2017.8.HI</t>
  </si>
  <si>
    <t>2016.1.0</t>
  </si>
  <si>
    <t>2016.2.0</t>
  </si>
  <si>
    <t>2016.3.0</t>
  </si>
  <si>
    <t>2016.4.0</t>
  </si>
  <si>
    <t>2016.5.0</t>
  </si>
  <si>
    <t>2016.6.0</t>
  </si>
  <si>
    <t>2016.7.0</t>
  </si>
  <si>
    <t>2016.8.0</t>
  </si>
  <si>
    <t>2016.1.AK</t>
  </si>
  <si>
    <t>2016.2.AK</t>
  </si>
  <si>
    <t>2016.3.AK</t>
  </si>
  <si>
    <t>2016.4.AK</t>
  </si>
  <si>
    <t>2016.5.AK</t>
  </si>
  <si>
    <t>2016.6.AK</t>
  </si>
  <si>
    <t>2016.7.AK</t>
  </si>
  <si>
    <t>2016.8.AK</t>
  </si>
  <si>
    <t>2016.1.HI</t>
  </si>
  <si>
    <t>2016.2.HI</t>
  </si>
  <si>
    <t>2016.3.HI</t>
  </si>
  <si>
    <t>2016.4.HI</t>
  </si>
  <si>
    <t>2016.5.HI</t>
  </si>
  <si>
    <t>2016.6.HI</t>
  </si>
  <si>
    <t>2016.7.HI</t>
  </si>
  <si>
    <t>2016.8.HI</t>
  </si>
  <si>
    <t>2015.1.0</t>
  </si>
  <si>
    <t>2015.2.0</t>
  </si>
  <si>
    <t>2015.3.0</t>
  </si>
  <si>
    <t>2015.4.0</t>
  </si>
  <si>
    <t>2015.5.0</t>
  </si>
  <si>
    <t>2015.6.0</t>
  </si>
  <si>
    <t>2015.7.0</t>
  </si>
  <si>
    <t>2015.8.0</t>
  </si>
  <si>
    <t>2015.1.AK</t>
  </si>
  <si>
    <t>2015.2.AK</t>
  </si>
  <si>
    <t>2015.3.AK</t>
  </si>
  <si>
    <t>2015.4.AK</t>
  </si>
  <si>
    <t>2015.5.AK</t>
  </si>
  <si>
    <t>2015.6.AK</t>
  </si>
  <si>
    <t>2015.7.AK</t>
  </si>
  <si>
    <t>2015.8.AK</t>
  </si>
  <si>
    <t>2015.1.HI</t>
  </si>
  <si>
    <t>2015.2.HI</t>
  </si>
  <si>
    <t>2015.3.HI</t>
  </si>
  <si>
    <t>2015.4.HI</t>
  </si>
  <si>
    <t>2015.5.HI</t>
  </si>
  <si>
    <t>2015.6.HI</t>
  </si>
  <si>
    <t>2015.7.HI</t>
  </si>
  <si>
    <t>2015.8.HI</t>
  </si>
  <si>
    <t>2014.1.0</t>
  </si>
  <si>
    <t>2014.2.0</t>
  </si>
  <si>
    <t>2014.3.0</t>
  </si>
  <si>
    <t>2014.4.0</t>
  </si>
  <si>
    <t>2014.5.0</t>
  </si>
  <si>
    <t>2014.6.0</t>
  </si>
  <si>
    <t>2014.7.0</t>
  </si>
  <si>
    <t>2014.8.0</t>
  </si>
  <si>
    <t>2014.1.AK</t>
  </si>
  <si>
    <t>2014.2.AK</t>
  </si>
  <si>
    <t>2014.3.AK</t>
  </si>
  <si>
    <t>2014.4.AK</t>
  </si>
  <si>
    <t>2014.5.AK</t>
  </si>
  <si>
    <t>2014.6.AK</t>
  </si>
  <si>
    <t>2014.7.AK</t>
  </si>
  <si>
    <t>2014.8.AK</t>
  </si>
  <si>
    <t>2014.1.HI</t>
  </si>
  <si>
    <t>2014.2.HI</t>
  </si>
  <si>
    <t>2014.3.HI</t>
  </si>
  <si>
    <t>2014.4.HI</t>
  </si>
  <si>
    <t>2014.5.HI</t>
  </si>
  <si>
    <t>2014.6.HI</t>
  </si>
  <si>
    <t>2014.7.HI</t>
  </si>
  <si>
    <t>2014.8.HI</t>
  </si>
  <si>
    <t>2013.1.0</t>
  </si>
  <si>
    <t>2013.2.0</t>
  </si>
  <si>
    <t>2013.3.0</t>
  </si>
  <si>
    <t>2013.4.0</t>
  </si>
  <si>
    <t>2013.5.0</t>
  </si>
  <si>
    <t>2013.6.0</t>
  </si>
  <si>
    <t>2013.7.0</t>
  </si>
  <si>
    <t>2013.8.0</t>
  </si>
  <si>
    <t>2013.1.AK</t>
  </si>
  <si>
    <t>2013.2.AK</t>
  </si>
  <si>
    <t>2013.3.AK</t>
  </si>
  <si>
    <t>2013.4.AK</t>
  </si>
  <si>
    <t>2013.5.AK</t>
  </si>
  <si>
    <t>2013.6.AK</t>
  </si>
  <si>
    <t>2013.7.AK</t>
  </si>
  <si>
    <t>2013.8.AK</t>
  </si>
  <si>
    <t>2013.1.HI</t>
  </si>
  <si>
    <t>2013.2.HI</t>
  </si>
  <si>
    <t>2013.3.HI</t>
  </si>
  <si>
    <t>2013.4.HI</t>
  </si>
  <si>
    <t>2013.5.HI</t>
  </si>
  <si>
    <t>2013.6.HI</t>
  </si>
  <si>
    <t>2013.7.HI</t>
  </si>
  <si>
    <t>2013.8.HI</t>
  </si>
  <si>
    <t>2012.1.0</t>
  </si>
  <si>
    <t>2012.2.0</t>
  </si>
  <si>
    <t>2012.3.0</t>
  </si>
  <si>
    <t>2012.4.0</t>
  </si>
  <si>
    <t>2012.5.0</t>
  </si>
  <si>
    <t>2012.6.0</t>
  </si>
  <si>
    <t>2012.7.0</t>
  </si>
  <si>
    <t>2012.8.0</t>
  </si>
  <si>
    <t>2012.1.AK</t>
  </si>
  <si>
    <t>2012.2.AK</t>
  </si>
  <si>
    <t>2012.3.AK</t>
  </si>
  <si>
    <t>2012.4.AK</t>
  </si>
  <si>
    <t>2012.5.AK</t>
  </si>
  <si>
    <t>2012.6.AK</t>
  </si>
  <si>
    <t>2012.7.AK</t>
  </si>
  <si>
    <t>2012.8.AK</t>
  </si>
  <si>
    <t>2012.1.HI</t>
  </si>
  <si>
    <t>2012.2.HI</t>
  </si>
  <si>
    <t>2012.3.HI</t>
  </si>
  <si>
    <t>2012.4.HI</t>
  </si>
  <si>
    <t>2012.5.HI</t>
  </si>
  <si>
    <t>2012.6.HI</t>
  </si>
  <si>
    <t>2012.7.HI</t>
  </si>
  <si>
    <t>2012.8.HI</t>
  </si>
  <si>
    <t>2011.1.0</t>
  </si>
  <si>
    <t>2011.2.0</t>
  </si>
  <si>
    <t>2011.3.0</t>
  </si>
  <si>
    <t>2011.4.0</t>
  </si>
  <si>
    <t>2011.5.0</t>
  </si>
  <si>
    <t>2011.6.0</t>
  </si>
  <si>
    <t>2011.7.0</t>
  </si>
  <si>
    <t>2011.8.0</t>
  </si>
  <si>
    <t>2011.1.AK</t>
  </si>
  <si>
    <t>2011.2.AK</t>
  </si>
  <si>
    <t>2011.3.AK</t>
  </si>
  <si>
    <t>2011.4.AK</t>
  </si>
  <si>
    <t>2011.5.AK</t>
  </si>
  <si>
    <t>2011.6.AK</t>
  </si>
  <si>
    <t>2011.7.AK</t>
  </si>
  <si>
    <t>2011.8.AK</t>
  </si>
  <si>
    <t>2011.1.HI</t>
  </si>
  <si>
    <t>2011.2.HI</t>
  </si>
  <si>
    <t>2011.3.HI</t>
  </si>
  <si>
    <t>2011.4.HI</t>
  </si>
  <si>
    <t>2011.5.HI</t>
  </si>
  <si>
    <t>2011.6.HI</t>
  </si>
  <si>
    <t>2011.7.HI</t>
  </si>
  <si>
    <t>2011.8.HI</t>
  </si>
  <si>
    <t>2010.1.0</t>
  </si>
  <si>
    <t>2010.2.0</t>
  </si>
  <si>
    <t>2010.3.0</t>
  </si>
  <si>
    <t>2010.4.0</t>
  </si>
  <si>
    <t>2010.5.0</t>
  </si>
  <si>
    <t>2010.6.0</t>
  </si>
  <si>
    <t>2010.7.0</t>
  </si>
  <si>
    <t>2010.8.0</t>
  </si>
  <si>
    <t>2010.1.AK</t>
  </si>
  <si>
    <t>2010.2.AK</t>
  </si>
  <si>
    <t>2010.3.AK</t>
  </si>
  <si>
    <t>2010.4.AK</t>
  </si>
  <si>
    <t>2010.5.AK</t>
  </si>
  <si>
    <t>2010.6.AK</t>
  </si>
  <si>
    <t>2010.7.AK</t>
  </si>
  <si>
    <t>2010.8.AK</t>
  </si>
  <si>
    <t>2010.1.HI</t>
  </si>
  <si>
    <t>2010.2.HI</t>
  </si>
  <si>
    <t>2010.3.HI</t>
  </si>
  <si>
    <t>2010.4.HI</t>
  </si>
  <si>
    <t>2010.5.HI</t>
  </si>
  <si>
    <t>2010.6.HI</t>
  </si>
  <si>
    <t>2010.7.HI</t>
  </si>
  <si>
    <t>2010.8.HI</t>
  </si>
  <si>
    <t>Health Exchange Subsidy</t>
  </si>
  <si>
    <t>IncomeBin7Description</t>
  </si>
  <si>
    <t>IncomeBin7Max</t>
  </si>
  <si>
    <t>400%+ of FPL</t>
  </si>
  <si>
    <t>ShareOfIncomesBin7.Initial</t>
  </si>
  <si>
    <t>ShareOfIncomesBin7.Final</t>
  </si>
  <si>
    <t>Merge by AKorHI and family size (famsize) and ruleYear</t>
  </si>
  <si>
    <t>2021.1.0</t>
  </si>
  <si>
    <t>2021.2.0</t>
  </si>
  <si>
    <t>2021.3.0</t>
  </si>
  <si>
    <t>2021.4.0</t>
  </si>
  <si>
    <t>2021.5.0</t>
  </si>
  <si>
    <t>2021.6.0</t>
  </si>
  <si>
    <t>2021.7.0</t>
  </si>
  <si>
    <t>2021.8.0</t>
  </si>
  <si>
    <t>2021.1.AK</t>
  </si>
  <si>
    <t>2021.2.AK</t>
  </si>
  <si>
    <t>2021.3.AK</t>
  </si>
  <si>
    <t>2021.4.AK</t>
  </si>
  <si>
    <t>2021.5.AK</t>
  </si>
  <si>
    <t>2021.6.AK</t>
  </si>
  <si>
    <t>2021.7.AK</t>
  </si>
  <si>
    <t>2021.8.AK</t>
  </si>
  <si>
    <t>2021.1.HI</t>
  </si>
  <si>
    <t>2021.2.HI</t>
  </si>
  <si>
    <t>2021.3.HI</t>
  </si>
  <si>
    <t>2021.4.HI</t>
  </si>
  <si>
    <t>2021.5.HI</t>
  </si>
  <si>
    <t>2021.6.HI</t>
  </si>
  <si>
    <t>2021.7.HI</t>
  </si>
  <si>
    <t>2021.8.HI</t>
  </si>
  <si>
    <t>2021.9.0</t>
  </si>
  <si>
    <t>2021.10.0</t>
  </si>
  <si>
    <t>2021.11.0</t>
  </si>
  <si>
    <t>2021.12.0</t>
  </si>
  <si>
    <t>2021.9.AK</t>
  </si>
  <si>
    <t>2021.10.AK</t>
  </si>
  <si>
    <t>2021.11.AK</t>
  </si>
  <si>
    <t>2021.12.AK</t>
  </si>
  <si>
    <t>2010.9.HI</t>
  </si>
  <si>
    <t>2010.10.HI</t>
  </si>
  <si>
    <t>2010.11.HI</t>
  </si>
  <si>
    <t>2010.12.HI</t>
  </si>
  <si>
    <t>2021.9.HI</t>
  </si>
  <si>
    <t>2021.10.HI</t>
  </si>
  <si>
    <t>2021.11.HI</t>
  </si>
  <si>
    <t>2021.12.HI</t>
  </si>
  <si>
    <t>2020.9.0</t>
  </si>
  <si>
    <t>2020.10.0</t>
  </si>
  <si>
    <t>2020.11.0</t>
  </si>
  <si>
    <t>2020.12.0</t>
  </si>
  <si>
    <t>2020.9.AK</t>
  </si>
  <si>
    <t>2020.10.AK</t>
  </si>
  <si>
    <t>2020.11.AK</t>
  </si>
  <si>
    <t>2020.12.AK</t>
  </si>
  <si>
    <t>2020.9.HI</t>
  </si>
  <si>
    <t>2020.10.HI</t>
  </si>
  <si>
    <t>2020.11.HI</t>
  </si>
  <si>
    <t>2020.12.HI</t>
  </si>
  <si>
    <t>2019.12.0</t>
  </si>
  <si>
    <t>2019.11.0</t>
  </si>
  <si>
    <t>2019.10.0</t>
  </si>
  <si>
    <t>2019.9.0</t>
  </si>
  <si>
    <t>2019.9.AK</t>
  </si>
  <si>
    <t>2019.10.AK</t>
  </si>
  <si>
    <t>2019.11.AK</t>
  </si>
  <si>
    <t>2019.12.AK</t>
  </si>
  <si>
    <t>2019.9.HI</t>
  </si>
  <si>
    <t>2019.10.HI</t>
  </si>
  <si>
    <t>2019.11.HI</t>
  </si>
  <si>
    <t>2019.12.HI</t>
  </si>
  <si>
    <t>2018.9.0</t>
  </si>
  <si>
    <t>2018.10.0</t>
  </si>
  <si>
    <t>2018.11.0</t>
  </si>
  <si>
    <t>2018.12.0</t>
  </si>
  <si>
    <t>2018.9.HI</t>
  </si>
  <si>
    <t>2018.10.HI</t>
  </si>
  <si>
    <t>2018.11.HI</t>
  </si>
  <si>
    <t>2018.12.HI</t>
  </si>
  <si>
    <t>2017.9.0</t>
  </si>
  <si>
    <t>2017.10.0</t>
  </si>
  <si>
    <t>2017.11.0</t>
  </si>
  <si>
    <t>2017.12.0</t>
  </si>
  <si>
    <t>2017.9.AK</t>
  </si>
  <si>
    <t>2017.10.AK</t>
  </si>
  <si>
    <t>2017.11.AK</t>
  </si>
  <si>
    <t>2017.12.AK</t>
  </si>
  <si>
    <t>2017.9.HI</t>
  </si>
  <si>
    <t>2017.10.HI</t>
  </si>
  <si>
    <t>2017.11.HI</t>
  </si>
  <si>
    <t>2017.12.HI</t>
  </si>
  <si>
    <t>2016.9.0</t>
  </si>
  <si>
    <t>2016.10.0</t>
  </si>
  <si>
    <t>2016.11.0</t>
  </si>
  <si>
    <t>2016.12.0</t>
  </si>
  <si>
    <t>2016.9.AK</t>
  </si>
  <si>
    <t>2016.10.AK</t>
  </si>
  <si>
    <t>2016.11.AK</t>
  </si>
  <si>
    <t>2016.12.AK</t>
  </si>
  <si>
    <t>2016.9.HI</t>
  </si>
  <si>
    <t>2016.10.HI</t>
  </si>
  <si>
    <t>2016.11.HI</t>
  </si>
  <si>
    <t>2016.12.HI</t>
  </si>
  <si>
    <t>2015.9.0</t>
  </si>
  <si>
    <t>2015.10.0</t>
  </si>
  <si>
    <t>2015.11.0</t>
  </si>
  <si>
    <t>2015.12.0</t>
  </si>
  <si>
    <t>2015.9.AK</t>
  </si>
  <si>
    <t>2015.10.AK</t>
  </si>
  <si>
    <t>2015.11.AK</t>
  </si>
  <si>
    <t>2015.12.AK</t>
  </si>
  <si>
    <t>2015.9.HI</t>
  </si>
  <si>
    <t>2015.10.HI</t>
  </si>
  <si>
    <t>2015.11.HI</t>
  </si>
  <si>
    <t>2015.12.HI</t>
  </si>
  <si>
    <t>2014.9.0</t>
  </si>
  <si>
    <t>2014.10.0</t>
  </si>
  <si>
    <t>2014.11.0</t>
  </si>
  <si>
    <t>2014.12.0</t>
  </si>
  <si>
    <t>2014.9.AK</t>
  </si>
  <si>
    <t>2014.10.AK</t>
  </si>
  <si>
    <t>2014.11.AK</t>
  </si>
  <si>
    <t>2014.12.AK</t>
  </si>
  <si>
    <t>2014.9.HI</t>
  </si>
  <si>
    <t>2014.10.HI</t>
  </si>
  <si>
    <t>2014.11.HI</t>
  </si>
  <si>
    <t>2014.12.HI</t>
  </si>
  <si>
    <t>2013.9.0</t>
  </si>
  <si>
    <t>2013.10.0</t>
  </si>
  <si>
    <t>2013.11.0</t>
  </si>
  <si>
    <t>2013.12.0</t>
  </si>
  <si>
    <t>2013.9.AK</t>
  </si>
  <si>
    <t>2013.10.AK</t>
  </si>
  <si>
    <t>2013.11.AK</t>
  </si>
  <si>
    <t>2013.12.AK</t>
  </si>
  <si>
    <t>2013.9.HI</t>
  </si>
  <si>
    <t>2013.10.HI</t>
  </si>
  <si>
    <t>2013.11.HI</t>
  </si>
  <si>
    <t>2013.12.HI</t>
  </si>
  <si>
    <t>2012.9.0</t>
  </si>
  <si>
    <t>2012.10.0</t>
  </si>
  <si>
    <t>2012.11.0</t>
  </si>
  <si>
    <t>2012.12.0</t>
  </si>
  <si>
    <t>2012.9.AK</t>
  </si>
  <si>
    <t>2012.10.AK</t>
  </si>
  <si>
    <t>2012.11.AK</t>
  </si>
  <si>
    <t>2012.12.AK</t>
  </si>
  <si>
    <t>2012.9.HI</t>
  </si>
  <si>
    <t>2012.10.HI</t>
  </si>
  <si>
    <t>2012.11.HI</t>
  </si>
  <si>
    <t>2012.12.HI</t>
  </si>
  <si>
    <t>2011.9.0</t>
  </si>
  <si>
    <t>2011.10.0</t>
  </si>
  <si>
    <t>2011.11.0</t>
  </si>
  <si>
    <t>2011.12.0</t>
  </si>
  <si>
    <t>2011.9.AK</t>
  </si>
  <si>
    <t>2011.10.AK</t>
  </si>
  <si>
    <t>2011.11.AK</t>
  </si>
  <si>
    <t>2011.12.AK</t>
  </si>
  <si>
    <t>2011.9.HI</t>
  </si>
  <si>
    <t>2011.10.HI</t>
  </si>
  <si>
    <t>2011.11.HI</t>
  </si>
  <si>
    <t>2011.12.HI</t>
  </si>
  <si>
    <t>2010.9.0</t>
  </si>
  <si>
    <t>2010.10.0</t>
  </si>
  <si>
    <t>2010.11.0</t>
  </si>
  <si>
    <t>2010.12.0</t>
  </si>
  <si>
    <t>2010.9.AK</t>
  </si>
  <si>
    <t>2010.10.AK</t>
  </si>
  <si>
    <t>2010.11.AK</t>
  </si>
  <si>
    <t>2010.12.AK</t>
  </si>
  <si>
    <t>2018.9.AK</t>
  </si>
  <si>
    <t>2018.10.AK</t>
  </si>
  <si>
    <t>2018.11.AK</t>
  </si>
  <si>
    <t>2018.12.AK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</si>
</sst>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1"/>
      <color theme="1"/>
      <name val="Calibri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49" fontId="5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2" xfId="0" applyBorder="1"/>
    <xf numFmtId="0" fontId="6" fillId="0" borderId="2" xfId="0" applyFont="1" applyBorder="1" applyAlignment="1">
      <alignment horizontal="left"/>
    </xf>
    <xf numFmtId="0" fontId="0" fillId="0" borderId="0" xfId="0" applyBorder="1"/>
    <xf numFmtId="0" fontId="6" fillId="0" borderId="0" xfId="0" applyFont="1" applyBorder="1"/>
    <xf numFmtId="0" fontId="0" fillId="0" borderId="5" xfId="0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9" fillId="3" borderId="19" xfId="0" applyFont="1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D1AB2-806E-4C9D-B983-7AAB0E6D58E1}">
  <dimension ref="A1:AK328"/>
  <sheetViews>
    <sheetView tabSelected="1" topLeftCell="A263" zoomScale="80" zoomScaleNormal="80" workbookViewId="0">
      <selection activeCell="C313" sqref="C313"/>
    </sheetView>
  </sheetViews>
  <sheetFormatPr defaultRowHeight="14.25" x14ac:dyDescent="0.45"/>
  <cols>
    <col min="1" max="1" width="24.796875" customWidth="1"/>
    <col min="2" max="3" width="15.73046875" customWidth="1"/>
    <col min="4" max="4" width="12.73046875" customWidth="1"/>
    <col min="5" max="5" width="16.796875" customWidth="1"/>
    <col min="6" max="7" width="22.73046875" customWidth="1"/>
    <col min="8" max="8" width="22.19921875" customWidth="1"/>
    <col min="9" max="9" width="27.73046875" customWidth="1"/>
    <col min="10" max="11" width="21" customWidth="1"/>
    <col min="12" max="13" width="22.265625" customWidth="1"/>
    <col min="14" max="15" width="22.46484375" customWidth="1"/>
    <col min="16" max="17" width="24.796875" customWidth="1"/>
    <col min="18" max="21" width="22.265625" customWidth="1"/>
    <col min="22" max="22" width="27.265625" customWidth="1"/>
    <col min="23" max="23" width="27.46484375" customWidth="1"/>
    <col min="24" max="24" width="26.46484375" customWidth="1"/>
    <col min="25" max="25" width="25.73046875" customWidth="1"/>
    <col min="26" max="26" width="26.19921875" customWidth="1"/>
    <col min="27" max="27" width="26.265625" customWidth="1"/>
    <col min="28" max="28" width="27.796875" customWidth="1"/>
    <col min="29" max="29" width="27.46484375" customWidth="1"/>
    <col min="30" max="30" width="26.46484375" customWidth="1"/>
    <col min="31" max="31" width="26.265625" customWidth="1"/>
    <col min="32" max="32" width="26.46484375" customWidth="1"/>
    <col min="33" max="35" width="26" customWidth="1"/>
  </cols>
  <sheetData>
    <row r="1" spans="1:37" ht="18.75" customHeight="1" thickBot="1" x14ac:dyDescent="0.6">
      <c r="A1" s="1" t="s">
        <v>321</v>
      </c>
    </row>
    <row r="2" spans="1:37" ht="15" customHeight="1" thickBot="1" x14ac:dyDescent="0.55000000000000004">
      <c r="E2" s="46" t="s">
        <v>0</v>
      </c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8"/>
      <c r="U2" s="46" t="s">
        <v>1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8"/>
      <c r="AK2" s="2" t="s">
        <v>2</v>
      </c>
    </row>
    <row r="3" spans="1:37" s="5" customFormat="1" ht="15" customHeight="1" thickBot="1" x14ac:dyDescent="0.55000000000000004">
      <c r="A3" s="17" t="s">
        <v>3</v>
      </c>
      <c r="B3" s="18" t="s">
        <v>4</v>
      </c>
      <c r="C3" s="19" t="s">
        <v>5</v>
      </c>
      <c r="D3" s="36" t="s">
        <v>6</v>
      </c>
      <c r="E3" s="20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1" t="s">
        <v>14</v>
      </c>
      <c r="M3" s="21" t="s">
        <v>15</v>
      </c>
      <c r="N3" s="21" t="s">
        <v>16</v>
      </c>
      <c r="O3" s="21" t="s">
        <v>17</v>
      </c>
      <c r="P3" s="21" t="s">
        <v>18</v>
      </c>
      <c r="Q3" s="21" t="s">
        <v>19</v>
      </c>
      <c r="R3" s="21" t="s">
        <v>20</v>
      </c>
      <c r="S3" s="21" t="s">
        <v>316</v>
      </c>
      <c r="T3" s="22" t="s">
        <v>317</v>
      </c>
      <c r="U3" s="20" t="s">
        <v>21</v>
      </c>
      <c r="V3" s="21" t="s">
        <v>22</v>
      </c>
      <c r="W3" s="21" t="s">
        <v>23</v>
      </c>
      <c r="X3" s="21" t="s">
        <v>24</v>
      </c>
      <c r="Y3" s="21" t="s">
        <v>25</v>
      </c>
      <c r="Z3" s="21" t="s">
        <v>26</v>
      </c>
      <c r="AA3" s="21" t="s">
        <v>27</v>
      </c>
      <c r="AB3" s="21" t="s">
        <v>28</v>
      </c>
      <c r="AC3" s="21" t="s">
        <v>29</v>
      </c>
      <c r="AD3" s="21" t="s">
        <v>30</v>
      </c>
      <c r="AE3" s="21" t="s">
        <v>31</v>
      </c>
      <c r="AF3" s="21" t="s">
        <v>32</v>
      </c>
      <c r="AG3" s="21" t="s">
        <v>33</v>
      </c>
      <c r="AH3" s="21" t="s">
        <v>319</v>
      </c>
      <c r="AI3" s="22" t="s">
        <v>320</v>
      </c>
      <c r="AJ3" s="3"/>
      <c r="AK3" s="4" t="s">
        <v>34</v>
      </c>
    </row>
    <row r="4" spans="1:37" ht="15" customHeight="1" x14ac:dyDescent="0.5">
      <c r="A4" s="14" t="s">
        <v>315</v>
      </c>
      <c r="B4" s="28" t="s">
        <v>35</v>
      </c>
      <c r="C4" s="29">
        <v>1</v>
      </c>
      <c r="D4" s="35">
        <v>2022</v>
      </c>
      <c r="E4" s="37" t="s">
        <v>36</v>
      </c>
      <c r="F4" s="23" t="s">
        <v>37</v>
      </c>
      <c r="G4" s="23">
        <f>VLOOKUP((D4-1)&amp;"."&amp;C4&amp;"."&amp;B4,FPL!B$2:E$429,4,FALSE)*1</f>
        <v>16090</v>
      </c>
      <c r="H4" s="23">
        <f>VLOOKUP((D4-1)&amp;"."&amp;C4&amp;"."&amp;B4,FPL!B$2:E$429,4,FALSE)*1.32</f>
        <v>21238.799999999999</v>
      </c>
      <c r="I4" s="23" t="s">
        <v>38</v>
      </c>
      <c r="J4" s="23">
        <f>VLOOKUP((D4-1)&amp;"."&amp;C4&amp;"."&amp;B4,FPL!B$2:E$429,4,FALSE)*1.49</f>
        <v>23974.1</v>
      </c>
      <c r="K4" s="23" t="s">
        <v>39</v>
      </c>
      <c r="L4" s="23">
        <f>VLOOKUP((D4-1)&amp;"."&amp;C4&amp;"."&amp;B4,FPL!B$2:E$429,4,FALSE)*1.99</f>
        <v>32019.1</v>
      </c>
      <c r="M4" s="23" t="s">
        <v>40</v>
      </c>
      <c r="N4" s="23">
        <f>VLOOKUP((D4-1)&amp;"."&amp;C4&amp;"."&amp;B4,FPL!B$2:E$429,4,FALSE)*2.49</f>
        <v>40064.100000000006</v>
      </c>
      <c r="O4" s="23" t="s">
        <v>41</v>
      </c>
      <c r="P4" s="23">
        <f>VLOOKUP((D4-1)&amp;"."&amp;C4&amp;"."&amp;B4,FPL!B$2:E$429,4,FALSE)*2.99</f>
        <v>48109.100000000006</v>
      </c>
      <c r="Q4" s="23" t="s">
        <v>42</v>
      </c>
      <c r="R4" s="23">
        <f>VLOOKUP((D4-1)&amp;"."&amp;C4&amp;"."&amp;B4,FPL!B$2:E$429,4,FALSE)*3.99</f>
        <v>64199.100000000006</v>
      </c>
      <c r="S4" s="23" t="s">
        <v>318</v>
      </c>
      <c r="T4" s="27">
        <v>99999999999</v>
      </c>
      <c r="U4" s="26">
        <v>8.5000000000000006E-2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3">
        <v>0.02</v>
      </c>
      <c r="AB4" s="23">
        <v>0.02</v>
      </c>
      <c r="AC4" s="23">
        <v>0.04</v>
      </c>
      <c r="AD4" s="23">
        <v>0.04</v>
      </c>
      <c r="AE4" s="23">
        <v>0.06</v>
      </c>
      <c r="AF4" s="23">
        <v>0.06</v>
      </c>
      <c r="AG4" s="23">
        <v>8.5000000000000006E-2</v>
      </c>
      <c r="AH4" s="23">
        <v>8.5000000000000006E-2</v>
      </c>
      <c r="AI4" s="27">
        <v>8.5000000000000006E-2</v>
      </c>
      <c r="AK4" s="4" t="s">
        <v>43</v>
      </c>
    </row>
    <row r="5" spans="1:37" ht="15" customHeight="1" x14ac:dyDescent="0.5">
      <c r="A5" s="14" t="s">
        <v>315</v>
      </c>
      <c r="B5" s="28" t="s">
        <v>35</v>
      </c>
      <c r="C5" s="29">
        <v>2</v>
      </c>
      <c r="D5" s="35">
        <v>2022</v>
      </c>
      <c r="E5" s="38" t="s">
        <v>36</v>
      </c>
      <c r="F5" s="14" t="s">
        <v>37</v>
      </c>
      <c r="G5" s="14">
        <f>VLOOKUP((D5-1)&amp;"."&amp;C5&amp;"."&amp;B5,FPL!B$2:E$429,4,FALSE)*1</f>
        <v>21770</v>
      </c>
      <c r="H5" s="14">
        <f>VLOOKUP((D5-1)&amp;"."&amp;C5&amp;"."&amp;B5,FPL!B$2:E$429,4,FALSE)*1.32</f>
        <v>28736.400000000001</v>
      </c>
      <c r="I5" s="14" t="s">
        <v>38</v>
      </c>
      <c r="J5" s="14">
        <f>VLOOKUP((D5-1)&amp;"."&amp;C5&amp;"."&amp;B5,FPL!B$2:E$429,4,FALSE)*1.49</f>
        <v>32437.3</v>
      </c>
      <c r="K5" s="14" t="s">
        <v>39</v>
      </c>
      <c r="L5" s="14">
        <f>VLOOKUP((D5-1)&amp;"."&amp;C5&amp;"."&amp;B5,FPL!B$2:E$429,4,FALSE)*1.99</f>
        <v>43322.3</v>
      </c>
      <c r="M5" s="14" t="s">
        <v>40</v>
      </c>
      <c r="N5" s="14">
        <f>VLOOKUP((D5-1)&amp;"."&amp;C5&amp;"."&amp;B5,FPL!B$2:E$429,4,FALSE)*2.49</f>
        <v>54207.3</v>
      </c>
      <c r="O5" s="14" t="s">
        <v>41</v>
      </c>
      <c r="P5" s="14">
        <f>VLOOKUP((D5-1)&amp;"."&amp;C5&amp;"."&amp;B5,FPL!B$2:E$429,4,FALSE)*2.99</f>
        <v>65092.3</v>
      </c>
      <c r="Q5" s="14" t="s">
        <v>42</v>
      </c>
      <c r="R5" s="14">
        <f>VLOOKUP((D5-1)&amp;"."&amp;C5&amp;"."&amp;B5,FPL!B$2:E$429,4,FALSE)*3.99</f>
        <v>86862.3</v>
      </c>
      <c r="S5" s="14" t="s">
        <v>318</v>
      </c>
      <c r="T5" s="15">
        <v>99999999999</v>
      </c>
      <c r="U5" s="6">
        <v>8.5000000000000006E-2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0.02</v>
      </c>
      <c r="AB5" s="14">
        <v>0.02</v>
      </c>
      <c r="AC5" s="14">
        <v>0.04</v>
      </c>
      <c r="AD5" s="14">
        <v>0.04</v>
      </c>
      <c r="AE5" s="14">
        <v>0.06</v>
      </c>
      <c r="AF5" s="14">
        <v>0.06</v>
      </c>
      <c r="AG5" s="14">
        <v>8.5000000000000006E-2</v>
      </c>
      <c r="AH5" s="14">
        <v>8.5000000000000006E-2</v>
      </c>
      <c r="AI5" s="15">
        <v>8.5000000000000006E-2</v>
      </c>
      <c r="AK5" s="7" t="s">
        <v>44</v>
      </c>
    </row>
    <row r="6" spans="1:37" ht="15" customHeight="1" x14ac:dyDescent="0.5">
      <c r="A6" s="14" t="s">
        <v>315</v>
      </c>
      <c r="B6" s="28" t="s">
        <v>35</v>
      </c>
      <c r="C6" s="29">
        <v>3</v>
      </c>
      <c r="D6" s="35">
        <v>2022</v>
      </c>
      <c r="E6" s="38" t="s">
        <v>36</v>
      </c>
      <c r="F6" s="14" t="s">
        <v>37</v>
      </c>
      <c r="G6" s="14">
        <f>VLOOKUP((D6-1)&amp;"."&amp;C6&amp;"."&amp;B6,FPL!B$2:E$429,4,FALSE)*1</f>
        <v>27450</v>
      </c>
      <c r="H6" s="14">
        <f>VLOOKUP((D6-1)&amp;"."&amp;C6&amp;"."&amp;B6,FPL!B$2:E$429,4,FALSE)*1.32</f>
        <v>36234</v>
      </c>
      <c r="I6" s="14" t="s">
        <v>38</v>
      </c>
      <c r="J6" s="14">
        <f>VLOOKUP((D6-1)&amp;"."&amp;C6&amp;"."&amp;B6,FPL!B$2:E$429,4,FALSE)*1.49</f>
        <v>40900.5</v>
      </c>
      <c r="K6" s="14" t="s">
        <v>39</v>
      </c>
      <c r="L6" s="14">
        <f>VLOOKUP((D6-1)&amp;"."&amp;C6&amp;"."&amp;B6,FPL!B$2:E$429,4,FALSE)*1.99</f>
        <v>54625.5</v>
      </c>
      <c r="M6" s="14" t="s">
        <v>40</v>
      </c>
      <c r="N6" s="14">
        <f>VLOOKUP((D6-1)&amp;"."&amp;C6&amp;"."&amp;B6,FPL!B$2:E$429,4,FALSE)*2.49</f>
        <v>68350.5</v>
      </c>
      <c r="O6" s="14" t="s">
        <v>41</v>
      </c>
      <c r="P6" s="14">
        <f>VLOOKUP((D6-1)&amp;"."&amp;C6&amp;"."&amp;B6,FPL!B$2:E$429,4,FALSE)*2.99</f>
        <v>82075.5</v>
      </c>
      <c r="Q6" s="14" t="s">
        <v>42</v>
      </c>
      <c r="R6" s="14">
        <f>VLOOKUP((D6-1)&amp;"."&amp;C6&amp;"."&amp;B6,FPL!B$2:E$429,4,FALSE)*3.99</f>
        <v>109525.5</v>
      </c>
      <c r="S6" s="14" t="s">
        <v>318</v>
      </c>
      <c r="T6" s="15">
        <v>99999999999</v>
      </c>
      <c r="U6" s="6">
        <v>8.5000000000000006E-2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0.02</v>
      </c>
      <c r="AB6" s="14">
        <v>0.02</v>
      </c>
      <c r="AC6" s="14">
        <v>0.04</v>
      </c>
      <c r="AD6" s="14">
        <v>0.04</v>
      </c>
      <c r="AE6" s="14">
        <v>0.06</v>
      </c>
      <c r="AF6" s="14">
        <v>0.06</v>
      </c>
      <c r="AG6" s="14">
        <v>8.5000000000000006E-2</v>
      </c>
      <c r="AH6" s="14">
        <v>8.5000000000000006E-2</v>
      </c>
      <c r="AI6" s="15">
        <v>8.5000000000000006E-2</v>
      </c>
      <c r="AK6" s="7" t="s">
        <v>45</v>
      </c>
    </row>
    <row r="7" spans="1:37" ht="15" customHeight="1" x14ac:dyDescent="0.45">
      <c r="A7" s="14" t="s">
        <v>315</v>
      </c>
      <c r="B7" s="28" t="s">
        <v>35</v>
      </c>
      <c r="C7" s="29">
        <v>4</v>
      </c>
      <c r="D7" s="35">
        <v>2022</v>
      </c>
      <c r="E7" s="38" t="s">
        <v>36</v>
      </c>
      <c r="F7" s="14" t="s">
        <v>37</v>
      </c>
      <c r="G7" s="14">
        <f>VLOOKUP((D7-1)&amp;"."&amp;C7&amp;"."&amp;B7,FPL!B$2:E$429,4,FALSE)*1</f>
        <v>33130</v>
      </c>
      <c r="H7" s="14">
        <f>VLOOKUP((D7-1)&amp;"."&amp;C7&amp;"."&amp;B7,FPL!B$2:E$429,4,FALSE)*1.32</f>
        <v>43731.6</v>
      </c>
      <c r="I7" s="14" t="s">
        <v>38</v>
      </c>
      <c r="J7" s="14">
        <f>VLOOKUP((D7-1)&amp;"."&amp;C7&amp;"."&amp;B7,FPL!B$2:E$429,4,FALSE)*1.49</f>
        <v>49363.7</v>
      </c>
      <c r="K7" s="14" t="s">
        <v>39</v>
      </c>
      <c r="L7" s="14">
        <f>VLOOKUP((D7-1)&amp;"."&amp;C7&amp;"."&amp;B7,FPL!B$2:E$429,4,FALSE)*1.99</f>
        <v>65928.7</v>
      </c>
      <c r="M7" s="14" t="s">
        <v>40</v>
      </c>
      <c r="N7" s="14">
        <f>VLOOKUP((D7-1)&amp;"."&amp;C7&amp;"."&amp;B7,FPL!B$2:E$429,4,FALSE)*2.49</f>
        <v>82493.700000000012</v>
      </c>
      <c r="O7" s="14" t="s">
        <v>41</v>
      </c>
      <c r="P7" s="14">
        <f>VLOOKUP((D7-1)&amp;"."&amp;C7&amp;"."&amp;B7,FPL!B$2:E$429,4,FALSE)*2.99</f>
        <v>99058.700000000012</v>
      </c>
      <c r="Q7" s="14" t="s">
        <v>42</v>
      </c>
      <c r="R7" s="14">
        <f>VLOOKUP((D7-1)&amp;"."&amp;C7&amp;"."&amp;B7,FPL!B$2:E$429,4,FALSE)*3.99</f>
        <v>132188.70000000001</v>
      </c>
      <c r="S7" s="14" t="s">
        <v>318</v>
      </c>
      <c r="T7" s="15">
        <v>99999999999</v>
      </c>
      <c r="U7" s="6">
        <v>8.5000000000000006E-2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0.02</v>
      </c>
      <c r="AB7" s="14">
        <v>0.02</v>
      </c>
      <c r="AC7" s="14">
        <v>0.04</v>
      </c>
      <c r="AD7" s="14">
        <v>0.04</v>
      </c>
      <c r="AE7" s="14">
        <v>0.06</v>
      </c>
      <c r="AF7" s="14">
        <v>0.06</v>
      </c>
      <c r="AG7" s="14">
        <v>8.5000000000000006E-2</v>
      </c>
      <c r="AH7" s="14">
        <v>8.5000000000000006E-2</v>
      </c>
      <c r="AI7" s="15">
        <v>8.5000000000000006E-2</v>
      </c>
    </row>
    <row r="8" spans="1:37" ht="15" customHeight="1" x14ac:dyDescent="0.45">
      <c r="A8" s="14" t="s">
        <v>315</v>
      </c>
      <c r="B8" s="28" t="s">
        <v>35</v>
      </c>
      <c r="C8" s="29">
        <v>5</v>
      </c>
      <c r="D8" s="35">
        <v>2022</v>
      </c>
      <c r="E8" s="38" t="s">
        <v>36</v>
      </c>
      <c r="F8" s="14" t="s">
        <v>37</v>
      </c>
      <c r="G8" s="14">
        <f>VLOOKUP((D8-1)&amp;"."&amp;C8&amp;"."&amp;B8,FPL!B$2:E$429,4,FALSE)*1</f>
        <v>38810</v>
      </c>
      <c r="H8" s="14">
        <f>VLOOKUP((D8-1)&amp;"."&amp;C8&amp;"."&amp;B8,FPL!B$2:E$429,4,FALSE)*1.32</f>
        <v>51229.200000000004</v>
      </c>
      <c r="I8" s="14" t="s">
        <v>38</v>
      </c>
      <c r="J8" s="14">
        <f>VLOOKUP((D8-1)&amp;"."&amp;C8&amp;"."&amp;B8,FPL!B$2:E$429,4,FALSE)*1.49</f>
        <v>57826.9</v>
      </c>
      <c r="K8" s="14" t="s">
        <v>39</v>
      </c>
      <c r="L8" s="14">
        <f>VLOOKUP((D8-1)&amp;"."&amp;C8&amp;"."&amp;B8,FPL!B$2:E$429,4,FALSE)*1.99</f>
        <v>77231.899999999994</v>
      </c>
      <c r="M8" s="14" t="s">
        <v>40</v>
      </c>
      <c r="N8" s="14">
        <f>VLOOKUP((D8-1)&amp;"."&amp;C8&amp;"."&amp;B8,FPL!B$2:E$429,4,FALSE)*2.49</f>
        <v>96636.900000000009</v>
      </c>
      <c r="O8" s="14" t="s">
        <v>41</v>
      </c>
      <c r="P8" s="14">
        <f>VLOOKUP((D8-1)&amp;"."&amp;C8&amp;"."&amp;B8,FPL!B$2:E$429,4,FALSE)*2.99</f>
        <v>116041.90000000001</v>
      </c>
      <c r="Q8" s="14" t="s">
        <v>42</v>
      </c>
      <c r="R8" s="14">
        <f>VLOOKUP((D8-1)&amp;"."&amp;C8&amp;"."&amp;B8,FPL!B$2:E$429,4,FALSE)*3.99</f>
        <v>154851.9</v>
      </c>
      <c r="S8" s="14" t="s">
        <v>318</v>
      </c>
      <c r="T8" s="15">
        <v>99999999999</v>
      </c>
      <c r="U8" s="6">
        <v>8.5000000000000006E-2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0.02</v>
      </c>
      <c r="AB8" s="14">
        <v>0.02</v>
      </c>
      <c r="AC8" s="14">
        <v>0.04</v>
      </c>
      <c r="AD8" s="14">
        <v>0.04</v>
      </c>
      <c r="AE8" s="14">
        <v>0.06</v>
      </c>
      <c r="AF8" s="14">
        <v>0.06</v>
      </c>
      <c r="AG8" s="14">
        <v>8.5000000000000006E-2</v>
      </c>
      <c r="AH8" s="14">
        <v>8.5000000000000006E-2</v>
      </c>
      <c r="AI8" s="15">
        <v>8.5000000000000006E-2</v>
      </c>
    </row>
    <row r="9" spans="1:37" ht="15" customHeight="1" x14ac:dyDescent="0.45">
      <c r="A9" s="14" t="s">
        <v>315</v>
      </c>
      <c r="B9" s="28" t="s">
        <v>35</v>
      </c>
      <c r="C9" s="29">
        <v>6</v>
      </c>
      <c r="D9" s="35">
        <v>2022</v>
      </c>
      <c r="E9" s="38" t="s">
        <v>36</v>
      </c>
      <c r="F9" s="14" t="s">
        <v>37</v>
      </c>
      <c r="G9" s="14">
        <f>VLOOKUP((D9-1)&amp;"."&amp;C9&amp;"."&amp;B9,FPL!B$2:E$429,4,FALSE)*1</f>
        <v>44490</v>
      </c>
      <c r="H9" s="14">
        <f>VLOOKUP((D9-1)&amp;"."&amp;C9&amp;"."&amp;B9,FPL!B$2:E$429,4,FALSE)*1.32</f>
        <v>58726.8</v>
      </c>
      <c r="I9" s="14" t="s">
        <v>38</v>
      </c>
      <c r="J9" s="14">
        <f>VLOOKUP((D9-1)&amp;"."&amp;C9&amp;"."&amp;B9,FPL!B$2:E$429,4,FALSE)*1.49</f>
        <v>66290.100000000006</v>
      </c>
      <c r="K9" s="14" t="s">
        <v>39</v>
      </c>
      <c r="L9" s="14">
        <f>VLOOKUP((D9-1)&amp;"."&amp;C9&amp;"."&amp;B9,FPL!B$2:E$429,4,FALSE)*1.99</f>
        <v>88535.1</v>
      </c>
      <c r="M9" s="14" t="s">
        <v>40</v>
      </c>
      <c r="N9" s="14">
        <f>VLOOKUP((D9-1)&amp;"."&amp;C9&amp;"."&amp;B9,FPL!B$2:E$429,4,FALSE)*2.49</f>
        <v>110780.1</v>
      </c>
      <c r="O9" s="14" t="s">
        <v>41</v>
      </c>
      <c r="P9" s="14">
        <f>VLOOKUP((D9-1)&amp;"."&amp;C9&amp;"."&amp;B9,FPL!B$2:E$429,4,FALSE)*2.99</f>
        <v>133025.1</v>
      </c>
      <c r="Q9" s="14" t="s">
        <v>42</v>
      </c>
      <c r="R9" s="14">
        <f>VLOOKUP((D9-1)&amp;"."&amp;C9&amp;"."&amp;B9,FPL!B$2:E$429,4,FALSE)*3.99</f>
        <v>177515.1</v>
      </c>
      <c r="S9" s="14" t="s">
        <v>318</v>
      </c>
      <c r="T9" s="15">
        <v>99999999999</v>
      </c>
      <c r="U9" s="6">
        <v>8.5000000000000006E-2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0.02</v>
      </c>
      <c r="AB9" s="14">
        <v>0.02</v>
      </c>
      <c r="AC9" s="14">
        <v>0.04</v>
      </c>
      <c r="AD9" s="14">
        <v>0.04</v>
      </c>
      <c r="AE9" s="14">
        <v>0.06</v>
      </c>
      <c r="AF9" s="14">
        <v>0.06</v>
      </c>
      <c r="AG9" s="14">
        <v>8.5000000000000006E-2</v>
      </c>
      <c r="AH9" s="14">
        <v>8.5000000000000006E-2</v>
      </c>
      <c r="AI9" s="15">
        <v>8.5000000000000006E-2</v>
      </c>
    </row>
    <row r="10" spans="1:37" ht="15" customHeight="1" x14ac:dyDescent="0.45">
      <c r="A10" s="14" t="s">
        <v>315</v>
      </c>
      <c r="B10" s="28" t="s">
        <v>35</v>
      </c>
      <c r="C10" s="29">
        <v>7</v>
      </c>
      <c r="D10" s="35">
        <v>2022</v>
      </c>
      <c r="E10" s="38" t="s">
        <v>36</v>
      </c>
      <c r="F10" s="14" t="s">
        <v>37</v>
      </c>
      <c r="G10" s="14">
        <f>VLOOKUP((D10-1)&amp;"."&amp;C10&amp;"."&amp;B10,FPL!B$2:E$429,4,FALSE)*1</f>
        <v>50170</v>
      </c>
      <c r="H10" s="14">
        <f>VLOOKUP((D10-1)&amp;"."&amp;C10&amp;"."&amp;B10,FPL!B$2:E$429,4,FALSE)*1.32</f>
        <v>66224.400000000009</v>
      </c>
      <c r="I10" s="14" t="s">
        <v>38</v>
      </c>
      <c r="J10" s="14">
        <f>VLOOKUP((D10-1)&amp;"."&amp;C10&amp;"."&amp;B10,FPL!B$2:E$429,4,FALSE)*1.49</f>
        <v>74753.3</v>
      </c>
      <c r="K10" s="14" t="s">
        <v>39</v>
      </c>
      <c r="L10" s="14">
        <f>VLOOKUP((D10-1)&amp;"."&amp;C10&amp;"."&amp;B10,FPL!B$2:E$429,4,FALSE)*1.99</f>
        <v>99838.3</v>
      </c>
      <c r="M10" s="14" t="s">
        <v>40</v>
      </c>
      <c r="N10" s="14">
        <f>VLOOKUP((D10-1)&amp;"."&amp;C10&amp;"."&amp;B10,FPL!B$2:E$429,4,FALSE)*2.49</f>
        <v>124923.30000000002</v>
      </c>
      <c r="O10" s="14" t="s">
        <v>41</v>
      </c>
      <c r="P10" s="14">
        <f>VLOOKUP((D10-1)&amp;"."&amp;C10&amp;"."&amp;B10,FPL!B$2:E$429,4,FALSE)*2.99</f>
        <v>150008.30000000002</v>
      </c>
      <c r="Q10" s="14" t="s">
        <v>42</v>
      </c>
      <c r="R10" s="14">
        <f>VLOOKUP((D10-1)&amp;"."&amp;C10&amp;"."&amp;B10,FPL!B$2:E$429,4,FALSE)*3.99</f>
        <v>200178.30000000002</v>
      </c>
      <c r="S10" s="14" t="s">
        <v>318</v>
      </c>
      <c r="T10" s="15">
        <v>99999999999</v>
      </c>
      <c r="U10" s="6">
        <v>8.5000000000000006E-2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0.02</v>
      </c>
      <c r="AB10" s="14">
        <v>0.02</v>
      </c>
      <c r="AC10" s="14">
        <v>0.04</v>
      </c>
      <c r="AD10" s="14">
        <v>0.04</v>
      </c>
      <c r="AE10" s="14">
        <v>0.06</v>
      </c>
      <c r="AF10" s="14">
        <v>0.06</v>
      </c>
      <c r="AG10" s="14">
        <v>8.5000000000000006E-2</v>
      </c>
      <c r="AH10" s="14">
        <v>8.5000000000000006E-2</v>
      </c>
      <c r="AI10" s="15">
        <v>8.5000000000000006E-2</v>
      </c>
    </row>
    <row r="11" spans="1:37" ht="15" customHeight="1" x14ac:dyDescent="0.45">
      <c r="A11" s="14" t="s">
        <v>315</v>
      </c>
      <c r="B11" s="28" t="s">
        <v>35</v>
      </c>
      <c r="C11" s="29">
        <v>8</v>
      </c>
      <c r="D11" s="35">
        <v>2022</v>
      </c>
      <c r="E11" s="38" t="s">
        <v>36</v>
      </c>
      <c r="F11" s="14" t="s">
        <v>37</v>
      </c>
      <c r="G11" s="14">
        <f>VLOOKUP((D11-1)&amp;"."&amp;C11&amp;"."&amp;B11,FPL!B$2:E$429,4,FALSE)*1</f>
        <v>55850</v>
      </c>
      <c r="H11" s="14">
        <f>VLOOKUP((D11-1)&amp;"."&amp;C11&amp;"."&amp;B11,FPL!B$2:E$429,4,FALSE)*1.32</f>
        <v>73722</v>
      </c>
      <c r="I11" s="14" t="s">
        <v>38</v>
      </c>
      <c r="J11" s="14">
        <f>VLOOKUP((D11-1)&amp;"."&amp;C11&amp;"."&amp;B11,FPL!B$2:E$429,4,FALSE)*1.49</f>
        <v>83216.5</v>
      </c>
      <c r="K11" s="14" t="s">
        <v>39</v>
      </c>
      <c r="L11" s="14">
        <f>VLOOKUP((D11-1)&amp;"."&amp;C11&amp;"."&amp;B11,FPL!B$2:E$429,4,FALSE)*1.99</f>
        <v>111141.5</v>
      </c>
      <c r="M11" s="14" t="s">
        <v>40</v>
      </c>
      <c r="N11" s="14">
        <f>VLOOKUP((D11-1)&amp;"."&amp;C11&amp;"."&amp;B11,FPL!B$2:E$429,4,FALSE)*2.49</f>
        <v>139066.5</v>
      </c>
      <c r="O11" s="14" t="s">
        <v>41</v>
      </c>
      <c r="P11" s="14">
        <f>VLOOKUP((D11-1)&amp;"."&amp;C11&amp;"."&amp;B11,FPL!B$2:E$429,4,FALSE)*2.99</f>
        <v>166991.5</v>
      </c>
      <c r="Q11" s="14" t="s">
        <v>42</v>
      </c>
      <c r="R11" s="14">
        <f>VLOOKUP((D11-1)&amp;"."&amp;C11&amp;"."&amp;B11,FPL!B$2:E$429,4,FALSE)*3.99</f>
        <v>222841.5</v>
      </c>
      <c r="S11" s="14" t="s">
        <v>318</v>
      </c>
      <c r="T11" s="15">
        <v>99999999999</v>
      </c>
      <c r="U11" s="6">
        <v>8.5000000000000006E-2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0.02</v>
      </c>
      <c r="AB11" s="14">
        <v>0.02</v>
      </c>
      <c r="AC11" s="14">
        <v>0.04</v>
      </c>
      <c r="AD11" s="14">
        <v>0.04</v>
      </c>
      <c r="AE11" s="14">
        <v>0.06</v>
      </c>
      <c r="AF11" s="14">
        <v>0.06</v>
      </c>
      <c r="AG11" s="14">
        <v>8.5000000000000006E-2</v>
      </c>
      <c r="AH11" s="14">
        <v>8.5000000000000006E-2</v>
      </c>
      <c r="AI11" s="15">
        <v>8.5000000000000006E-2</v>
      </c>
    </row>
    <row r="12" spans="1:37" ht="15" customHeight="1" x14ac:dyDescent="0.45">
      <c r="A12" s="14" t="s">
        <v>315</v>
      </c>
      <c r="B12" s="28" t="s">
        <v>35</v>
      </c>
      <c r="C12" s="29">
        <v>9</v>
      </c>
      <c r="D12" s="35">
        <v>2022</v>
      </c>
      <c r="E12" s="38" t="s">
        <v>36</v>
      </c>
      <c r="F12" s="14" t="s">
        <v>37</v>
      </c>
      <c r="G12" s="14">
        <f>VLOOKUP((D12-1)&amp;"."&amp;C12&amp;"."&amp;B12,FPL!B$2:E$429,4,FALSE)*1</f>
        <v>61530</v>
      </c>
      <c r="H12" s="14">
        <f>VLOOKUP((D12-1)&amp;"."&amp;C12&amp;"."&amp;B12,FPL!B$2:E$429,4,FALSE)*1.32</f>
        <v>81219.600000000006</v>
      </c>
      <c r="I12" s="14" t="s">
        <v>38</v>
      </c>
      <c r="J12" s="14">
        <f>VLOOKUP((D12-1)&amp;"."&amp;C12&amp;"."&amp;B12,FPL!B$2:E$429,4,FALSE)*1.49</f>
        <v>91679.7</v>
      </c>
      <c r="K12" s="14" t="s">
        <v>39</v>
      </c>
      <c r="L12" s="14">
        <f>VLOOKUP((D12-1)&amp;"."&amp;C12&amp;"."&amp;B12,FPL!B$2:E$429,4,FALSE)*1.99</f>
        <v>122444.7</v>
      </c>
      <c r="M12" s="14" t="s">
        <v>40</v>
      </c>
      <c r="N12" s="14">
        <f>VLOOKUP((D12-1)&amp;"."&amp;C12&amp;"."&amp;B12,FPL!B$2:E$429,4,FALSE)*2.49</f>
        <v>153209.70000000001</v>
      </c>
      <c r="O12" s="14" t="s">
        <v>41</v>
      </c>
      <c r="P12" s="14">
        <f>VLOOKUP((D12-1)&amp;"."&amp;C12&amp;"."&amp;B12,FPL!B$2:E$429,4,FALSE)*2.99</f>
        <v>183974.7</v>
      </c>
      <c r="Q12" s="14" t="s">
        <v>42</v>
      </c>
      <c r="R12" s="14">
        <f>VLOOKUP((D12-1)&amp;"."&amp;C12&amp;"."&amp;B12,FPL!B$2:E$429,4,FALSE)*3.99</f>
        <v>245504.7</v>
      </c>
      <c r="S12" s="14" t="s">
        <v>318</v>
      </c>
      <c r="T12" s="15">
        <v>99999999999</v>
      </c>
      <c r="U12" s="6">
        <v>8.5000000000000006E-2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0.02</v>
      </c>
      <c r="AB12" s="14">
        <v>0.02</v>
      </c>
      <c r="AC12" s="14">
        <v>0.04</v>
      </c>
      <c r="AD12" s="14">
        <v>0.04</v>
      </c>
      <c r="AE12" s="14">
        <v>0.06</v>
      </c>
      <c r="AF12" s="14">
        <v>0.06</v>
      </c>
      <c r="AG12" s="14">
        <v>8.5000000000000006E-2</v>
      </c>
      <c r="AH12" s="14">
        <v>8.5000000000000006E-2</v>
      </c>
      <c r="AI12" s="15">
        <v>8.5000000000000006E-2</v>
      </c>
    </row>
    <row r="13" spans="1:37" ht="15" customHeight="1" x14ac:dyDescent="0.45">
      <c r="A13" s="14" t="s">
        <v>315</v>
      </c>
      <c r="B13" s="28" t="s">
        <v>35</v>
      </c>
      <c r="C13" s="29">
        <v>10</v>
      </c>
      <c r="D13" s="35">
        <v>2022</v>
      </c>
      <c r="E13" s="38" t="s">
        <v>36</v>
      </c>
      <c r="F13" s="14" t="s">
        <v>37</v>
      </c>
      <c r="G13" s="14">
        <f>VLOOKUP((D13-1)&amp;"."&amp;C13&amp;"."&amp;B13,FPL!B$2:E$429,4,FALSE)*1</f>
        <v>67210</v>
      </c>
      <c r="H13" s="14">
        <f>VLOOKUP((D13-1)&amp;"."&amp;C13&amp;"."&amp;B13,FPL!B$2:E$429,4,FALSE)*1.32</f>
        <v>88717.2</v>
      </c>
      <c r="I13" s="14" t="s">
        <v>38</v>
      </c>
      <c r="J13" s="14">
        <f>VLOOKUP((D13-1)&amp;"."&amp;C13&amp;"."&amp;B13,FPL!B$2:E$429,4,FALSE)*1.49</f>
        <v>100142.9</v>
      </c>
      <c r="K13" s="14" t="s">
        <v>39</v>
      </c>
      <c r="L13" s="14">
        <f>VLOOKUP((D13-1)&amp;"."&amp;C13&amp;"."&amp;B13,FPL!B$2:E$429,4,FALSE)*1.99</f>
        <v>133747.9</v>
      </c>
      <c r="M13" s="14" t="s">
        <v>40</v>
      </c>
      <c r="N13" s="14">
        <f>VLOOKUP((D13-1)&amp;"."&amp;C13&amp;"."&amp;B13,FPL!B$2:E$429,4,FALSE)*2.49</f>
        <v>167352.90000000002</v>
      </c>
      <c r="O13" s="14" t="s">
        <v>41</v>
      </c>
      <c r="P13" s="14">
        <f>VLOOKUP((D13-1)&amp;"."&amp;C13&amp;"."&amp;B13,FPL!B$2:E$429,4,FALSE)*2.99</f>
        <v>200957.90000000002</v>
      </c>
      <c r="Q13" s="14" t="s">
        <v>42</v>
      </c>
      <c r="R13" s="14">
        <f>VLOOKUP((D13-1)&amp;"."&amp;C13&amp;"."&amp;B13,FPL!B$2:E$429,4,FALSE)*3.99</f>
        <v>268167.90000000002</v>
      </c>
      <c r="S13" s="14" t="s">
        <v>318</v>
      </c>
      <c r="T13" s="15">
        <v>99999999999</v>
      </c>
      <c r="U13" s="6">
        <v>8.5000000000000006E-2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0.02</v>
      </c>
      <c r="AB13" s="14">
        <v>0.02</v>
      </c>
      <c r="AC13" s="14">
        <v>0.04</v>
      </c>
      <c r="AD13" s="14">
        <v>0.04</v>
      </c>
      <c r="AE13" s="14">
        <v>0.06</v>
      </c>
      <c r="AF13" s="14">
        <v>0.06</v>
      </c>
      <c r="AG13" s="14">
        <v>8.5000000000000006E-2</v>
      </c>
      <c r="AH13" s="14">
        <v>8.5000000000000006E-2</v>
      </c>
      <c r="AI13" s="15">
        <v>8.5000000000000006E-2</v>
      </c>
    </row>
    <row r="14" spans="1:37" ht="15" customHeight="1" x14ac:dyDescent="0.45">
      <c r="A14" s="14" t="s">
        <v>315</v>
      </c>
      <c r="B14" s="28" t="s">
        <v>35</v>
      </c>
      <c r="C14" s="29">
        <v>11</v>
      </c>
      <c r="D14" s="35">
        <v>2022</v>
      </c>
      <c r="E14" s="38" t="s">
        <v>36</v>
      </c>
      <c r="F14" s="14" t="s">
        <v>37</v>
      </c>
      <c r="G14" s="14">
        <f>VLOOKUP((D14-1)&amp;"."&amp;C14&amp;"."&amp;B14,FPL!B$2:E$429,4,FALSE)*1</f>
        <v>72890</v>
      </c>
      <c r="H14" s="14">
        <f>VLOOKUP((D14-1)&amp;"."&amp;C14&amp;"."&amp;B14,FPL!B$2:E$429,4,FALSE)*1.32</f>
        <v>96214.8</v>
      </c>
      <c r="I14" s="14" t="s">
        <v>38</v>
      </c>
      <c r="J14" s="14">
        <f>VLOOKUP((D14-1)&amp;"."&amp;C14&amp;"."&amp;B14,FPL!B$2:E$429,4,FALSE)*1.49</f>
        <v>108606.1</v>
      </c>
      <c r="K14" s="14" t="s">
        <v>39</v>
      </c>
      <c r="L14" s="14">
        <f>VLOOKUP((D14-1)&amp;"."&amp;C14&amp;"."&amp;B14,FPL!B$2:E$429,4,FALSE)*1.99</f>
        <v>145051.1</v>
      </c>
      <c r="M14" s="14" t="s">
        <v>40</v>
      </c>
      <c r="N14" s="14">
        <f>VLOOKUP((D14-1)&amp;"."&amp;C14&amp;"."&amp;B14,FPL!B$2:E$429,4,FALSE)*2.49</f>
        <v>181496.1</v>
      </c>
      <c r="O14" s="14" t="s">
        <v>41</v>
      </c>
      <c r="P14" s="14">
        <f>VLOOKUP((D14-1)&amp;"."&amp;C14&amp;"."&amp;B14,FPL!B$2:E$429,4,FALSE)*2.99</f>
        <v>217941.1</v>
      </c>
      <c r="Q14" s="14" t="s">
        <v>42</v>
      </c>
      <c r="R14" s="14">
        <f>VLOOKUP((D14-1)&amp;"."&amp;C14&amp;"."&amp;B14,FPL!B$2:E$429,4,FALSE)*3.99</f>
        <v>290831.10000000003</v>
      </c>
      <c r="S14" s="14" t="s">
        <v>318</v>
      </c>
      <c r="T14" s="15">
        <v>99999999999</v>
      </c>
      <c r="U14" s="6">
        <v>8.5000000000000006E-2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0.02</v>
      </c>
      <c r="AB14" s="14">
        <v>0.02</v>
      </c>
      <c r="AC14" s="14">
        <v>0.04</v>
      </c>
      <c r="AD14" s="14">
        <v>0.04</v>
      </c>
      <c r="AE14" s="14">
        <v>0.06</v>
      </c>
      <c r="AF14" s="14">
        <v>0.06</v>
      </c>
      <c r="AG14" s="14">
        <v>8.5000000000000006E-2</v>
      </c>
      <c r="AH14" s="14">
        <v>8.5000000000000006E-2</v>
      </c>
      <c r="AI14" s="15">
        <v>8.5000000000000006E-2</v>
      </c>
    </row>
    <row r="15" spans="1:37" ht="15" customHeight="1" x14ac:dyDescent="0.45">
      <c r="A15" s="14" t="s">
        <v>315</v>
      </c>
      <c r="B15" s="28" t="s">
        <v>35</v>
      </c>
      <c r="C15" s="29">
        <v>12</v>
      </c>
      <c r="D15" s="35">
        <v>2022</v>
      </c>
      <c r="E15" s="38" t="s">
        <v>36</v>
      </c>
      <c r="F15" s="14" t="s">
        <v>37</v>
      </c>
      <c r="G15" s="14">
        <f>VLOOKUP((D15-1)&amp;"."&amp;C15&amp;"."&amp;B15,FPL!B$2:E$429,4,FALSE)*1</f>
        <v>78570</v>
      </c>
      <c r="H15" s="14">
        <f>VLOOKUP((D15-1)&amp;"."&amp;C15&amp;"."&amp;B15,FPL!B$2:E$429,4,FALSE)*1.32</f>
        <v>103712.40000000001</v>
      </c>
      <c r="I15" s="14" t="s">
        <v>38</v>
      </c>
      <c r="J15" s="14">
        <f>VLOOKUP((D15-1)&amp;"."&amp;C15&amp;"."&amp;B15,FPL!B$2:E$429,4,FALSE)*1.49</f>
        <v>117069.3</v>
      </c>
      <c r="K15" s="14" t="s">
        <v>39</v>
      </c>
      <c r="L15" s="14">
        <f>VLOOKUP((D15-1)&amp;"."&amp;C15&amp;"."&amp;B15,FPL!B$2:E$429,4,FALSE)*1.99</f>
        <v>156354.29999999999</v>
      </c>
      <c r="M15" s="14" t="s">
        <v>40</v>
      </c>
      <c r="N15" s="14">
        <f>VLOOKUP((D15-1)&amp;"."&amp;C15&amp;"."&amp;B15,FPL!B$2:E$429,4,FALSE)*2.49</f>
        <v>195639.30000000002</v>
      </c>
      <c r="O15" s="14" t="s">
        <v>41</v>
      </c>
      <c r="P15" s="14">
        <f>VLOOKUP((D15-1)&amp;"."&amp;C15&amp;"."&amp;B15,FPL!B$2:E$429,4,FALSE)*2.99</f>
        <v>234924.30000000002</v>
      </c>
      <c r="Q15" s="14" t="s">
        <v>42</v>
      </c>
      <c r="R15" s="14">
        <f>VLOOKUP((D15-1)&amp;"."&amp;C15&amp;"."&amp;B15,FPL!B$2:E$429,4,FALSE)*3.99</f>
        <v>313494.3</v>
      </c>
      <c r="S15" s="14" t="s">
        <v>318</v>
      </c>
      <c r="T15" s="15">
        <v>99999999999</v>
      </c>
      <c r="U15" s="6">
        <v>8.5000000000000006E-2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0.02</v>
      </c>
      <c r="AB15" s="14">
        <v>0.02</v>
      </c>
      <c r="AC15" s="14">
        <v>0.04</v>
      </c>
      <c r="AD15" s="14">
        <v>0.04</v>
      </c>
      <c r="AE15" s="14">
        <v>0.06</v>
      </c>
      <c r="AF15" s="14">
        <v>0.06</v>
      </c>
      <c r="AG15" s="14">
        <v>8.5000000000000006E-2</v>
      </c>
      <c r="AH15" s="14">
        <v>8.5000000000000006E-2</v>
      </c>
      <c r="AI15" s="15">
        <v>8.5000000000000006E-2</v>
      </c>
    </row>
    <row r="16" spans="1:37" ht="15" customHeight="1" x14ac:dyDescent="0.45">
      <c r="A16" s="14" t="s">
        <v>315</v>
      </c>
      <c r="B16" s="28" t="s">
        <v>46</v>
      </c>
      <c r="C16" s="29">
        <v>1</v>
      </c>
      <c r="D16" s="35">
        <v>2022</v>
      </c>
      <c r="E16" s="38" t="s">
        <v>36</v>
      </c>
      <c r="F16" s="14" t="s">
        <v>37</v>
      </c>
      <c r="G16" s="14">
        <f>VLOOKUP((D16-1)&amp;"."&amp;C16&amp;"."&amp;B16,FPL!B$2:E$429,4,FALSE)*1</f>
        <v>14820</v>
      </c>
      <c r="H16" s="14">
        <f>VLOOKUP((D16-1)&amp;"."&amp;C16&amp;"."&amp;B16,FPL!B$2:E$429,4,FALSE)*1.32</f>
        <v>19562.400000000001</v>
      </c>
      <c r="I16" s="14" t="s">
        <v>38</v>
      </c>
      <c r="J16" s="14">
        <f>VLOOKUP((D16-1)&amp;"."&amp;C16&amp;"."&amp;B16,FPL!B$2:E$429,4,FALSE)*1.49</f>
        <v>22081.8</v>
      </c>
      <c r="K16" s="14" t="s">
        <v>39</v>
      </c>
      <c r="L16" s="14">
        <f>VLOOKUP((D16-1)&amp;"."&amp;C16&amp;"."&amp;B16,FPL!B$2:E$429,4,FALSE)*1.99</f>
        <v>29491.8</v>
      </c>
      <c r="M16" s="14" t="s">
        <v>40</v>
      </c>
      <c r="N16" s="14">
        <f>VLOOKUP((D16-1)&amp;"."&amp;C16&amp;"."&amp;B16,FPL!B$2:E$429,4,FALSE)*2.49</f>
        <v>36901.800000000003</v>
      </c>
      <c r="O16" s="14" t="s">
        <v>41</v>
      </c>
      <c r="P16" s="14">
        <f>VLOOKUP((D16-1)&amp;"."&amp;C16&amp;"."&amp;B16,FPL!B$2:E$429,4,FALSE)*2.99</f>
        <v>44311.8</v>
      </c>
      <c r="Q16" s="14" t="s">
        <v>42</v>
      </c>
      <c r="R16" s="14">
        <f>VLOOKUP((D16-1)&amp;"."&amp;C16&amp;"."&amp;B16,FPL!B$2:E$429,4,FALSE)*3.99</f>
        <v>59131.8</v>
      </c>
      <c r="S16" s="14" t="s">
        <v>318</v>
      </c>
      <c r="T16" s="15">
        <v>99999999999</v>
      </c>
      <c r="U16" s="6">
        <v>8.5000000000000006E-2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0.02</v>
      </c>
      <c r="AB16" s="14">
        <v>0.02</v>
      </c>
      <c r="AC16" s="14">
        <v>0.04</v>
      </c>
      <c r="AD16" s="14">
        <v>0.04</v>
      </c>
      <c r="AE16" s="14">
        <v>0.06</v>
      </c>
      <c r="AF16" s="14">
        <v>0.06</v>
      </c>
      <c r="AG16" s="14">
        <v>8.5000000000000006E-2</v>
      </c>
      <c r="AH16" s="14">
        <v>8.5000000000000006E-2</v>
      </c>
      <c r="AI16" s="15">
        <v>8.5000000000000006E-2</v>
      </c>
    </row>
    <row r="17" spans="1:35" ht="15" customHeight="1" x14ac:dyDescent="0.45">
      <c r="A17" s="14" t="s">
        <v>315</v>
      </c>
      <c r="B17" s="28" t="s">
        <v>46</v>
      </c>
      <c r="C17" s="29">
        <v>2</v>
      </c>
      <c r="D17" s="35">
        <v>2022</v>
      </c>
      <c r="E17" s="38" t="s">
        <v>36</v>
      </c>
      <c r="F17" s="14" t="s">
        <v>37</v>
      </c>
      <c r="G17" s="14">
        <f>VLOOKUP((D17-1)&amp;"."&amp;C17&amp;"."&amp;B17,FPL!B$2:E$429,4,FALSE)*1</f>
        <v>20040</v>
      </c>
      <c r="H17" s="14">
        <f>VLOOKUP((D17-1)&amp;"."&amp;C17&amp;"."&amp;B17,FPL!B$2:E$429,4,FALSE)*1.32</f>
        <v>26452.800000000003</v>
      </c>
      <c r="I17" s="14" t="s">
        <v>38</v>
      </c>
      <c r="J17" s="14">
        <f>VLOOKUP((D17-1)&amp;"."&amp;C17&amp;"."&amp;B17,FPL!B$2:E$429,4,FALSE)*1.49</f>
        <v>29859.599999999999</v>
      </c>
      <c r="K17" s="14" t="s">
        <v>39</v>
      </c>
      <c r="L17" s="14">
        <f>VLOOKUP((D17-1)&amp;"."&amp;C17&amp;"."&amp;B17,FPL!B$2:E$429,4,FALSE)*1.99</f>
        <v>39879.599999999999</v>
      </c>
      <c r="M17" s="14" t="s">
        <v>40</v>
      </c>
      <c r="N17" s="14">
        <f>VLOOKUP((D17-1)&amp;"."&amp;C17&amp;"."&amp;B17,FPL!B$2:E$429,4,FALSE)*2.49</f>
        <v>49899.600000000006</v>
      </c>
      <c r="O17" s="14" t="s">
        <v>41</v>
      </c>
      <c r="P17" s="14">
        <f>VLOOKUP((D17-1)&amp;"."&amp;C17&amp;"."&amp;B17,FPL!B$2:E$429,4,FALSE)*2.99</f>
        <v>59919.600000000006</v>
      </c>
      <c r="Q17" s="14" t="s">
        <v>42</v>
      </c>
      <c r="R17" s="14">
        <f>VLOOKUP((D17-1)&amp;"."&amp;C17&amp;"."&amp;B17,FPL!B$2:E$429,4,FALSE)*3.99</f>
        <v>79959.600000000006</v>
      </c>
      <c r="S17" s="14" t="s">
        <v>318</v>
      </c>
      <c r="T17" s="15">
        <v>99999999999</v>
      </c>
      <c r="U17" s="6">
        <v>8.5000000000000006E-2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0.02</v>
      </c>
      <c r="AB17" s="14">
        <v>0.02</v>
      </c>
      <c r="AC17" s="14">
        <v>0.04</v>
      </c>
      <c r="AD17" s="14">
        <v>0.04</v>
      </c>
      <c r="AE17" s="14">
        <v>0.06</v>
      </c>
      <c r="AF17" s="14">
        <v>0.06</v>
      </c>
      <c r="AG17" s="14">
        <v>8.5000000000000006E-2</v>
      </c>
      <c r="AH17" s="14">
        <v>8.5000000000000006E-2</v>
      </c>
      <c r="AI17" s="15">
        <v>8.5000000000000006E-2</v>
      </c>
    </row>
    <row r="18" spans="1:35" ht="15" customHeight="1" x14ac:dyDescent="0.45">
      <c r="A18" s="14" t="s">
        <v>315</v>
      </c>
      <c r="B18" s="28" t="s">
        <v>46</v>
      </c>
      <c r="C18" s="29">
        <v>3</v>
      </c>
      <c r="D18" s="35">
        <v>2022</v>
      </c>
      <c r="E18" s="38" t="s">
        <v>36</v>
      </c>
      <c r="F18" s="14" t="s">
        <v>37</v>
      </c>
      <c r="G18" s="14">
        <f>VLOOKUP((D18-1)&amp;"."&amp;C18&amp;"."&amp;B18,FPL!B$2:E$429,4,FALSE)*1</f>
        <v>25260</v>
      </c>
      <c r="H18" s="14">
        <f>VLOOKUP((D18-1)&amp;"."&amp;C18&amp;"."&amp;B18,FPL!B$2:E$429,4,FALSE)*1.32</f>
        <v>33343.200000000004</v>
      </c>
      <c r="I18" s="14" t="s">
        <v>38</v>
      </c>
      <c r="J18" s="14">
        <f>VLOOKUP((D18-1)&amp;"."&amp;C18&amp;"."&amp;B18,FPL!B$2:E$429,4,FALSE)*1.49</f>
        <v>37637.4</v>
      </c>
      <c r="K18" s="14" t="s">
        <v>39</v>
      </c>
      <c r="L18" s="14">
        <f>VLOOKUP((D18-1)&amp;"."&amp;C18&amp;"."&amp;B18,FPL!B$2:E$429,4,FALSE)*1.99</f>
        <v>50267.4</v>
      </c>
      <c r="M18" s="14" t="s">
        <v>40</v>
      </c>
      <c r="N18" s="14">
        <f>VLOOKUP((D18-1)&amp;"."&amp;C18&amp;"."&amp;B18,FPL!B$2:E$429,4,FALSE)*2.49</f>
        <v>62897.400000000009</v>
      </c>
      <c r="O18" s="14" t="s">
        <v>41</v>
      </c>
      <c r="P18" s="14">
        <f>VLOOKUP((D18-1)&amp;"."&amp;C18&amp;"."&amp;B18,FPL!B$2:E$429,4,FALSE)*2.99</f>
        <v>75527.400000000009</v>
      </c>
      <c r="Q18" s="14" t="s">
        <v>42</v>
      </c>
      <c r="R18" s="14">
        <f>VLOOKUP((D18-1)&amp;"."&amp;C18&amp;"."&amp;B18,FPL!B$2:E$429,4,FALSE)*3.99</f>
        <v>100787.40000000001</v>
      </c>
      <c r="S18" s="14" t="s">
        <v>318</v>
      </c>
      <c r="T18" s="15">
        <v>99999999999</v>
      </c>
      <c r="U18" s="6">
        <v>8.5000000000000006E-2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0.02</v>
      </c>
      <c r="AB18" s="14">
        <v>0.02</v>
      </c>
      <c r="AC18" s="14">
        <v>0.04</v>
      </c>
      <c r="AD18" s="14">
        <v>0.04</v>
      </c>
      <c r="AE18" s="14">
        <v>0.06</v>
      </c>
      <c r="AF18" s="14">
        <v>0.06</v>
      </c>
      <c r="AG18" s="14">
        <v>8.5000000000000006E-2</v>
      </c>
      <c r="AH18" s="14">
        <v>8.5000000000000006E-2</v>
      </c>
      <c r="AI18" s="15">
        <v>8.5000000000000006E-2</v>
      </c>
    </row>
    <row r="19" spans="1:35" ht="15" customHeight="1" x14ac:dyDescent="0.45">
      <c r="A19" s="14" t="s">
        <v>315</v>
      </c>
      <c r="B19" s="28" t="s">
        <v>46</v>
      </c>
      <c r="C19" s="29">
        <v>4</v>
      </c>
      <c r="D19" s="35">
        <v>2022</v>
      </c>
      <c r="E19" s="38" t="s">
        <v>36</v>
      </c>
      <c r="F19" s="14" t="s">
        <v>37</v>
      </c>
      <c r="G19" s="14">
        <f>VLOOKUP((D19-1)&amp;"."&amp;C19&amp;"."&amp;B19,FPL!B$2:E$429,4,FALSE)*1</f>
        <v>30480</v>
      </c>
      <c r="H19" s="14">
        <f>VLOOKUP((D19-1)&amp;"."&amp;C19&amp;"."&amp;B19,FPL!B$2:E$429,4,FALSE)*1.32</f>
        <v>40233.599999999999</v>
      </c>
      <c r="I19" s="14" t="s">
        <v>38</v>
      </c>
      <c r="J19" s="14">
        <f>VLOOKUP((D19-1)&amp;"."&amp;C19&amp;"."&amp;B19,FPL!B$2:E$429,4,FALSE)*1.49</f>
        <v>45415.199999999997</v>
      </c>
      <c r="K19" s="14" t="s">
        <v>39</v>
      </c>
      <c r="L19" s="14">
        <f>VLOOKUP((D19-1)&amp;"."&amp;C19&amp;"."&amp;B19,FPL!B$2:E$429,4,FALSE)*1.99</f>
        <v>60655.199999999997</v>
      </c>
      <c r="M19" s="14" t="s">
        <v>40</v>
      </c>
      <c r="N19" s="14">
        <f>VLOOKUP((D19-1)&amp;"."&amp;C19&amp;"."&amp;B19,FPL!B$2:E$429,4,FALSE)*2.49</f>
        <v>75895.200000000012</v>
      </c>
      <c r="O19" s="14" t="s">
        <v>41</v>
      </c>
      <c r="P19" s="14">
        <f>VLOOKUP((D19-1)&amp;"."&amp;C19&amp;"."&amp;B19,FPL!B$2:E$429,4,FALSE)*2.99</f>
        <v>91135.200000000012</v>
      </c>
      <c r="Q19" s="14" t="s">
        <v>42</v>
      </c>
      <c r="R19" s="14">
        <f>VLOOKUP((D19-1)&amp;"."&amp;C19&amp;"."&amp;B19,FPL!B$2:E$429,4,FALSE)*3.99</f>
        <v>121615.20000000001</v>
      </c>
      <c r="S19" s="14" t="s">
        <v>318</v>
      </c>
      <c r="T19" s="15">
        <v>99999999999</v>
      </c>
      <c r="U19" s="6">
        <v>8.5000000000000006E-2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0.02</v>
      </c>
      <c r="AB19" s="14">
        <v>0.02</v>
      </c>
      <c r="AC19" s="14">
        <v>0.04</v>
      </c>
      <c r="AD19" s="14">
        <v>0.04</v>
      </c>
      <c r="AE19" s="14">
        <v>0.06</v>
      </c>
      <c r="AF19" s="14">
        <v>0.06</v>
      </c>
      <c r="AG19" s="14">
        <v>8.5000000000000006E-2</v>
      </c>
      <c r="AH19" s="14">
        <v>8.5000000000000006E-2</v>
      </c>
      <c r="AI19" s="15">
        <v>8.5000000000000006E-2</v>
      </c>
    </row>
    <row r="20" spans="1:35" ht="15" customHeight="1" x14ac:dyDescent="0.45">
      <c r="A20" s="14" t="s">
        <v>315</v>
      </c>
      <c r="B20" s="28" t="s">
        <v>46</v>
      </c>
      <c r="C20" s="29">
        <v>5</v>
      </c>
      <c r="D20" s="35">
        <v>2022</v>
      </c>
      <c r="E20" s="38" t="s">
        <v>36</v>
      </c>
      <c r="F20" s="14" t="s">
        <v>37</v>
      </c>
      <c r="G20" s="14">
        <f>VLOOKUP((D20-1)&amp;"."&amp;C20&amp;"."&amp;B20,FPL!B$2:E$429,4,FALSE)*1</f>
        <v>35700</v>
      </c>
      <c r="H20" s="14">
        <f>VLOOKUP((D20-1)&amp;"."&amp;C20&amp;"."&amp;B20,FPL!B$2:E$429,4,FALSE)*1.32</f>
        <v>47124</v>
      </c>
      <c r="I20" s="14" t="s">
        <v>38</v>
      </c>
      <c r="J20" s="14">
        <f>VLOOKUP((D20-1)&amp;"."&amp;C20&amp;"."&amp;B20,FPL!B$2:E$429,4,FALSE)*1.49</f>
        <v>53193</v>
      </c>
      <c r="K20" s="14" t="s">
        <v>39</v>
      </c>
      <c r="L20" s="14">
        <f>VLOOKUP((D20-1)&amp;"."&amp;C20&amp;"."&amp;B20,FPL!B$2:E$429,4,FALSE)*1.99</f>
        <v>71043</v>
      </c>
      <c r="M20" s="14" t="s">
        <v>40</v>
      </c>
      <c r="N20" s="14">
        <f>VLOOKUP((D20-1)&amp;"."&amp;C20&amp;"."&amp;B20,FPL!B$2:E$429,4,FALSE)*2.49</f>
        <v>88893.000000000015</v>
      </c>
      <c r="O20" s="14" t="s">
        <v>41</v>
      </c>
      <c r="P20" s="14">
        <f>VLOOKUP((D20-1)&amp;"."&amp;C20&amp;"."&amp;B20,FPL!B$2:E$429,4,FALSE)*2.99</f>
        <v>106743.00000000001</v>
      </c>
      <c r="Q20" s="14" t="s">
        <v>42</v>
      </c>
      <c r="R20" s="14">
        <f>VLOOKUP((D20-1)&amp;"."&amp;C20&amp;"."&amp;B20,FPL!B$2:E$429,4,FALSE)*3.99</f>
        <v>142443</v>
      </c>
      <c r="S20" s="14" t="s">
        <v>318</v>
      </c>
      <c r="T20" s="15">
        <v>99999999999</v>
      </c>
      <c r="U20" s="6">
        <v>8.5000000000000006E-2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0.02</v>
      </c>
      <c r="AB20" s="14">
        <v>0.02</v>
      </c>
      <c r="AC20" s="14">
        <v>0.04</v>
      </c>
      <c r="AD20" s="14">
        <v>0.04</v>
      </c>
      <c r="AE20" s="14">
        <v>0.06</v>
      </c>
      <c r="AF20" s="14">
        <v>0.06</v>
      </c>
      <c r="AG20" s="14">
        <v>8.5000000000000006E-2</v>
      </c>
      <c r="AH20" s="14">
        <v>8.5000000000000006E-2</v>
      </c>
      <c r="AI20" s="15">
        <v>8.5000000000000006E-2</v>
      </c>
    </row>
    <row r="21" spans="1:35" ht="15" customHeight="1" x14ac:dyDescent="0.45">
      <c r="A21" s="14" t="s">
        <v>315</v>
      </c>
      <c r="B21" s="28" t="s">
        <v>46</v>
      </c>
      <c r="C21" s="29">
        <v>6</v>
      </c>
      <c r="D21" s="35">
        <v>2022</v>
      </c>
      <c r="E21" s="38" t="s">
        <v>36</v>
      </c>
      <c r="F21" s="14" t="s">
        <v>37</v>
      </c>
      <c r="G21" s="14">
        <f>VLOOKUP((D21-1)&amp;"."&amp;C21&amp;"."&amp;B21,FPL!B$2:E$429,4,FALSE)*1</f>
        <v>40920</v>
      </c>
      <c r="H21" s="14">
        <f>VLOOKUP((D21-1)&amp;"."&amp;C21&amp;"."&amp;B21,FPL!B$2:E$429,4,FALSE)*1.32</f>
        <v>54014.400000000001</v>
      </c>
      <c r="I21" s="14" t="s">
        <v>38</v>
      </c>
      <c r="J21" s="14">
        <f>VLOOKUP((D21-1)&amp;"."&amp;C21&amp;"."&amp;B21,FPL!B$2:E$429,4,FALSE)*1.49</f>
        <v>60970.8</v>
      </c>
      <c r="K21" s="14" t="s">
        <v>39</v>
      </c>
      <c r="L21" s="14">
        <f>VLOOKUP((D21-1)&amp;"."&amp;C21&amp;"."&amp;B21,FPL!B$2:E$429,4,FALSE)*1.99</f>
        <v>81430.8</v>
      </c>
      <c r="M21" s="14" t="s">
        <v>40</v>
      </c>
      <c r="N21" s="14">
        <f>VLOOKUP((D21-1)&amp;"."&amp;C21&amp;"."&amp;B21,FPL!B$2:E$429,4,FALSE)*2.49</f>
        <v>101890.8</v>
      </c>
      <c r="O21" s="14" t="s">
        <v>41</v>
      </c>
      <c r="P21" s="14">
        <f>VLOOKUP((D21-1)&amp;"."&amp;C21&amp;"."&amp;B21,FPL!B$2:E$429,4,FALSE)*2.99</f>
        <v>122350.8</v>
      </c>
      <c r="Q21" s="14" t="s">
        <v>42</v>
      </c>
      <c r="R21" s="14">
        <f>VLOOKUP((D21-1)&amp;"."&amp;C21&amp;"."&amp;B21,FPL!B$2:E$429,4,FALSE)*3.99</f>
        <v>163270.80000000002</v>
      </c>
      <c r="S21" s="14" t="s">
        <v>318</v>
      </c>
      <c r="T21" s="15">
        <v>99999999999</v>
      </c>
      <c r="U21" s="6">
        <v>8.5000000000000006E-2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0.02</v>
      </c>
      <c r="AB21" s="14">
        <v>0.02</v>
      </c>
      <c r="AC21" s="14">
        <v>0.04</v>
      </c>
      <c r="AD21" s="14">
        <v>0.04</v>
      </c>
      <c r="AE21" s="14">
        <v>0.06</v>
      </c>
      <c r="AF21" s="14">
        <v>0.06</v>
      </c>
      <c r="AG21" s="14">
        <v>8.5000000000000006E-2</v>
      </c>
      <c r="AH21" s="14">
        <v>8.5000000000000006E-2</v>
      </c>
      <c r="AI21" s="15">
        <v>8.5000000000000006E-2</v>
      </c>
    </row>
    <row r="22" spans="1:35" ht="15" customHeight="1" x14ac:dyDescent="0.45">
      <c r="A22" s="14" t="s">
        <v>315</v>
      </c>
      <c r="B22" s="28" t="s">
        <v>46</v>
      </c>
      <c r="C22" s="29">
        <v>7</v>
      </c>
      <c r="D22" s="35">
        <v>2022</v>
      </c>
      <c r="E22" s="38" t="s">
        <v>36</v>
      </c>
      <c r="F22" s="14" t="s">
        <v>37</v>
      </c>
      <c r="G22" s="14">
        <f>VLOOKUP((D22-1)&amp;"."&amp;C22&amp;"."&amp;B22,FPL!B$2:E$429,4,FALSE)*1</f>
        <v>46140</v>
      </c>
      <c r="H22" s="14">
        <f>VLOOKUP((D22-1)&amp;"."&amp;C22&amp;"."&amp;B22,FPL!B$2:E$429,4,FALSE)*1.32</f>
        <v>60904.800000000003</v>
      </c>
      <c r="I22" s="14" t="s">
        <v>38</v>
      </c>
      <c r="J22" s="14">
        <f>VLOOKUP((D22-1)&amp;"."&amp;C22&amp;"."&amp;B22,FPL!B$2:E$429,4,FALSE)*1.49</f>
        <v>68748.600000000006</v>
      </c>
      <c r="K22" s="14" t="s">
        <v>39</v>
      </c>
      <c r="L22" s="14">
        <f>VLOOKUP((D22-1)&amp;"."&amp;C22&amp;"."&amp;B22,FPL!B$2:E$429,4,FALSE)*1.99</f>
        <v>91818.6</v>
      </c>
      <c r="M22" s="14" t="s">
        <v>40</v>
      </c>
      <c r="N22" s="14">
        <f>VLOOKUP((D22-1)&amp;"."&amp;C22&amp;"."&amp;B22,FPL!B$2:E$429,4,FALSE)*2.49</f>
        <v>114888.6</v>
      </c>
      <c r="O22" s="14" t="s">
        <v>41</v>
      </c>
      <c r="P22" s="14">
        <f>VLOOKUP((D22-1)&amp;"."&amp;C22&amp;"."&amp;B22,FPL!B$2:E$429,4,FALSE)*2.99</f>
        <v>137958.6</v>
      </c>
      <c r="Q22" s="14" t="s">
        <v>42</v>
      </c>
      <c r="R22" s="14">
        <f>VLOOKUP((D22-1)&amp;"."&amp;C22&amp;"."&amp;B22,FPL!B$2:E$429,4,FALSE)*3.99</f>
        <v>184098.6</v>
      </c>
      <c r="S22" s="14" t="s">
        <v>318</v>
      </c>
      <c r="T22" s="15">
        <v>99999999999</v>
      </c>
      <c r="U22" s="6">
        <v>8.5000000000000006E-2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0.02</v>
      </c>
      <c r="AB22" s="14">
        <v>0.02</v>
      </c>
      <c r="AC22" s="14">
        <v>0.04</v>
      </c>
      <c r="AD22" s="14">
        <v>0.04</v>
      </c>
      <c r="AE22" s="14">
        <v>0.06</v>
      </c>
      <c r="AF22" s="14">
        <v>0.06</v>
      </c>
      <c r="AG22" s="14">
        <v>8.5000000000000006E-2</v>
      </c>
      <c r="AH22" s="14">
        <v>8.5000000000000006E-2</v>
      </c>
      <c r="AI22" s="15">
        <v>8.5000000000000006E-2</v>
      </c>
    </row>
    <row r="23" spans="1:35" ht="15" customHeight="1" x14ac:dyDescent="0.45">
      <c r="A23" s="14" t="s">
        <v>315</v>
      </c>
      <c r="B23" s="28" t="s">
        <v>46</v>
      </c>
      <c r="C23" s="29">
        <v>8</v>
      </c>
      <c r="D23" s="35">
        <v>2022</v>
      </c>
      <c r="E23" s="38" t="s">
        <v>36</v>
      </c>
      <c r="F23" s="14" t="s">
        <v>37</v>
      </c>
      <c r="G23" s="14">
        <f>VLOOKUP((D23-1)&amp;"."&amp;C23&amp;"."&amp;B23,FPL!B$2:E$429,4,FALSE)*1</f>
        <v>51360</v>
      </c>
      <c r="H23" s="14">
        <f>VLOOKUP((D23-1)&amp;"."&amp;C23&amp;"."&amp;B23,FPL!B$2:E$429,4,FALSE)*1.32</f>
        <v>67795.199999999997</v>
      </c>
      <c r="I23" s="14" t="s">
        <v>38</v>
      </c>
      <c r="J23" s="14">
        <f>VLOOKUP((D23-1)&amp;"."&amp;C23&amp;"."&amp;B23,FPL!B$2:E$429,4,FALSE)*1.49</f>
        <v>76526.399999999994</v>
      </c>
      <c r="K23" s="14" t="s">
        <v>39</v>
      </c>
      <c r="L23" s="14">
        <f>VLOOKUP((D23-1)&amp;"."&amp;C23&amp;"."&amp;B23,FPL!B$2:E$429,4,FALSE)*1.99</f>
        <v>102206.39999999999</v>
      </c>
      <c r="M23" s="14" t="s">
        <v>40</v>
      </c>
      <c r="N23" s="14">
        <f>VLOOKUP((D23-1)&amp;"."&amp;C23&amp;"."&amp;B23,FPL!B$2:E$429,4,FALSE)*2.49</f>
        <v>127886.40000000001</v>
      </c>
      <c r="O23" s="14" t="s">
        <v>41</v>
      </c>
      <c r="P23" s="14">
        <f>VLOOKUP((D23-1)&amp;"."&amp;C23&amp;"."&amp;B23,FPL!B$2:E$429,4,FALSE)*2.99</f>
        <v>153566.40000000002</v>
      </c>
      <c r="Q23" s="14" t="s">
        <v>42</v>
      </c>
      <c r="R23" s="14">
        <f>VLOOKUP((D23-1)&amp;"."&amp;C23&amp;"."&amp;B23,FPL!B$2:E$429,4,FALSE)*3.99</f>
        <v>204926.40000000002</v>
      </c>
      <c r="S23" s="14" t="s">
        <v>318</v>
      </c>
      <c r="T23" s="15">
        <v>99999999999</v>
      </c>
      <c r="U23" s="6">
        <v>8.5000000000000006E-2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0.02</v>
      </c>
      <c r="AB23" s="14">
        <v>0.02</v>
      </c>
      <c r="AC23" s="14">
        <v>0.04</v>
      </c>
      <c r="AD23" s="14">
        <v>0.04</v>
      </c>
      <c r="AE23" s="14">
        <v>0.06</v>
      </c>
      <c r="AF23" s="14">
        <v>0.06</v>
      </c>
      <c r="AG23" s="14">
        <v>8.5000000000000006E-2</v>
      </c>
      <c r="AH23" s="14">
        <v>8.5000000000000006E-2</v>
      </c>
      <c r="AI23" s="15">
        <v>8.5000000000000006E-2</v>
      </c>
    </row>
    <row r="24" spans="1:35" ht="15" customHeight="1" x14ac:dyDescent="0.45">
      <c r="A24" s="14" t="s">
        <v>315</v>
      </c>
      <c r="B24" s="28" t="s">
        <v>46</v>
      </c>
      <c r="C24" s="29">
        <v>9</v>
      </c>
      <c r="D24" s="35">
        <v>2022</v>
      </c>
      <c r="E24" s="38" t="s">
        <v>36</v>
      </c>
      <c r="F24" s="14" t="s">
        <v>37</v>
      </c>
      <c r="G24" s="14">
        <f>VLOOKUP((D24-1)&amp;"."&amp;C24&amp;"."&amp;B24,FPL!B$2:E$429,4,FALSE)*1</f>
        <v>56580</v>
      </c>
      <c r="H24" s="14">
        <f>VLOOKUP((D24-1)&amp;"."&amp;C24&amp;"."&amp;B24,FPL!B$2:E$429,4,FALSE)*1.32</f>
        <v>74685.600000000006</v>
      </c>
      <c r="I24" s="14" t="s">
        <v>38</v>
      </c>
      <c r="J24" s="14">
        <f>VLOOKUP((D24-1)&amp;"."&amp;C24&amp;"."&amp;B24,FPL!B$2:E$429,4,FALSE)*1.49</f>
        <v>84304.2</v>
      </c>
      <c r="K24" s="14" t="s">
        <v>39</v>
      </c>
      <c r="L24" s="14">
        <f>VLOOKUP((D24-1)&amp;"."&amp;C24&amp;"."&amp;B24,FPL!B$2:E$429,4,FALSE)*1.99</f>
        <v>112594.2</v>
      </c>
      <c r="M24" s="14" t="s">
        <v>40</v>
      </c>
      <c r="N24" s="14">
        <f>VLOOKUP((D24-1)&amp;"."&amp;C24&amp;"."&amp;B24,FPL!B$2:E$429,4,FALSE)*2.49</f>
        <v>140884.20000000001</v>
      </c>
      <c r="O24" s="14" t="s">
        <v>41</v>
      </c>
      <c r="P24" s="14">
        <f>VLOOKUP((D24-1)&amp;"."&amp;C24&amp;"."&amp;B24,FPL!B$2:E$429,4,FALSE)*2.99</f>
        <v>169174.2</v>
      </c>
      <c r="Q24" s="14" t="s">
        <v>42</v>
      </c>
      <c r="R24" s="14">
        <f>VLOOKUP((D24-1)&amp;"."&amp;C24&amp;"."&amp;B24,FPL!B$2:E$429,4,FALSE)*3.99</f>
        <v>225754.2</v>
      </c>
      <c r="S24" s="14" t="s">
        <v>318</v>
      </c>
      <c r="T24" s="15">
        <v>99999999999</v>
      </c>
      <c r="U24" s="6">
        <v>8.5000000000000006E-2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0.02</v>
      </c>
      <c r="AB24" s="14">
        <v>0.02</v>
      </c>
      <c r="AC24" s="14">
        <v>0.04</v>
      </c>
      <c r="AD24" s="14">
        <v>0.04</v>
      </c>
      <c r="AE24" s="14">
        <v>0.06</v>
      </c>
      <c r="AF24" s="14">
        <v>0.06</v>
      </c>
      <c r="AG24" s="14">
        <v>8.5000000000000006E-2</v>
      </c>
      <c r="AH24" s="14">
        <v>8.5000000000000006E-2</v>
      </c>
      <c r="AI24" s="15">
        <v>8.5000000000000006E-2</v>
      </c>
    </row>
    <row r="25" spans="1:35" ht="15" customHeight="1" x14ac:dyDescent="0.45">
      <c r="A25" s="14" t="s">
        <v>315</v>
      </c>
      <c r="B25" s="28" t="s">
        <v>46</v>
      </c>
      <c r="C25" s="29">
        <v>10</v>
      </c>
      <c r="D25" s="35">
        <v>2022</v>
      </c>
      <c r="E25" s="38" t="s">
        <v>36</v>
      </c>
      <c r="F25" s="14" t="s">
        <v>37</v>
      </c>
      <c r="G25" s="14">
        <f>VLOOKUP((D25-1)&amp;"."&amp;C25&amp;"."&amp;B25,FPL!B$2:E$429,4,FALSE)*1</f>
        <v>61800</v>
      </c>
      <c r="H25" s="14">
        <f>VLOOKUP((D25-1)&amp;"."&amp;C25&amp;"."&amp;B25,FPL!B$2:E$429,4,FALSE)*1.32</f>
        <v>81576</v>
      </c>
      <c r="I25" s="14" t="s">
        <v>38</v>
      </c>
      <c r="J25" s="14">
        <f>VLOOKUP((D25-1)&amp;"."&amp;C25&amp;"."&amp;B25,FPL!B$2:E$429,4,FALSE)*1.49</f>
        <v>92082</v>
      </c>
      <c r="K25" s="14" t="s">
        <v>39</v>
      </c>
      <c r="L25" s="14">
        <f>VLOOKUP((D25-1)&amp;"."&amp;C25&amp;"."&amp;B25,FPL!B$2:E$429,4,FALSE)*1.99</f>
        <v>122982</v>
      </c>
      <c r="M25" s="14" t="s">
        <v>40</v>
      </c>
      <c r="N25" s="14">
        <f>VLOOKUP((D25-1)&amp;"."&amp;C25&amp;"."&amp;B25,FPL!B$2:E$429,4,FALSE)*2.49</f>
        <v>153882</v>
      </c>
      <c r="O25" s="14" t="s">
        <v>41</v>
      </c>
      <c r="P25" s="14">
        <f>VLOOKUP((D25-1)&amp;"."&amp;C25&amp;"."&amp;B25,FPL!B$2:E$429,4,FALSE)*2.99</f>
        <v>184782</v>
      </c>
      <c r="Q25" s="14" t="s">
        <v>42</v>
      </c>
      <c r="R25" s="14">
        <f>VLOOKUP((D25-1)&amp;"."&amp;C25&amp;"."&amp;B25,FPL!B$2:E$429,4,FALSE)*3.99</f>
        <v>246582</v>
      </c>
      <c r="S25" s="14" t="s">
        <v>318</v>
      </c>
      <c r="T25" s="15">
        <v>99999999999</v>
      </c>
      <c r="U25" s="6">
        <v>8.5000000000000006E-2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0.02</v>
      </c>
      <c r="AB25" s="14">
        <v>0.02</v>
      </c>
      <c r="AC25" s="14">
        <v>0.04</v>
      </c>
      <c r="AD25" s="14">
        <v>0.04</v>
      </c>
      <c r="AE25" s="14">
        <v>0.06</v>
      </c>
      <c r="AF25" s="14">
        <v>0.06</v>
      </c>
      <c r="AG25" s="14">
        <v>8.5000000000000006E-2</v>
      </c>
      <c r="AH25" s="14">
        <v>8.5000000000000006E-2</v>
      </c>
      <c r="AI25" s="15">
        <v>8.5000000000000006E-2</v>
      </c>
    </row>
    <row r="26" spans="1:35" ht="15" customHeight="1" x14ac:dyDescent="0.45">
      <c r="A26" s="14" t="s">
        <v>315</v>
      </c>
      <c r="B26" s="28" t="s">
        <v>46</v>
      </c>
      <c r="C26" s="29">
        <v>11</v>
      </c>
      <c r="D26" s="35">
        <v>2022</v>
      </c>
      <c r="E26" s="38" t="s">
        <v>36</v>
      </c>
      <c r="F26" s="14" t="s">
        <v>37</v>
      </c>
      <c r="G26" s="14">
        <f>VLOOKUP((D26-1)&amp;"."&amp;C26&amp;"."&amp;B26,FPL!B$2:E$429,4,FALSE)*1</f>
        <v>67020</v>
      </c>
      <c r="H26" s="14">
        <f>VLOOKUP((D26-1)&amp;"."&amp;C26&amp;"."&amp;B26,FPL!B$2:E$429,4,FALSE)*1.32</f>
        <v>88466.400000000009</v>
      </c>
      <c r="I26" s="14" t="s">
        <v>38</v>
      </c>
      <c r="J26" s="14">
        <f>VLOOKUP((D26-1)&amp;"."&amp;C26&amp;"."&amp;B26,FPL!B$2:E$429,4,FALSE)*1.49</f>
        <v>99859.8</v>
      </c>
      <c r="K26" s="14" t="s">
        <v>39</v>
      </c>
      <c r="L26" s="14">
        <f>VLOOKUP((D26-1)&amp;"."&amp;C26&amp;"."&amp;B26,FPL!B$2:E$429,4,FALSE)*1.99</f>
        <v>133369.79999999999</v>
      </c>
      <c r="M26" s="14" t="s">
        <v>40</v>
      </c>
      <c r="N26" s="14">
        <f>VLOOKUP((D26-1)&amp;"."&amp;C26&amp;"."&amp;B26,FPL!B$2:E$429,4,FALSE)*2.49</f>
        <v>166879.80000000002</v>
      </c>
      <c r="O26" s="14" t="s">
        <v>41</v>
      </c>
      <c r="P26" s="14">
        <f>VLOOKUP((D26-1)&amp;"."&amp;C26&amp;"."&amp;B26,FPL!B$2:E$429,4,FALSE)*2.99</f>
        <v>200389.80000000002</v>
      </c>
      <c r="Q26" s="14" t="s">
        <v>42</v>
      </c>
      <c r="R26" s="14">
        <f>VLOOKUP((D26-1)&amp;"."&amp;C26&amp;"."&amp;B26,FPL!B$2:E$429,4,FALSE)*3.99</f>
        <v>267409.8</v>
      </c>
      <c r="S26" s="14" t="s">
        <v>318</v>
      </c>
      <c r="T26" s="15">
        <v>99999999999</v>
      </c>
      <c r="U26" s="6">
        <v>8.5000000000000006E-2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0.02</v>
      </c>
      <c r="AB26" s="14">
        <v>0.02</v>
      </c>
      <c r="AC26" s="14">
        <v>0.04</v>
      </c>
      <c r="AD26" s="14">
        <v>0.04</v>
      </c>
      <c r="AE26" s="14">
        <v>0.06</v>
      </c>
      <c r="AF26" s="14">
        <v>0.06</v>
      </c>
      <c r="AG26" s="14">
        <v>8.5000000000000006E-2</v>
      </c>
      <c r="AH26" s="14">
        <v>8.5000000000000006E-2</v>
      </c>
      <c r="AI26" s="15">
        <v>8.5000000000000006E-2</v>
      </c>
    </row>
    <row r="27" spans="1:35" ht="15" customHeight="1" x14ac:dyDescent="0.45">
      <c r="A27" s="14" t="s">
        <v>315</v>
      </c>
      <c r="B27" s="28" t="s">
        <v>46</v>
      </c>
      <c r="C27" s="29">
        <v>12</v>
      </c>
      <c r="D27" s="35">
        <v>2022</v>
      </c>
      <c r="E27" s="38" t="s">
        <v>36</v>
      </c>
      <c r="F27" s="14" t="s">
        <v>37</v>
      </c>
      <c r="G27" s="14">
        <f>VLOOKUP((D27-1)&amp;"."&amp;C27&amp;"."&amp;B27,FPL!B$2:E$429,4,FALSE)*1</f>
        <v>72240</v>
      </c>
      <c r="H27" s="14">
        <f>VLOOKUP((D27-1)&amp;"."&amp;C27&amp;"."&amp;B27,FPL!B$2:E$429,4,FALSE)*1.32</f>
        <v>95356.800000000003</v>
      </c>
      <c r="I27" s="14" t="s">
        <v>38</v>
      </c>
      <c r="J27" s="14">
        <f>VLOOKUP((D27-1)&amp;"."&amp;C27&amp;"."&amp;B27,FPL!B$2:E$429,4,FALSE)*1.49</f>
        <v>107637.6</v>
      </c>
      <c r="K27" s="14" t="s">
        <v>39</v>
      </c>
      <c r="L27" s="14">
        <f>VLOOKUP((D27-1)&amp;"."&amp;C27&amp;"."&amp;B27,FPL!B$2:E$429,4,FALSE)*1.99</f>
        <v>143757.6</v>
      </c>
      <c r="M27" s="14" t="s">
        <v>40</v>
      </c>
      <c r="N27" s="14">
        <f>VLOOKUP((D27-1)&amp;"."&amp;C27&amp;"."&amp;B27,FPL!B$2:E$429,4,FALSE)*2.49</f>
        <v>179877.6</v>
      </c>
      <c r="O27" s="14" t="s">
        <v>41</v>
      </c>
      <c r="P27" s="14">
        <f>VLOOKUP((D27-1)&amp;"."&amp;C27&amp;"."&amp;B27,FPL!B$2:E$429,4,FALSE)*2.99</f>
        <v>215997.6</v>
      </c>
      <c r="Q27" s="14" t="s">
        <v>42</v>
      </c>
      <c r="R27" s="14">
        <f>VLOOKUP((D27-1)&amp;"."&amp;C27&amp;"."&amp;B27,FPL!B$2:E$429,4,FALSE)*3.99</f>
        <v>288237.60000000003</v>
      </c>
      <c r="S27" s="14" t="s">
        <v>318</v>
      </c>
      <c r="T27" s="15">
        <v>99999999999</v>
      </c>
      <c r="U27" s="6">
        <v>8.5000000000000006E-2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0.02</v>
      </c>
      <c r="AB27" s="14">
        <v>0.02</v>
      </c>
      <c r="AC27" s="14">
        <v>0.04</v>
      </c>
      <c r="AD27" s="14">
        <v>0.04</v>
      </c>
      <c r="AE27" s="14">
        <v>0.06</v>
      </c>
      <c r="AF27" s="14">
        <v>0.06</v>
      </c>
      <c r="AG27" s="14">
        <v>8.5000000000000006E-2</v>
      </c>
      <c r="AH27" s="14">
        <v>8.5000000000000006E-2</v>
      </c>
      <c r="AI27" s="15">
        <v>8.5000000000000006E-2</v>
      </c>
    </row>
    <row r="28" spans="1:35" ht="15" customHeight="1" x14ac:dyDescent="0.45">
      <c r="A28" s="14" t="s">
        <v>315</v>
      </c>
      <c r="B28" s="28">
        <v>0</v>
      </c>
      <c r="C28" s="29">
        <v>1</v>
      </c>
      <c r="D28" s="35">
        <v>2022</v>
      </c>
      <c r="E28" s="38" t="s">
        <v>36</v>
      </c>
      <c r="F28" s="14" t="s">
        <v>37</v>
      </c>
      <c r="G28" s="14">
        <f>VLOOKUP((D28-1)&amp;"."&amp;C28&amp;"."&amp;B28,FPL!B$2:E$429,4,FALSE)*1</f>
        <v>12880</v>
      </c>
      <c r="H28" s="14">
        <f>VLOOKUP((D28-1)&amp;"."&amp;C28&amp;"."&amp;B28,FPL!B$2:E$429,4,FALSE)*1.32</f>
        <v>17001.600000000002</v>
      </c>
      <c r="I28" s="14" t="s">
        <v>38</v>
      </c>
      <c r="J28" s="14">
        <f>VLOOKUP((D28-1)&amp;"."&amp;C28&amp;"."&amp;B28,FPL!B$2:E$429,4,FALSE)*1.49</f>
        <v>19191.2</v>
      </c>
      <c r="K28" s="14" t="s">
        <v>39</v>
      </c>
      <c r="L28" s="14">
        <f>VLOOKUP((D28-1)&amp;"."&amp;C28&amp;"."&amp;B28,FPL!B$2:E$429,4,FALSE)*1.99</f>
        <v>25631.200000000001</v>
      </c>
      <c r="M28" s="14" t="s">
        <v>40</v>
      </c>
      <c r="N28" s="14">
        <f>VLOOKUP((D28-1)&amp;"."&amp;C28&amp;"."&amp;B28,FPL!B$2:E$429,4,FALSE)*2.49</f>
        <v>32071.200000000004</v>
      </c>
      <c r="O28" s="14" t="s">
        <v>41</v>
      </c>
      <c r="P28" s="14">
        <f>VLOOKUP((D28-1)&amp;"."&amp;C28&amp;"."&amp;B28,FPL!B$2:E$429,4,FALSE)*2.99</f>
        <v>38511.200000000004</v>
      </c>
      <c r="Q28" s="14" t="s">
        <v>42</v>
      </c>
      <c r="R28" s="14">
        <f>VLOOKUP((D28-1)&amp;"."&amp;C28&amp;"."&amp;B28,FPL!B$2:E$429,4,FALSE)*3.99</f>
        <v>51391.200000000004</v>
      </c>
      <c r="S28" s="14" t="s">
        <v>318</v>
      </c>
      <c r="T28" s="15">
        <v>99999999999</v>
      </c>
      <c r="U28" s="6">
        <v>8.5000000000000006E-2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0.02</v>
      </c>
      <c r="AB28" s="14">
        <v>0.02</v>
      </c>
      <c r="AC28" s="14">
        <v>0.04</v>
      </c>
      <c r="AD28" s="14">
        <v>0.04</v>
      </c>
      <c r="AE28" s="14">
        <v>0.06</v>
      </c>
      <c r="AF28" s="14">
        <v>0.06</v>
      </c>
      <c r="AG28" s="14">
        <v>8.5000000000000006E-2</v>
      </c>
      <c r="AH28" s="14">
        <v>8.5000000000000006E-2</v>
      </c>
      <c r="AI28" s="15">
        <v>8.5000000000000006E-2</v>
      </c>
    </row>
    <row r="29" spans="1:35" ht="15" customHeight="1" x14ac:dyDescent="0.45">
      <c r="A29" s="14" t="s">
        <v>315</v>
      </c>
      <c r="B29" s="28">
        <v>0</v>
      </c>
      <c r="C29" s="29">
        <v>2</v>
      </c>
      <c r="D29" s="35">
        <v>2022</v>
      </c>
      <c r="E29" s="38" t="s">
        <v>36</v>
      </c>
      <c r="F29" s="14" t="s">
        <v>37</v>
      </c>
      <c r="G29" s="14">
        <f>VLOOKUP((D29-1)&amp;"."&amp;C29&amp;"."&amp;B29,FPL!B$2:E$429,4,FALSE)*1</f>
        <v>17420</v>
      </c>
      <c r="H29" s="14">
        <f>VLOOKUP((D29-1)&amp;"."&amp;C29&amp;"."&amp;B29,FPL!B$2:E$429,4,FALSE)*1.32</f>
        <v>22994.400000000001</v>
      </c>
      <c r="I29" s="14" t="s">
        <v>38</v>
      </c>
      <c r="J29" s="14">
        <f>VLOOKUP((D29-1)&amp;"."&amp;C29&amp;"."&amp;B29,FPL!B$2:E$429,4,FALSE)*1.49</f>
        <v>25955.8</v>
      </c>
      <c r="K29" s="14" t="s">
        <v>39</v>
      </c>
      <c r="L29" s="14">
        <f>VLOOKUP((D29-1)&amp;"."&amp;C29&amp;"."&amp;B29,FPL!B$2:E$429,4,FALSE)*1.99</f>
        <v>34665.800000000003</v>
      </c>
      <c r="M29" s="14" t="s">
        <v>40</v>
      </c>
      <c r="N29" s="14">
        <f>VLOOKUP((D29-1)&amp;"."&amp;C29&amp;"."&amp;B29,FPL!B$2:E$429,4,FALSE)*2.49</f>
        <v>43375.8</v>
      </c>
      <c r="O29" s="14" t="s">
        <v>41</v>
      </c>
      <c r="P29" s="14">
        <f>VLOOKUP((D29-1)&amp;"."&amp;C29&amp;"."&amp;B29,FPL!B$2:E$429,4,FALSE)*2.99</f>
        <v>52085.8</v>
      </c>
      <c r="Q29" s="14" t="s">
        <v>42</v>
      </c>
      <c r="R29" s="14">
        <f>VLOOKUP((D29-1)&amp;"."&amp;C29&amp;"."&amp;B29,FPL!B$2:E$429,4,FALSE)*3.99</f>
        <v>69505.8</v>
      </c>
      <c r="S29" s="14" t="s">
        <v>318</v>
      </c>
      <c r="T29" s="15">
        <v>99999999999</v>
      </c>
      <c r="U29" s="6">
        <v>8.5000000000000006E-2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0.02</v>
      </c>
      <c r="AB29" s="14">
        <v>0.02</v>
      </c>
      <c r="AC29" s="14">
        <v>0.04</v>
      </c>
      <c r="AD29" s="14">
        <v>0.04</v>
      </c>
      <c r="AE29" s="14">
        <v>0.06</v>
      </c>
      <c r="AF29" s="14">
        <v>0.06</v>
      </c>
      <c r="AG29" s="14">
        <v>8.5000000000000006E-2</v>
      </c>
      <c r="AH29" s="14">
        <v>8.5000000000000006E-2</v>
      </c>
      <c r="AI29" s="15">
        <v>8.5000000000000006E-2</v>
      </c>
    </row>
    <row r="30" spans="1:35" ht="15" customHeight="1" x14ac:dyDescent="0.45">
      <c r="A30" s="14" t="s">
        <v>315</v>
      </c>
      <c r="B30" s="28">
        <v>0</v>
      </c>
      <c r="C30" s="29">
        <v>3</v>
      </c>
      <c r="D30" s="35">
        <v>2022</v>
      </c>
      <c r="E30" s="38" t="s">
        <v>36</v>
      </c>
      <c r="F30" s="14" t="s">
        <v>37</v>
      </c>
      <c r="G30" s="14">
        <f>VLOOKUP((D30-1)&amp;"."&amp;C30&amp;"."&amp;B30,FPL!B$2:E$429,4,FALSE)*1</f>
        <v>21960</v>
      </c>
      <c r="H30" s="14">
        <f>VLOOKUP((D30-1)&amp;"."&amp;C30&amp;"."&amp;B30,FPL!B$2:E$429,4,FALSE)*1.32</f>
        <v>28987.200000000001</v>
      </c>
      <c r="I30" s="14" t="s">
        <v>38</v>
      </c>
      <c r="J30" s="14">
        <f>VLOOKUP((D30-1)&amp;"."&amp;C30&amp;"."&amp;B30,FPL!B$2:E$429,4,FALSE)*1.49</f>
        <v>32720.400000000001</v>
      </c>
      <c r="K30" s="14" t="s">
        <v>39</v>
      </c>
      <c r="L30" s="14">
        <f>VLOOKUP((D30-1)&amp;"."&amp;C30&amp;"."&amp;B30,FPL!B$2:E$429,4,FALSE)*1.99</f>
        <v>43700.4</v>
      </c>
      <c r="M30" s="14" t="s">
        <v>40</v>
      </c>
      <c r="N30" s="14">
        <f>VLOOKUP((D30-1)&amp;"."&amp;C30&amp;"."&amp;B30,FPL!B$2:E$429,4,FALSE)*2.49</f>
        <v>54680.4</v>
      </c>
      <c r="O30" s="14" t="s">
        <v>41</v>
      </c>
      <c r="P30" s="14">
        <f>VLOOKUP((D30-1)&amp;"."&amp;C30&amp;"."&amp;B30,FPL!B$2:E$429,4,FALSE)*2.99</f>
        <v>65660.400000000009</v>
      </c>
      <c r="Q30" s="14" t="s">
        <v>42</v>
      </c>
      <c r="R30" s="14">
        <f>VLOOKUP((D30-1)&amp;"."&amp;C30&amp;"."&amp;B30,FPL!B$2:E$429,4,FALSE)*3.99</f>
        <v>87620.400000000009</v>
      </c>
      <c r="S30" s="14" t="s">
        <v>318</v>
      </c>
      <c r="T30" s="15">
        <v>99999999999</v>
      </c>
      <c r="U30" s="6">
        <v>8.5000000000000006E-2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0.02</v>
      </c>
      <c r="AB30" s="14">
        <v>0.02</v>
      </c>
      <c r="AC30" s="14">
        <v>0.04</v>
      </c>
      <c r="AD30" s="14">
        <v>0.04</v>
      </c>
      <c r="AE30" s="14">
        <v>0.06</v>
      </c>
      <c r="AF30" s="14">
        <v>0.06</v>
      </c>
      <c r="AG30" s="14">
        <v>8.5000000000000006E-2</v>
      </c>
      <c r="AH30" s="14">
        <v>8.5000000000000006E-2</v>
      </c>
      <c r="AI30" s="15">
        <v>8.5000000000000006E-2</v>
      </c>
    </row>
    <row r="31" spans="1:35" ht="15" customHeight="1" x14ac:dyDescent="0.45">
      <c r="A31" s="14" t="s">
        <v>315</v>
      </c>
      <c r="B31" s="28">
        <v>0</v>
      </c>
      <c r="C31" s="29">
        <v>4</v>
      </c>
      <c r="D31" s="35">
        <v>2022</v>
      </c>
      <c r="E31" s="38" t="s">
        <v>36</v>
      </c>
      <c r="F31" s="14" t="s">
        <v>37</v>
      </c>
      <c r="G31" s="14">
        <f>VLOOKUP((D31-1)&amp;"."&amp;C31&amp;"."&amp;B31,FPL!B$2:E$429,4,FALSE)*1</f>
        <v>26500</v>
      </c>
      <c r="H31" s="14">
        <f>VLOOKUP((D31-1)&amp;"."&amp;C31&amp;"."&amp;B31,FPL!B$2:E$429,4,FALSE)*1.32</f>
        <v>34980</v>
      </c>
      <c r="I31" s="14" t="s">
        <v>38</v>
      </c>
      <c r="J31" s="14">
        <f>VLOOKUP((D31-1)&amp;"."&amp;C31&amp;"."&amp;B31,FPL!B$2:E$429,4,FALSE)*1.49</f>
        <v>39485</v>
      </c>
      <c r="K31" s="14" t="s">
        <v>39</v>
      </c>
      <c r="L31" s="14">
        <f>VLOOKUP((D31-1)&amp;"."&amp;C31&amp;"."&amp;B31,FPL!B$2:E$429,4,FALSE)*1.99</f>
        <v>52735</v>
      </c>
      <c r="M31" s="14" t="s">
        <v>40</v>
      </c>
      <c r="N31" s="14">
        <f>VLOOKUP((D31-1)&amp;"."&amp;C31&amp;"."&amp;B31,FPL!B$2:E$429,4,FALSE)*2.49</f>
        <v>65985</v>
      </c>
      <c r="O31" s="14" t="s">
        <v>41</v>
      </c>
      <c r="P31" s="14">
        <f>VLOOKUP((D31-1)&amp;"."&amp;C31&amp;"."&amp;B31,FPL!B$2:E$429,4,FALSE)*2.99</f>
        <v>79235</v>
      </c>
      <c r="Q31" s="14" t="s">
        <v>42</v>
      </c>
      <c r="R31" s="14">
        <f>VLOOKUP((D31-1)&amp;"."&amp;C31&amp;"."&amp;B31,FPL!B$2:E$429,4,FALSE)*3.99</f>
        <v>105735</v>
      </c>
      <c r="S31" s="14" t="s">
        <v>318</v>
      </c>
      <c r="T31" s="15">
        <v>99999999999</v>
      </c>
      <c r="U31" s="6">
        <v>8.5000000000000006E-2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0.02</v>
      </c>
      <c r="AB31" s="14">
        <v>0.02</v>
      </c>
      <c r="AC31" s="14">
        <v>0.04</v>
      </c>
      <c r="AD31" s="14">
        <v>0.04</v>
      </c>
      <c r="AE31" s="14">
        <v>0.06</v>
      </c>
      <c r="AF31" s="14">
        <v>0.06</v>
      </c>
      <c r="AG31" s="14">
        <v>8.5000000000000006E-2</v>
      </c>
      <c r="AH31" s="14">
        <v>8.5000000000000006E-2</v>
      </c>
      <c r="AI31" s="15">
        <v>8.5000000000000006E-2</v>
      </c>
    </row>
    <row r="32" spans="1:35" ht="15" customHeight="1" x14ac:dyDescent="0.45">
      <c r="A32" s="14" t="s">
        <v>315</v>
      </c>
      <c r="B32" s="28">
        <v>0</v>
      </c>
      <c r="C32" s="29">
        <v>5</v>
      </c>
      <c r="D32" s="35">
        <v>2022</v>
      </c>
      <c r="E32" s="38" t="s">
        <v>36</v>
      </c>
      <c r="F32" s="14" t="s">
        <v>37</v>
      </c>
      <c r="G32" s="14">
        <f>VLOOKUP((D32-1)&amp;"."&amp;C32&amp;"."&amp;B32,FPL!B$2:E$429,4,FALSE)*1</f>
        <v>31040</v>
      </c>
      <c r="H32" s="14">
        <f>VLOOKUP((D32-1)&amp;"."&amp;C32&amp;"."&amp;B32,FPL!B$2:E$429,4,FALSE)*1.32</f>
        <v>40972.800000000003</v>
      </c>
      <c r="I32" s="14" t="s">
        <v>38</v>
      </c>
      <c r="J32" s="14">
        <f>VLOOKUP((D32-1)&amp;"."&amp;C32&amp;"."&amp;B32,FPL!B$2:E$429,4,FALSE)*1.49</f>
        <v>46249.599999999999</v>
      </c>
      <c r="K32" s="14" t="s">
        <v>39</v>
      </c>
      <c r="L32" s="14">
        <f>VLOOKUP((D32-1)&amp;"."&amp;C32&amp;"."&amp;B32,FPL!B$2:E$429,4,FALSE)*1.99</f>
        <v>61769.599999999999</v>
      </c>
      <c r="M32" s="14" t="s">
        <v>40</v>
      </c>
      <c r="N32" s="14">
        <f>VLOOKUP((D32-1)&amp;"."&amp;C32&amp;"."&amp;B32,FPL!B$2:E$429,4,FALSE)*2.49</f>
        <v>77289.600000000006</v>
      </c>
      <c r="O32" s="14" t="s">
        <v>41</v>
      </c>
      <c r="P32" s="14">
        <f>VLOOKUP((D32-1)&amp;"."&amp;C32&amp;"."&amp;B32,FPL!B$2:E$429,4,FALSE)*2.99</f>
        <v>92809.600000000006</v>
      </c>
      <c r="Q32" s="14" t="s">
        <v>42</v>
      </c>
      <c r="R32" s="14">
        <f>VLOOKUP((D32-1)&amp;"."&amp;C32&amp;"."&amp;B32,FPL!B$2:E$429,4,FALSE)*3.99</f>
        <v>123849.60000000001</v>
      </c>
      <c r="S32" s="14" t="s">
        <v>318</v>
      </c>
      <c r="T32" s="15">
        <v>99999999999</v>
      </c>
      <c r="U32" s="6">
        <v>8.5000000000000006E-2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0.02</v>
      </c>
      <c r="AB32" s="14">
        <v>0.02</v>
      </c>
      <c r="AC32" s="14">
        <v>0.04</v>
      </c>
      <c r="AD32" s="14">
        <v>0.04</v>
      </c>
      <c r="AE32" s="14">
        <v>0.06</v>
      </c>
      <c r="AF32" s="14">
        <v>0.06</v>
      </c>
      <c r="AG32" s="14">
        <v>8.5000000000000006E-2</v>
      </c>
      <c r="AH32" s="14">
        <v>8.5000000000000006E-2</v>
      </c>
      <c r="AI32" s="15">
        <v>8.5000000000000006E-2</v>
      </c>
    </row>
    <row r="33" spans="1:37" ht="15" customHeight="1" x14ac:dyDescent="0.45">
      <c r="A33" s="14" t="s">
        <v>315</v>
      </c>
      <c r="B33" s="28">
        <v>0</v>
      </c>
      <c r="C33" s="29">
        <v>6</v>
      </c>
      <c r="D33" s="35">
        <v>2022</v>
      </c>
      <c r="E33" s="38" t="s">
        <v>36</v>
      </c>
      <c r="F33" s="14" t="s">
        <v>37</v>
      </c>
      <c r="G33" s="14">
        <f>VLOOKUP((D33-1)&amp;"."&amp;C33&amp;"."&amp;B33,FPL!B$2:E$429,4,FALSE)*1</f>
        <v>35580</v>
      </c>
      <c r="H33" s="14">
        <f>VLOOKUP((D33-1)&amp;"."&amp;C33&amp;"."&amp;B33,FPL!B$2:E$429,4,FALSE)*1.32</f>
        <v>46965.600000000006</v>
      </c>
      <c r="I33" s="14" t="s">
        <v>38</v>
      </c>
      <c r="J33" s="14">
        <f>VLOOKUP((D33-1)&amp;"."&amp;C33&amp;"."&amp;B33,FPL!B$2:E$429,4,FALSE)*1.49</f>
        <v>53014.2</v>
      </c>
      <c r="K33" s="14" t="s">
        <v>39</v>
      </c>
      <c r="L33" s="14">
        <f>VLOOKUP((D33-1)&amp;"."&amp;C33&amp;"."&amp;B33,FPL!B$2:E$429,4,FALSE)*1.99</f>
        <v>70804.2</v>
      </c>
      <c r="M33" s="14" t="s">
        <v>40</v>
      </c>
      <c r="N33" s="14">
        <f>VLOOKUP((D33-1)&amp;"."&amp;C33&amp;"."&amp;B33,FPL!B$2:E$429,4,FALSE)*2.49</f>
        <v>88594.200000000012</v>
      </c>
      <c r="O33" s="14" t="s">
        <v>41</v>
      </c>
      <c r="P33" s="14">
        <f>VLOOKUP((D33-1)&amp;"."&amp;C33&amp;"."&amp;B33,FPL!B$2:E$429,4,FALSE)*2.99</f>
        <v>106384.20000000001</v>
      </c>
      <c r="Q33" s="14" t="s">
        <v>42</v>
      </c>
      <c r="R33" s="14">
        <f>VLOOKUP((D33-1)&amp;"."&amp;C33&amp;"."&amp;B33,FPL!B$2:E$429,4,FALSE)*3.99</f>
        <v>141964.20000000001</v>
      </c>
      <c r="S33" s="14" t="s">
        <v>318</v>
      </c>
      <c r="T33" s="15">
        <v>99999999999</v>
      </c>
      <c r="U33" s="6">
        <v>8.5000000000000006E-2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0.02</v>
      </c>
      <c r="AB33" s="14">
        <v>0.02</v>
      </c>
      <c r="AC33" s="14">
        <v>0.04</v>
      </c>
      <c r="AD33" s="14">
        <v>0.04</v>
      </c>
      <c r="AE33" s="14">
        <v>0.06</v>
      </c>
      <c r="AF33" s="14">
        <v>0.06</v>
      </c>
      <c r="AG33" s="14">
        <v>8.5000000000000006E-2</v>
      </c>
      <c r="AH33" s="14">
        <v>8.5000000000000006E-2</v>
      </c>
      <c r="AI33" s="15">
        <v>8.5000000000000006E-2</v>
      </c>
    </row>
    <row r="34" spans="1:37" ht="15" customHeight="1" x14ac:dyDescent="0.45">
      <c r="A34" s="14" t="s">
        <v>315</v>
      </c>
      <c r="B34" s="28">
        <v>0</v>
      </c>
      <c r="C34" s="29">
        <v>7</v>
      </c>
      <c r="D34" s="35">
        <v>2022</v>
      </c>
      <c r="E34" s="38" t="s">
        <v>36</v>
      </c>
      <c r="F34" s="14" t="s">
        <v>37</v>
      </c>
      <c r="G34" s="14">
        <f>VLOOKUP((D34-1)&amp;"."&amp;C34&amp;"."&amp;B34,FPL!B$2:E$429,4,FALSE)*1</f>
        <v>40120</v>
      </c>
      <c r="H34" s="14">
        <f>VLOOKUP((D34-1)&amp;"."&amp;C34&amp;"."&amp;B34,FPL!B$2:E$429,4,FALSE)*1.32</f>
        <v>52958.400000000001</v>
      </c>
      <c r="I34" s="14" t="s">
        <v>38</v>
      </c>
      <c r="J34" s="14">
        <f>VLOOKUP((D34-1)&amp;"."&amp;C34&amp;"."&amp;B34,FPL!B$2:E$429,4,FALSE)*1.49</f>
        <v>59778.8</v>
      </c>
      <c r="K34" s="14" t="s">
        <v>39</v>
      </c>
      <c r="L34" s="14">
        <f>VLOOKUP((D34-1)&amp;"."&amp;C34&amp;"."&amp;B34,FPL!B$2:E$429,4,FALSE)*1.99</f>
        <v>79838.8</v>
      </c>
      <c r="M34" s="14" t="s">
        <v>40</v>
      </c>
      <c r="N34" s="14">
        <f>VLOOKUP((D34-1)&amp;"."&amp;C34&amp;"."&amp;B34,FPL!B$2:E$429,4,FALSE)*2.49</f>
        <v>99898.8</v>
      </c>
      <c r="O34" s="14" t="s">
        <v>41</v>
      </c>
      <c r="P34" s="14">
        <f>VLOOKUP((D34-1)&amp;"."&amp;C34&amp;"."&amp;B34,FPL!B$2:E$429,4,FALSE)*2.99</f>
        <v>119958.8</v>
      </c>
      <c r="Q34" s="14" t="s">
        <v>42</v>
      </c>
      <c r="R34" s="14">
        <f>VLOOKUP((D34-1)&amp;"."&amp;C34&amp;"."&amp;B34,FPL!B$2:E$429,4,FALSE)*3.99</f>
        <v>160078.80000000002</v>
      </c>
      <c r="S34" s="14" t="s">
        <v>318</v>
      </c>
      <c r="T34" s="15">
        <v>99999999999</v>
      </c>
      <c r="U34" s="6">
        <v>8.5000000000000006E-2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0.02</v>
      </c>
      <c r="AB34" s="14">
        <v>0.02</v>
      </c>
      <c r="AC34" s="14">
        <v>0.04</v>
      </c>
      <c r="AD34" s="14">
        <v>0.04</v>
      </c>
      <c r="AE34" s="14">
        <v>0.06</v>
      </c>
      <c r="AF34" s="14">
        <v>0.06</v>
      </c>
      <c r="AG34" s="14">
        <v>8.5000000000000006E-2</v>
      </c>
      <c r="AH34" s="14">
        <v>8.5000000000000006E-2</v>
      </c>
      <c r="AI34" s="15">
        <v>8.5000000000000006E-2</v>
      </c>
    </row>
    <row r="35" spans="1:37" ht="15" customHeight="1" x14ac:dyDescent="0.45">
      <c r="A35" s="14" t="s">
        <v>315</v>
      </c>
      <c r="B35" s="28">
        <v>0</v>
      </c>
      <c r="C35" s="29">
        <v>8</v>
      </c>
      <c r="D35" s="35">
        <v>2022</v>
      </c>
      <c r="E35" s="38" t="s">
        <v>36</v>
      </c>
      <c r="F35" s="14" t="s">
        <v>37</v>
      </c>
      <c r="G35" s="14">
        <f>VLOOKUP((D35-1)&amp;"."&amp;C35&amp;"."&amp;B35,FPL!B$2:E$429,4,FALSE)*1</f>
        <v>44660</v>
      </c>
      <c r="H35" s="14">
        <f>VLOOKUP((D35-1)&amp;"."&amp;C35&amp;"."&amp;B35,FPL!B$2:E$429,4,FALSE)*1.32</f>
        <v>58951.200000000004</v>
      </c>
      <c r="I35" s="14" t="s">
        <v>38</v>
      </c>
      <c r="J35" s="14">
        <f>VLOOKUP((D35-1)&amp;"."&amp;C35&amp;"."&amp;B35,FPL!B$2:E$429,4,FALSE)*1.49</f>
        <v>66543.399999999994</v>
      </c>
      <c r="K35" s="14" t="s">
        <v>39</v>
      </c>
      <c r="L35" s="14">
        <f>VLOOKUP((D35-1)&amp;"."&amp;C35&amp;"."&amp;B35,FPL!B$2:E$429,4,FALSE)*1.99</f>
        <v>88873.4</v>
      </c>
      <c r="M35" s="14" t="s">
        <v>40</v>
      </c>
      <c r="N35" s="14">
        <f>VLOOKUP((D35-1)&amp;"."&amp;C35&amp;"."&amp;B35,FPL!B$2:E$429,4,FALSE)*2.49</f>
        <v>111203.40000000001</v>
      </c>
      <c r="O35" s="14" t="s">
        <v>41</v>
      </c>
      <c r="P35" s="14">
        <f>VLOOKUP((D35-1)&amp;"."&amp;C35&amp;"."&amp;B35,FPL!B$2:E$429,4,FALSE)*2.99</f>
        <v>133533.40000000002</v>
      </c>
      <c r="Q35" s="14" t="s">
        <v>42</v>
      </c>
      <c r="R35" s="14">
        <f>VLOOKUP((D35-1)&amp;"."&amp;C35&amp;"."&amp;B35,FPL!B$2:E$429,4,FALSE)*3.99</f>
        <v>178193.40000000002</v>
      </c>
      <c r="S35" s="14" t="s">
        <v>318</v>
      </c>
      <c r="T35" s="15">
        <v>99999999999</v>
      </c>
      <c r="U35" s="6">
        <v>8.5000000000000006E-2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0.02</v>
      </c>
      <c r="AB35" s="14">
        <v>0.02</v>
      </c>
      <c r="AC35" s="14">
        <v>0.04</v>
      </c>
      <c r="AD35" s="14">
        <v>0.04</v>
      </c>
      <c r="AE35" s="14">
        <v>0.06</v>
      </c>
      <c r="AF35" s="14">
        <v>0.06</v>
      </c>
      <c r="AG35" s="14">
        <v>8.5000000000000006E-2</v>
      </c>
      <c r="AH35" s="14">
        <v>8.5000000000000006E-2</v>
      </c>
      <c r="AI35" s="15">
        <v>8.5000000000000006E-2</v>
      </c>
    </row>
    <row r="36" spans="1:37" ht="15" customHeight="1" x14ac:dyDescent="0.45">
      <c r="A36" s="14" t="s">
        <v>315</v>
      </c>
      <c r="B36" s="28">
        <v>0</v>
      </c>
      <c r="C36" s="29">
        <v>9</v>
      </c>
      <c r="D36" s="35">
        <v>2022</v>
      </c>
      <c r="E36" s="38" t="s">
        <v>36</v>
      </c>
      <c r="F36" s="14" t="s">
        <v>37</v>
      </c>
      <c r="G36" s="14">
        <f>VLOOKUP((D36-1)&amp;"."&amp;C36&amp;"."&amp;B36,FPL!B$2:E$429,4,FALSE)*1</f>
        <v>45110</v>
      </c>
      <c r="H36" s="14">
        <f>VLOOKUP((D36-1)&amp;"."&amp;C36&amp;"."&amp;B36,FPL!B$2:E$429,4,FALSE)*1.32</f>
        <v>59545.200000000004</v>
      </c>
      <c r="I36" s="14" t="s">
        <v>38</v>
      </c>
      <c r="J36" s="14">
        <f>VLOOKUP((D36-1)&amp;"."&amp;C36&amp;"."&amp;B36,FPL!B$2:E$429,4,FALSE)*1.49</f>
        <v>67213.899999999994</v>
      </c>
      <c r="K36" s="14" t="s">
        <v>39</v>
      </c>
      <c r="L36" s="14">
        <f>VLOOKUP((D36-1)&amp;"."&amp;C36&amp;"."&amp;B36,FPL!B$2:E$429,4,FALSE)*1.99</f>
        <v>89768.9</v>
      </c>
      <c r="M36" s="14" t="s">
        <v>40</v>
      </c>
      <c r="N36" s="14">
        <f>VLOOKUP((D36-1)&amp;"."&amp;C36&amp;"."&amp;B36,FPL!B$2:E$429,4,FALSE)*2.49</f>
        <v>112323.90000000001</v>
      </c>
      <c r="O36" s="14" t="s">
        <v>41</v>
      </c>
      <c r="P36" s="14">
        <f>VLOOKUP((D36-1)&amp;"."&amp;C36&amp;"."&amp;B36,FPL!B$2:E$429,4,FALSE)*2.99</f>
        <v>134878.90000000002</v>
      </c>
      <c r="Q36" s="14" t="s">
        <v>42</v>
      </c>
      <c r="R36" s="14">
        <f>VLOOKUP((D36-1)&amp;"."&amp;C36&amp;"."&amp;B36,FPL!B$2:E$429,4,FALSE)*3.99</f>
        <v>179988.90000000002</v>
      </c>
      <c r="S36" s="14" t="s">
        <v>318</v>
      </c>
      <c r="T36" s="15">
        <v>99999999999</v>
      </c>
      <c r="U36" s="6">
        <v>8.5000000000000006E-2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0.02</v>
      </c>
      <c r="AB36" s="14">
        <v>0.02</v>
      </c>
      <c r="AC36" s="14">
        <v>0.04</v>
      </c>
      <c r="AD36" s="14">
        <v>0.04</v>
      </c>
      <c r="AE36" s="14">
        <v>0.06</v>
      </c>
      <c r="AF36" s="14">
        <v>0.06</v>
      </c>
      <c r="AG36" s="14">
        <v>8.5000000000000006E-2</v>
      </c>
      <c r="AH36" s="14">
        <v>8.5000000000000006E-2</v>
      </c>
      <c r="AI36" s="15">
        <v>8.5000000000000006E-2</v>
      </c>
    </row>
    <row r="37" spans="1:37" ht="15" customHeight="1" x14ac:dyDescent="0.45">
      <c r="A37" s="14" t="s">
        <v>315</v>
      </c>
      <c r="B37" s="28">
        <v>0</v>
      </c>
      <c r="C37" s="29">
        <v>10</v>
      </c>
      <c r="D37" s="35">
        <v>2022</v>
      </c>
      <c r="E37" s="38" t="s">
        <v>36</v>
      </c>
      <c r="F37" s="14" t="s">
        <v>37</v>
      </c>
      <c r="G37" s="14">
        <f>VLOOKUP((D37-1)&amp;"."&amp;C37&amp;"."&amp;B37,FPL!B$2:E$429,4,FALSE)*1</f>
        <v>45560</v>
      </c>
      <c r="H37" s="14">
        <f>VLOOKUP((D37-1)&amp;"."&amp;C37&amp;"."&amp;B37,FPL!B$2:E$429,4,FALSE)*1.32</f>
        <v>60139.200000000004</v>
      </c>
      <c r="I37" s="14" t="s">
        <v>38</v>
      </c>
      <c r="J37" s="14">
        <f>VLOOKUP((D37-1)&amp;"."&amp;C37&amp;"."&amp;B37,FPL!B$2:E$429,4,FALSE)*1.49</f>
        <v>67884.399999999994</v>
      </c>
      <c r="K37" s="14" t="s">
        <v>39</v>
      </c>
      <c r="L37" s="14">
        <f>VLOOKUP((D37-1)&amp;"."&amp;C37&amp;"."&amp;B37,FPL!B$2:E$429,4,FALSE)*1.99</f>
        <v>90664.4</v>
      </c>
      <c r="M37" s="14" t="s">
        <v>40</v>
      </c>
      <c r="N37" s="14">
        <f>VLOOKUP((D37-1)&amp;"."&amp;C37&amp;"."&amp;B37,FPL!B$2:E$429,4,FALSE)*2.49</f>
        <v>113444.40000000001</v>
      </c>
      <c r="O37" s="14" t="s">
        <v>41</v>
      </c>
      <c r="P37" s="14">
        <f>VLOOKUP((D37-1)&amp;"."&amp;C37&amp;"."&amp;B37,FPL!B$2:E$429,4,FALSE)*2.99</f>
        <v>136224.40000000002</v>
      </c>
      <c r="Q37" s="14" t="s">
        <v>42</v>
      </c>
      <c r="R37" s="14">
        <f>VLOOKUP((D37-1)&amp;"."&amp;C37&amp;"."&amp;B37,FPL!B$2:E$429,4,FALSE)*3.99</f>
        <v>181784.40000000002</v>
      </c>
      <c r="S37" s="14" t="s">
        <v>318</v>
      </c>
      <c r="T37" s="15">
        <v>99999999999</v>
      </c>
      <c r="U37" s="6">
        <v>8.5000000000000006E-2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0.02</v>
      </c>
      <c r="AB37" s="14">
        <v>0.02</v>
      </c>
      <c r="AC37" s="14">
        <v>0.04</v>
      </c>
      <c r="AD37" s="14">
        <v>0.04</v>
      </c>
      <c r="AE37" s="14">
        <v>0.06</v>
      </c>
      <c r="AF37" s="14">
        <v>0.06</v>
      </c>
      <c r="AG37" s="14">
        <v>8.5000000000000006E-2</v>
      </c>
      <c r="AH37" s="14">
        <v>8.5000000000000006E-2</v>
      </c>
      <c r="AI37" s="15">
        <v>8.5000000000000006E-2</v>
      </c>
    </row>
    <row r="38" spans="1:37" ht="15" customHeight="1" x14ac:dyDescent="0.45">
      <c r="A38" s="14" t="s">
        <v>315</v>
      </c>
      <c r="B38" s="28">
        <v>0</v>
      </c>
      <c r="C38" s="29">
        <v>11</v>
      </c>
      <c r="D38" s="35">
        <v>2022</v>
      </c>
      <c r="E38" s="38" t="s">
        <v>36</v>
      </c>
      <c r="F38" s="14" t="s">
        <v>37</v>
      </c>
      <c r="G38" s="14">
        <f>VLOOKUP((D38-1)&amp;"."&amp;C38&amp;"."&amp;B38,FPL!B$2:E$429,4,FALSE)*1</f>
        <v>46010</v>
      </c>
      <c r="H38" s="14">
        <f>VLOOKUP((D38-1)&amp;"."&amp;C38&amp;"."&amp;B38,FPL!B$2:E$429,4,FALSE)*1.32</f>
        <v>60733.200000000004</v>
      </c>
      <c r="I38" s="14" t="s">
        <v>38</v>
      </c>
      <c r="J38" s="14">
        <f>VLOOKUP((D38-1)&amp;"."&amp;C38&amp;"."&amp;B38,FPL!B$2:E$429,4,FALSE)*1.49</f>
        <v>68554.899999999994</v>
      </c>
      <c r="K38" s="14" t="s">
        <v>39</v>
      </c>
      <c r="L38" s="14">
        <f>VLOOKUP((D38-1)&amp;"."&amp;C38&amp;"."&amp;B38,FPL!B$2:E$429,4,FALSE)*1.99</f>
        <v>91559.9</v>
      </c>
      <c r="M38" s="14" t="s">
        <v>40</v>
      </c>
      <c r="N38" s="14">
        <f>VLOOKUP((D38-1)&amp;"."&amp;C38&amp;"."&amp;B38,FPL!B$2:E$429,4,FALSE)*2.49</f>
        <v>114564.90000000001</v>
      </c>
      <c r="O38" s="14" t="s">
        <v>41</v>
      </c>
      <c r="P38" s="14">
        <f>VLOOKUP((D38-1)&amp;"."&amp;C38&amp;"."&amp;B38,FPL!B$2:E$429,4,FALSE)*2.99</f>
        <v>137569.90000000002</v>
      </c>
      <c r="Q38" s="14" t="s">
        <v>42</v>
      </c>
      <c r="R38" s="14">
        <f>VLOOKUP((D38-1)&amp;"."&amp;C38&amp;"."&amp;B38,FPL!B$2:E$429,4,FALSE)*3.99</f>
        <v>183579.90000000002</v>
      </c>
      <c r="S38" s="14" t="s">
        <v>318</v>
      </c>
      <c r="T38" s="15">
        <v>99999999999</v>
      </c>
      <c r="U38" s="6">
        <v>8.5000000000000006E-2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0.02</v>
      </c>
      <c r="AB38" s="14">
        <v>0.02</v>
      </c>
      <c r="AC38" s="14">
        <v>0.04</v>
      </c>
      <c r="AD38" s="14">
        <v>0.04</v>
      </c>
      <c r="AE38" s="14">
        <v>0.06</v>
      </c>
      <c r="AF38" s="14">
        <v>0.06</v>
      </c>
      <c r="AG38" s="14">
        <v>8.5000000000000006E-2</v>
      </c>
      <c r="AH38" s="14">
        <v>8.5000000000000006E-2</v>
      </c>
      <c r="AI38" s="15">
        <v>8.5000000000000006E-2</v>
      </c>
    </row>
    <row r="39" spans="1:37" ht="15" customHeight="1" thickBot="1" x14ac:dyDescent="0.5">
      <c r="A39" s="14" t="s">
        <v>315</v>
      </c>
      <c r="B39" s="28">
        <v>0</v>
      </c>
      <c r="C39" s="29">
        <v>12</v>
      </c>
      <c r="D39" s="35">
        <v>2022</v>
      </c>
      <c r="E39" s="38" t="s">
        <v>36</v>
      </c>
      <c r="F39" s="14" t="s">
        <v>37</v>
      </c>
      <c r="G39" s="14">
        <f>VLOOKUP((D39-1)&amp;"."&amp;C39&amp;"."&amp;B39,FPL!B$2:E$429,4,FALSE)*1</f>
        <v>46460</v>
      </c>
      <c r="H39" s="14">
        <f>VLOOKUP((D39-1)&amp;"."&amp;C39&amp;"."&amp;B39,FPL!B$2:E$429,4,FALSE)*1.32</f>
        <v>61327.200000000004</v>
      </c>
      <c r="I39" s="14" t="s">
        <v>38</v>
      </c>
      <c r="J39" s="14">
        <f>VLOOKUP((D39-1)&amp;"."&amp;C39&amp;"."&amp;B39,FPL!B$2:E$429,4,FALSE)*1.49</f>
        <v>69225.399999999994</v>
      </c>
      <c r="K39" s="14" t="s">
        <v>39</v>
      </c>
      <c r="L39" s="14">
        <f>VLOOKUP((D39-1)&amp;"."&amp;C39&amp;"."&amp;B39,FPL!B$2:E$429,4,FALSE)*1.99</f>
        <v>92455.4</v>
      </c>
      <c r="M39" s="14" t="s">
        <v>40</v>
      </c>
      <c r="N39" s="14">
        <f>VLOOKUP((D39-1)&amp;"."&amp;C39&amp;"."&amp;B39,FPL!B$2:E$429,4,FALSE)*2.49</f>
        <v>115685.40000000001</v>
      </c>
      <c r="O39" s="14" t="s">
        <v>41</v>
      </c>
      <c r="P39" s="14">
        <f>VLOOKUP((D39-1)&amp;"."&amp;C39&amp;"."&amp;B39,FPL!B$2:E$429,4,FALSE)*2.99</f>
        <v>138915.40000000002</v>
      </c>
      <c r="Q39" s="14" t="s">
        <v>42</v>
      </c>
      <c r="R39" s="14">
        <f>VLOOKUP((D39-1)&amp;"."&amp;C39&amp;"."&amp;B39,FPL!B$2:E$429,4,FALSE)*3.99</f>
        <v>185375.40000000002</v>
      </c>
      <c r="S39" s="14" t="s">
        <v>318</v>
      </c>
      <c r="T39" s="15">
        <v>99999999999</v>
      </c>
      <c r="U39" s="6">
        <v>8.5000000000000006E-2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0.02</v>
      </c>
      <c r="AB39" s="14">
        <v>0.02</v>
      </c>
      <c r="AC39" s="14">
        <v>0.04</v>
      </c>
      <c r="AD39" s="14">
        <v>0.04</v>
      </c>
      <c r="AE39" s="14">
        <v>0.06</v>
      </c>
      <c r="AF39" s="14">
        <v>0.06</v>
      </c>
      <c r="AG39" s="14">
        <v>8.5000000000000006E-2</v>
      </c>
      <c r="AH39" s="14">
        <v>8.5000000000000006E-2</v>
      </c>
      <c r="AI39" s="15">
        <v>8.5000000000000006E-2</v>
      </c>
    </row>
    <row r="40" spans="1:37" s="41" customFormat="1" ht="15" customHeight="1" x14ac:dyDescent="0.5">
      <c r="A40" s="26" t="s">
        <v>315</v>
      </c>
      <c r="B40" s="24" t="s">
        <v>35</v>
      </c>
      <c r="C40" s="25">
        <v>1</v>
      </c>
      <c r="D40" s="27">
        <v>2021</v>
      </c>
      <c r="E40" s="26" t="s">
        <v>36</v>
      </c>
      <c r="F40" s="23" t="s">
        <v>37</v>
      </c>
      <c r="G40" s="23">
        <f>VLOOKUP((D40-1)&amp;"."&amp;C40&amp;"."&amp;B40,FPL!B$2:E$429,4,FALSE)*1</f>
        <v>15950</v>
      </c>
      <c r="H40" s="23">
        <f>VLOOKUP((D40-1)&amp;"."&amp;C40&amp;"."&amp;B40,FPL!B$2:E$429,4,FALSE)*1.32</f>
        <v>21054</v>
      </c>
      <c r="I40" s="23" t="s">
        <v>38</v>
      </c>
      <c r="J40" s="23">
        <f>VLOOKUP((D40-1)&amp;"."&amp;C40&amp;"."&amp;B40,FPL!B$2:E$429,4,FALSE)*1.49</f>
        <v>23765.5</v>
      </c>
      <c r="K40" s="23" t="s">
        <v>39</v>
      </c>
      <c r="L40" s="23">
        <f>VLOOKUP((D40-1)&amp;"."&amp;C40&amp;"."&amp;B40,FPL!B$2:E$429,4,FALSE)*1.99</f>
        <v>31740.5</v>
      </c>
      <c r="M40" s="23" t="s">
        <v>40</v>
      </c>
      <c r="N40" s="23">
        <f>VLOOKUP((D40-1)&amp;"."&amp;C40&amp;"."&amp;B40,FPL!B$2:E$429,4,FALSE)*2.49</f>
        <v>39715.5</v>
      </c>
      <c r="O40" s="23" t="s">
        <v>41</v>
      </c>
      <c r="P40" s="23">
        <f>VLOOKUP((D40-1)&amp;"."&amp;C40&amp;"."&amp;B40,FPL!B$2:E$429,4,FALSE)*2.99</f>
        <v>47690.5</v>
      </c>
      <c r="Q40" s="23" t="s">
        <v>42</v>
      </c>
      <c r="R40" s="23">
        <f>VLOOKUP((D40-1)&amp;"."&amp;C40&amp;"."&amp;B40,FPL!B$2:E$429,4,FALSE)*3.99</f>
        <v>63640.5</v>
      </c>
      <c r="S40" s="23" t="s">
        <v>318</v>
      </c>
      <c r="T40" s="27">
        <v>99999999999</v>
      </c>
      <c r="U40" s="26">
        <v>8.5000000000000006E-2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>
        <v>0.02</v>
      </c>
      <c r="AB40" s="23">
        <v>0.02</v>
      </c>
      <c r="AC40" s="23">
        <v>0.04</v>
      </c>
      <c r="AD40" s="23">
        <v>0.04</v>
      </c>
      <c r="AE40" s="23">
        <v>0.06</v>
      </c>
      <c r="AF40" s="23">
        <v>0.06</v>
      </c>
      <c r="AG40" s="23">
        <v>8.5000000000000006E-2</v>
      </c>
      <c r="AH40" s="23">
        <v>8.5000000000000006E-2</v>
      </c>
      <c r="AI40" s="27">
        <v>8.5000000000000006E-2</v>
      </c>
      <c r="AK40" s="42" t="s">
        <v>43</v>
      </c>
    </row>
    <row r="41" spans="1:37" s="43" customFormat="1" ht="15" customHeight="1" x14ac:dyDescent="0.5">
      <c r="A41" s="6" t="s">
        <v>315</v>
      </c>
      <c r="B41" s="28" t="s">
        <v>35</v>
      </c>
      <c r="C41" s="29">
        <v>2</v>
      </c>
      <c r="D41" s="15">
        <v>2021</v>
      </c>
      <c r="E41" s="6" t="s">
        <v>36</v>
      </c>
      <c r="F41" s="14" t="s">
        <v>37</v>
      </c>
      <c r="G41" s="14">
        <f>VLOOKUP((D41-1)&amp;"."&amp;C41&amp;"."&amp;B41,FPL!B$2:E$429,4,FALSE)*1</f>
        <v>21550</v>
      </c>
      <c r="H41" s="14">
        <f>VLOOKUP((D41-1)&amp;"."&amp;C41&amp;"."&amp;B41,FPL!B$2:E$429,4,FALSE)*1.32</f>
        <v>28446</v>
      </c>
      <c r="I41" s="14" t="s">
        <v>38</v>
      </c>
      <c r="J41" s="14">
        <f>VLOOKUP((D41-1)&amp;"."&amp;C41&amp;"."&amp;B41,FPL!B$2:E$429,4,FALSE)*1.49</f>
        <v>32109.5</v>
      </c>
      <c r="K41" s="14" t="s">
        <v>39</v>
      </c>
      <c r="L41" s="14">
        <f>VLOOKUP((D41-1)&amp;"."&amp;C41&amp;"."&amp;B41,FPL!B$2:E$429,4,FALSE)*1.99</f>
        <v>42884.5</v>
      </c>
      <c r="M41" s="14" t="s">
        <v>40</v>
      </c>
      <c r="N41" s="14">
        <f>VLOOKUP((D41-1)&amp;"."&amp;C41&amp;"."&amp;B41,FPL!B$2:E$429,4,FALSE)*2.49</f>
        <v>53659.500000000007</v>
      </c>
      <c r="O41" s="14" t="s">
        <v>41</v>
      </c>
      <c r="P41" s="14">
        <f>VLOOKUP((D41-1)&amp;"."&amp;C41&amp;"."&amp;B41,FPL!B$2:E$429,4,FALSE)*2.99</f>
        <v>64434.500000000007</v>
      </c>
      <c r="Q41" s="14" t="s">
        <v>42</v>
      </c>
      <c r="R41" s="14">
        <f>VLOOKUP((D41-1)&amp;"."&amp;C41&amp;"."&amp;B41,FPL!B$2:E$429,4,FALSE)*3.99</f>
        <v>85984.5</v>
      </c>
      <c r="S41" s="14" t="s">
        <v>318</v>
      </c>
      <c r="T41" s="15">
        <v>99999999999</v>
      </c>
      <c r="U41" s="6">
        <v>8.5000000000000006E-2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0.02</v>
      </c>
      <c r="AB41" s="14">
        <v>0.02</v>
      </c>
      <c r="AC41" s="14">
        <v>0.04</v>
      </c>
      <c r="AD41" s="14">
        <v>0.04</v>
      </c>
      <c r="AE41" s="14">
        <v>0.06</v>
      </c>
      <c r="AF41" s="14">
        <v>0.06</v>
      </c>
      <c r="AG41" s="14">
        <v>8.5000000000000006E-2</v>
      </c>
      <c r="AH41" s="14">
        <v>8.5000000000000006E-2</v>
      </c>
      <c r="AI41" s="15">
        <v>8.5000000000000006E-2</v>
      </c>
      <c r="AK41" s="44" t="s">
        <v>44</v>
      </c>
    </row>
    <row r="42" spans="1:37" s="43" customFormat="1" ht="15" customHeight="1" x14ac:dyDescent="0.5">
      <c r="A42" s="6" t="s">
        <v>315</v>
      </c>
      <c r="B42" s="28" t="s">
        <v>35</v>
      </c>
      <c r="C42" s="29">
        <v>3</v>
      </c>
      <c r="D42" s="15">
        <v>2021</v>
      </c>
      <c r="E42" s="6" t="s">
        <v>36</v>
      </c>
      <c r="F42" s="14" t="s">
        <v>37</v>
      </c>
      <c r="G42" s="14">
        <f>VLOOKUP((D42-1)&amp;"."&amp;C42&amp;"."&amp;B42,FPL!B$2:E$429,4,FALSE)*1</f>
        <v>27150</v>
      </c>
      <c r="H42" s="14">
        <f>VLOOKUP((D42-1)&amp;"."&amp;C42&amp;"."&amp;B42,FPL!B$2:E$429,4,FALSE)*1.32</f>
        <v>35838</v>
      </c>
      <c r="I42" s="14" t="s">
        <v>38</v>
      </c>
      <c r="J42" s="14">
        <f>VLOOKUP((D42-1)&amp;"."&amp;C42&amp;"."&amp;B42,FPL!B$2:E$429,4,FALSE)*1.49</f>
        <v>40453.5</v>
      </c>
      <c r="K42" s="14" t="s">
        <v>39</v>
      </c>
      <c r="L42" s="14">
        <f>VLOOKUP((D42-1)&amp;"."&amp;C42&amp;"."&amp;B42,FPL!B$2:E$429,4,FALSE)*1.99</f>
        <v>54028.5</v>
      </c>
      <c r="M42" s="14" t="s">
        <v>40</v>
      </c>
      <c r="N42" s="14">
        <f>VLOOKUP((D42-1)&amp;"."&amp;C42&amp;"."&amp;B42,FPL!B$2:E$429,4,FALSE)*2.49</f>
        <v>67603.5</v>
      </c>
      <c r="O42" s="14" t="s">
        <v>41</v>
      </c>
      <c r="P42" s="14">
        <f>VLOOKUP((D42-1)&amp;"."&amp;C42&amp;"."&amp;B42,FPL!B$2:E$429,4,FALSE)*2.99</f>
        <v>81178.5</v>
      </c>
      <c r="Q42" s="14" t="s">
        <v>42</v>
      </c>
      <c r="R42" s="14">
        <f>VLOOKUP((D42-1)&amp;"."&amp;C42&amp;"."&amp;B42,FPL!B$2:E$429,4,FALSE)*3.99</f>
        <v>108328.5</v>
      </c>
      <c r="S42" s="14" t="s">
        <v>318</v>
      </c>
      <c r="T42" s="15">
        <v>99999999999</v>
      </c>
      <c r="U42" s="6">
        <v>8.5000000000000006E-2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0.02</v>
      </c>
      <c r="AB42" s="14">
        <v>0.02</v>
      </c>
      <c r="AC42" s="14">
        <v>0.04</v>
      </c>
      <c r="AD42" s="14">
        <v>0.04</v>
      </c>
      <c r="AE42" s="14">
        <v>0.06</v>
      </c>
      <c r="AF42" s="14">
        <v>0.06</v>
      </c>
      <c r="AG42" s="14">
        <v>8.5000000000000006E-2</v>
      </c>
      <c r="AH42" s="14">
        <v>8.5000000000000006E-2</v>
      </c>
      <c r="AI42" s="15">
        <v>8.5000000000000006E-2</v>
      </c>
      <c r="AK42" s="44" t="s">
        <v>45</v>
      </c>
    </row>
    <row r="43" spans="1:37" s="43" customFormat="1" ht="15" customHeight="1" x14ac:dyDescent="0.45">
      <c r="A43" s="6" t="s">
        <v>315</v>
      </c>
      <c r="B43" s="28" t="s">
        <v>35</v>
      </c>
      <c r="C43" s="29">
        <v>4</v>
      </c>
      <c r="D43" s="15">
        <v>2021</v>
      </c>
      <c r="E43" s="6" t="s">
        <v>36</v>
      </c>
      <c r="F43" s="14" t="s">
        <v>37</v>
      </c>
      <c r="G43" s="14">
        <f>VLOOKUP((D43-1)&amp;"."&amp;C43&amp;"."&amp;B43,FPL!B$2:E$429,4,FALSE)*1</f>
        <v>32750</v>
      </c>
      <c r="H43" s="14">
        <f>VLOOKUP((D43-1)&amp;"."&amp;C43&amp;"."&amp;B43,FPL!B$2:E$429,4,FALSE)*1.32</f>
        <v>43230</v>
      </c>
      <c r="I43" s="14" t="s">
        <v>38</v>
      </c>
      <c r="J43" s="14">
        <f>VLOOKUP((D43-1)&amp;"."&amp;C43&amp;"."&amp;B43,FPL!B$2:E$429,4,FALSE)*1.49</f>
        <v>48797.5</v>
      </c>
      <c r="K43" s="14" t="s">
        <v>39</v>
      </c>
      <c r="L43" s="14">
        <f>VLOOKUP((D43-1)&amp;"."&amp;C43&amp;"."&amp;B43,FPL!B$2:E$429,4,FALSE)*1.99</f>
        <v>65172.5</v>
      </c>
      <c r="M43" s="14" t="s">
        <v>40</v>
      </c>
      <c r="N43" s="14">
        <f>VLOOKUP((D43-1)&amp;"."&amp;C43&amp;"."&amp;B43,FPL!B$2:E$429,4,FALSE)*2.49</f>
        <v>81547.5</v>
      </c>
      <c r="O43" s="14" t="s">
        <v>41</v>
      </c>
      <c r="P43" s="14">
        <f>VLOOKUP((D43-1)&amp;"."&amp;C43&amp;"."&amp;B43,FPL!B$2:E$429,4,FALSE)*2.99</f>
        <v>97922.5</v>
      </c>
      <c r="Q43" s="14" t="s">
        <v>42</v>
      </c>
      <c r="R43" s="14">
        <f>VLOOKUP((D43-1)&amp;"."&amp;C43&amp;"."&amp;B43,FPL!B$2:E$429,4,FALSE)*3.99</f>
        <v>130672.5</v>
      </c>
      <c r="S43" s="14" t="s">
        <v>318</v>
      </c>
      <c r="T43" s="15">
        <v>99999999999</v>
      </c>
      <c r="U43" s="6">
        <v>8.5000000000000006E-2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0.02</v>
      </c>
      <c r="AB43" s="14">
        <v>0.02</v>
      </c>
      <c r="AC43" s="14">
        <v>0.04</v>
      </c>
      <c r="AD43" s="14">
        <v>0.04</v>
      </c>
      <c r="AE43" s="14">
        <v>0.06</v>
      </c>
      <c r="AF43" s="14">
        <v>0.06</v>
      </c>
      <c r="AG43" s="14">
        <v>8.5000000000000006E-2</v>
      </c>
      <c r="AH43" s="14">
        <v>8.5000000000000006E-2</v>
      </c>
      <c r="AI43" s="15">
        <v>8.5000000000000006E-2</v>
      </c>
    </row>
    <row r="44" spans="1:37" s="43" customFormat="1" ht="15" customHeight="1" x14ac:dyDescent="0.45">
      <c r="A44" s="6" t="s">
        <v>315</v>
      </c>
      <c r="B44" s="28" t="s">
        <v>35</v>
      </c>
      <c r="C44" s="29">
        <v>5</v>
      </c>
      <c r="D44" s="15">
        <v>2021</v>
      </c>
      <c r="E44" s="6" t="s">
        <v>36</v>
      </c>
      <c r="F44" s="14" t="s">
        <v>37</v>
      </c>
      <c r="G44" s="14">
        <f>VLOOKUP((D44-1)&amp;"."&amp;C44&amp;"."&amp;B44,FPL!B$2:E$429,4,FALSE)*1</f>
        <v>38350</v>
      </c>
      <c r="H44" s="14">
        <f>VLOOKUP((D44-1)&amp;"."&amp;C44&amp;"."&amp;B44,FPL!B$2:E$429,4,FALSE)*1.32</f>
        <v>50622</v>
      </c>
      <c r="I44" s="14" t="s">
        <v>38</v>
      </c>
      <c r="J44" s="14">
        <f>VLOOKUP((D44-1)&amp;"."&amp;C44&amp;"."&amp;B44,FPL!B$2:E$429,4,FALSE)*1.49</f>
        <v>57141.5</v>
      </c>
      <c r="K44" s="14" t="s">
        <v>39</v>
      </c>
      <c r="L44" s="14">
        <f>VLOOKUP((D44-1)&amp;"."&amp;C44&amp;"."&amp;B44,FPL!B$2:E$429,4,FALSE)*1.99</f>
        <v>76316.5</v>
      </c>
      <c r="M44" s="14" t="s">
        <v>40</v>
      </c>
      <c r="N44" s="14">
        <f>VLOOKUP((D44-1)&amp;"."&amp;C44&amp;"."&amp;B44,FPL!B$2:E$429,4,FALSE)*2.49</f>
        <v>95491.500000000015</v>
      </c>
      <c r="O44" s="14" t="s">
        <v>41</v>
      </c>
      <c r="P44" s="14">
        <f>VLOOKUP((D44-1)&amp;"."&amp;C44&amp;"."&amp;B44,FPL!B$2:E$429,4,FALSE)*2.99</f>
        <v>114666.50000000001</v>
      </c>
      <c r="Q44" s="14" t="s">
        <v>42</v>
      </c>
      <c r="R44" s="14">
        <f>VLOOKUP((D44-1)&amp;"."&amp;C44&amp;"."&amp;B44,FPL!B$2:E$429,4,FALSE)*3.99</f>
        <v>153016.5</v>
      </c>
      <c r="S44" s="14" t="s">
        <v>318</v>
      </c>
      <c r="T44" s="15">
        <v>99999999999</v>
      </c>
      <c r="U44" s="6">
        <v>8.5000000000000006E-2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0.02</v>
      </c>
      <c r="AB44" s="14">
        <v>0.02</v>
      </c>
      <c r="AC44" s="14">
        <v>0.04</v>
      </c>
      <c r="AD44" s="14">
        <v>0.04</v>
      </c>
      <c r="AE44" s="14">
        <v>0.06</v>
      </c>
      <c r="AF44" s="14">
        <v>0.06</v>
      </c>
      <c r="AG44" s="14">
        <v>8.5000000000000006E-2</v>
      </c>
      <c r="AH44" s="14">
        <v>8.5000000000000006E-2</v>
      </c>
      <c r="AI44" s="15">
        <v>8.5000000000000006E-2</v>
      </c>
    </row>
    <row r="45" spans="1:37" s="43" customFormat="1" ht="15" customHeight="1" x14ac:dyDescent="0.45">
      <c r="A45" s="6" t="s">
        <v>315</v>
      </c>
      <c r="B45" s="28" t="s">
        <v>35</v>
      </c>
      <c r="C45" s="29">
        <v>6</v>
      </c>
      <c r="D45" s="15">
        <v>2021</v>
      </c>
      <c r="E45" s="6" t="s">
        <v>36</v>
      </c>
      <c r="F45" s="14" t="s">
        <v>37</v>
      </c>
      <c r="G45" s="14">
        <f>VLOOKUP((D45-1)&amp;"."&amp;C45&amp;"."&amp;B45,FPL!B$2:E$429,4,FALSE)*1</f>
        <v>43950</v>
      </c>
      <c r="H45" s="14">
        <f>VLOOKUP((D45-1)&amp;"."&amp;C45&amp;"."&amp;B45,FPL!B$2:E$429,4,FALSE)*1.32</f>
        <v>58014</v>
      </c>
      <c r="I45" s="14" t="s">
        <v>38</v>
      </c>
      <c r="J45" s="14">
        <f>VLOOKUP((D45-1)&amp;"."&amp;C45&amp;"."&amp;B45,FPL!B$2:E$429,4,FALSE)*1.49</f>
        <v>65485.5</v>
      </c>
      <c r="K45" s="14" t="s">
        <v>39</v>
      </c>
      <c r="L45" s="14">
        <f>VLOOKUP((D45-1)&amp;"."&amp;C45&amp;"."&amp;B45,FPL!B$2:E$429,4,FALSE)*1.99</f>
        <v>87460.5</v>
      </c>
      <c r="M45" s="14" t="s">
        <v>40</v>
      </c>
      <c r="N45" s="14">
        <f>VLOOKUP((D45-1)&amp;"."&amp;C45&amp;"."&amp;B45,FPL!B$2:E$429,4,FALSE)*2.49</f>
        <v>109435.50000000001</v>
      </c>
      <c r="O45" s="14" t="s">
        <v>41</v>
      </c>
      <c r="P45" s="14">
        <f>VLOOKUP((D45-1)&amp;"."&amp;C45&amp;"."&amp;B45,FPL!B$2:E$429,4,FALSE)*2.99</f>
        <v>131410.5</v>
      </c>
      <c r="Q45" s="14" t="s">
        <v>42</v>
      </c>
      <c r="R45" s="14">
        <f>VLOOKUP((D45-1)&amp;"."&amp;C45&amp;"."&amp;B45,FPL!B$2:E$429,4,FALSE)*3.99</f>
        <v>175360.5</v>
      </c>
      <c r="S45" s="14" t="s">
        <v>318</v>
      </c>
      <c r="T45" s="15">
        <v>99999999999</v>
      </c>
      <c r="U45" s="6">
        <v>8.5000000000000006E-2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0.02</v>
      </c>
      <c r="AB45" s="14">
        <v>0.02</v>
      </c>
      <c r="AC45" s="14">
        <v>0.04</v>
      </c>
      <c r="AD45" s="14">
        <v>0.04</v>
      </c>
      <c r="AE45" s="14">
        <v>0.06</v>
      </c>
      <c r="AF45" s="14">
        <v>0.06</v>
      </c>
      <c r="AG45" s="14">
        <v>8.5000000000000006E-2</v>
      </c>
      <c r="AH45" s="14">
        <v>8.5000000000000006E-2</v>
      </c>
      <c r="AI45" s="15">
        <v>8.5000000000000006E-2</v>
      </c>
    </row>
    <row r="46" spans="1:37" s="43" customFormat="1" ht="15" customHeight="1" x14ac:dyDescent="0.45">
      <c r="A46" s="6" t="s">
        <v>315</v>
      </c>
      <c r="B46" s="28" t="s">
        <v>35</v>
      </c>
      <c r="C46" s="29">
        <v>7</v>
      </c>
      <c r="D46" s="15">
        <v>2021</v>
      </c>
      <c r="E46" s="6" t="s">
        <v>36</v>
      </c>
      <c r="F46" s="14" t="s">
        <v>37</v>
      </c>
      <c r="G46" s="14">
        <f>VLOOKUP((D46-1)&amp;"."&amp;C46&amp;"."&amp;B46,FPL!B$2:E$429,4,FALSE)*1</f>
        <v>49550</v>
      </c>
      <c r="H46" s="14">
        <f>VLOOKUP((D46-1)&amp;"."&amp;C46&amp;"."&amp;B46,FPL!B$2:E$429,4,FALSE)*1.32</f>
        <v>65406</v>
      </c>
      <c r="I46" s="14" t="s">
        <v>38</v>
      </c>
      <c r="J46" s="14">
        <f>VLOOKUP((D46-1)&amp;"."&amp;C46&amp;"."&amp;B46,FPL!B$2:E$429,4,FALSE)*1.49</f>
        <v>73829.5</v>
      </c>
      <c r="K46" s="14" t="s">
        <v>39</v>
      </c>
      <c r="L46" s="14">
        <f>VLOOKUP((D46-1)&amp;"."&amp;C46&amp;"."&amp;B46,FPL!B$2:E$429,4,FALSE)*1.99</f>
        <v>98604.5</v>
      </c>
      <c r="M46" s="14" t="s">
        <v>40</v>
      </c>
      <c r="N46" s="14">
        <f>VLOOKUP((D46-1)&amp;"."&amp;C46&amp;"."&amp;B46,FPL!B$2:E$429,4,FALSE)*2.49</f>
        <v>123379.50000000001</v>
      </c>
      <c r="O46" s="14" t="s">
        <v>41</v>
      </c>
      <c r="P46" s="14">
        <f>VLOOKUP((D46-1)&amp;"."&amp;C46&amp;"."&amp;B46,FPL!B$2:E$429,4,FALSE)*2.99</f>
        <v>148154.5</v>
      </c>
      <c r="Q46" s="14" t="s">
        <v>42</v>
      </c>
      <c r="R46" s="14">
        <f>VLOOKUP((D46-1)&amp;"."&amp;C46&amp;"."&amp;B46,FPL!B$2:E$429,4,FALSE)*3.99</f>
        <v>197704.5</v>
      </c>
      <c r="S46" s="14" t="s">
        <v>318</v>
      </c>
      <c r="T46" s="15">
        <v>99999999999</v>
      </c>
      <c r="U46" s="6">
        <v>8.5000000000000006E-2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0.02</v>
      </c>
      <c r="AB46" s="14">
        <v>0.02</v>
      </c>
      <c r="AC46" s="14">
        <v>0.04</v>
      </c>
      <c r="AD46" s="14">
        <v>0.04</v>
      </c>
      <c r="AE46" s="14">
        <v>0.06</v>
      </c>
      <c r="AF46" s="14">
        <v>0.06</v>
      </c>
      <c r="AG46" s="14">
        <v>8.5000000000000006E-2</v>
      </c>
      <c r="AH46" s="14">
        <v>8.5000000000000006E-2</v>
      </c>
      <c r="AI46" s="15">
        <v>8.5000000000000006E-2</v>
      </c>
    </row>
    <row r="47" spans="1:37" s="43" customFormat="1" ht="15" customHeight="1" x14ac:dyDescent="0.45">
      <c r="A47" s="6" t="s">
        <v>315</v>
      </c>
      <c r="B47" s="28" t="s">
        <v>35</v>
      </c>
      <c r="C47" s="29">
        <v>8</v>
      </c>
      <c r="D47" s="15">
        <v>2021</v>
      </c>
      <c r="E47" s="6" t="s">
        <v>36</v>
      </c>
      <c r="F47" s="14" t="s">
        <v>37</v>
      </c>
      <c r="G47" s="14">
        <f>VLOOKUP((D47-1)&amp;"."&amp;C47&amp;"."&amp;B47,FPL!B$2:E$429,4,FALSE)*1</f>
        <v>55150</v>
      </c>
      <c r="H47" s="14">
        <f>VLOOKUP((D47-1)&amp;"."&amp;C47&amp;"."&amp;B47,FPL!B$2:E$429,4,FALSE)*1.32</f>
        <v>72798</v>
      </c>
      <c r="I47" s="14" t="s">
        <v>38</v>
      </c>
      <c r="J47" s="14">
        <f>VLOOKUP((D47-1)&amp;"."&amp;C47&amp;"."&amp;B47,FPL!B$2:E$429,4,FALSE)*1.49</f>
        <v>82173.5</v>
      </c>
      <c r="K47" s="14" t="s">
        <v>39</v>
      </c>
      <c r="L47" s="14">
        <f>VLOOKUP((D47-1)&amp;"."&amp;C47&amp;"."&amp;B47,FPL!B$2:E$429,4,FALSE)*1.99</f>
        <v>109748.5</v>
      </c>
      <c r="M47" s="14" t="s">
        <v>40</v>
      </c>
      <c r="N47" s="14">
        <f>VLOOKUP((D47-1)&amp;"."&amp;C47&amp;"."&amp;B47,FPL!B$2:E$429,4,FALSE)*2.49</f>
        <v>137323.5</v>
      </c>
      <c r="O47" s="14" t="s">
        <v>41</v>
      </c>
      <c r="P47" s="14">
        <f>VLOOKUP((D47-1)&amp;"."&amp;C47&amp;"."&amp;B47,FPL!B$2:E$429,4,FALSE)*2.99</f>
        <v>164898.5</v>
      </c>
      <c r="Q47" s="14" t="s">
        <v>42</v>
      </c>
      <c r="R47" s="14">
        <f>VLOOKUP((D47-1)&amp;"."&amp;C47&amp;"."&amp;B47,FPL!B$2:E$429,4,FALSE)*3.99</f>
        <v>220048.5</v>
      </c>
      <c r="S47" s="14" t="s">
        <v>318</v>
      </c>
      <c r="T47" s="15">
        <v>99999999999</v>
      </c>
      <c r="U47" s="6">
        <v>8.5000000000000006E-2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0.02</v>
      </c>
      <c r="AB47" s="14">
        <v>0.02</v>
      </c>
      <c r="AC47" s="14">
        <v>0.04</v>
      </c>
      <c r="AD47" s="14">
        <v>0.04</v>
      </c>
      <c r="AE47" s="14">
        <v>0.06</v>
      </c>
      <c r="AF47" s="14">
        <v>0.06</v>
      </c>
      <c r="AG47" s="14">
        <v>8.5000000000000006E-2</v>
      </c>
      <c r="AH47" s="14">
        <v>8.5000000000000006E-2</v>
      </c>
      <c r="AI47" s="15">
        <v>8.5000000000000006E-2</v>
      </c>
    </row>
    <row r="48" spans="1:37" s="43" customFormat="1" ht="15" customHeight="1" x14ac:dyDescent="0.45">
      <c r="A48" s="6" t="s">
        <v>315</v>
      </c>
      <c r="B48" s="28" t="s">
        <v>35</v>
      </c>
      <c r="C48" s="29">
        <v>9</v>
      </c>
      <c r="D48" s="15">
        <v>2021</v>
      </c>
      <c r="E48" s="6" t="s">
        <v>36</v>
      </c>
      <c r="F48" s="14" t="s">
        <v>37</v>
      </c>
      <c r="G48" s="14">
        <f>VLOOKUP((D48-1)&amp;"."&amp;C48&amp;"."&amp;B48,FPL!B$2:E$429,4,FALSE)*1</f>
        <v>60750</v>
      </c>
      <c r="H48" s="14">
        <f>VLOOKUP((D48-1)&amp;"."&amp;C48&amp;"."&amp;B48,FPL!B$2:E$429,4,FALSE)*1.32</f>
        <v>80190</v>
      </c>
      <c r="I48" s="14" t="s">
        <v>38</v>
      </c>
      <c r="J48" s="14">
        <f>VLOOKUP((D48-1)&amp;"."&amp;C48&amp;"."&amp;B48,FPL!B$2:E$429,4,FALSE)*1.49</f>
        <v>90517.5</v>
      </c>
      <c r="K48" s="14" t="s">
        <v>39</v>
      </c>
      <c r="L48" s="14">
        <f>VLOOKUP((D48-1)&amp;"."&amp;C48&amp;"."&amp;B48,FPL!B$2:E$429,4,FALSE)*1.99</f>
        <v>120892.5</v>
      </c>
      <c r="M48" s="14" t="s">
        <v>40</v>
      </c>
      <c r="N48" s="14">
        <f>VLOOKUP((D48-1)&amp;"."&amp;C48&amp;"."&amp;B48,FPL!B$2:E$429,4,FALSE)*2.49</f>
        <v>151267.5</v>
      </c>
      <c r="O48" s="14" t="s">
        <v>41</v>
      </c>
      <c r="P48" s="14">
        <f>VLOOKUP((D48-1)&amp;"."&amp;C48&amp;"."&amp;B48,FPL!B$2:E$429,4,FALSE)*2.99</f>
        <v>181642.5</v>
      </c>
      <c r="Q48" s="14" t="s">
        <v>42</v>
      </c>
      <c r="R48" s="14">
        <f>VLOOKUP((D48-1)&amp;"."&amp;C48&amp;"."&amp;B48,FPL!B$2:E$429,4,FALSE)*3.99</f>
        <v>242392.5</v>
      </c>
      <c r="S48" s="14" t="s">
        <v>318</v>
      </c>
      <c r="T48" s="15">
        <v>99999999999</v>
      </c>
      <c r="U48" s="6">
        <v>8.5000000000000006E-2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0.02</v>
      </c>
      <c r="AB48" s="14">
        <v>0.02</v>
      </c>
      <c r="AC48" s="14">
        <v>0.04</v>
      </c>
      <c r="AD48" s="14">
        <v>0.04</v>
      </c>
      <c r="AE48" s="14">
        <v>0.06</v>
      </c>
      <c r="AF48" s="14">
        <v>0.06</v>
      </c>
      <c r="AG48" s="14">
        <v>8.5000000000000006E-2</v>
      </c>
      <c r="AH48" s="14">
        <v>8.5000000000000006E-2</v>
      </c>
      <c r="AI48" s="15">
        <v>8.5000000000000006E-2</v>
      </c>
    </row>
    <row r="49" spans="1:35" s="43" customFormat="1" ht="15" customHeight="1" x14ac:dyDescent="0.45">
      <c r="A49" s="6" t="s">
        <v>315</v>
      </c>
      <c r="B49" s="28" t="s">
        <v>35</v>
      </c>
      <c r="C49" s="29">
        <v>10</v>
      </c>
      <c r="D49" s="15">
        <v>2021</v>
      </c>
      <c r="E49" s="6" t="s">
        <v>36</v>
      </c>
      <c r="F49" s="14" t="s">
        <v>37</v>
      </c>
      <c r="G49" s="14">
        <f>VLOOKUP((D49-1)&amp;"."&amp;C49&amp;"."&amp;B49,FPL!B$2:E$429,4,FALSE)*1</f>
        <v>66350</v>
      </c>
      <c r="H49" s="14">
        <f>VLOOKUP((D49-1)&amp;"."&amp;C49&amp;"."&amp;B49,FPL!B$2:E$429,4,FALSE)*1.32</f>
        <v>87582</v>
      </c>
      <c r="I49" s="14" t="s">
        <v>38</v>
      </c>
      <c r="J49" s="14">
        <f>VLOOKUP((D49-1)&amp;"."&amp;C49&amp;"."&amp;B49,FPL!B$2:E$429,4,FALSE)*1.49</f>
        <v>98861.5</v>
      </c>
      <c r="K49" s="14" t="s">
        <v>39</v>
      </c>
      <c r="L49" s="14">
        <f>VLOOKUP((D49-1)&amp;"."&amp;C49&amp;"."&amp;B49,FPL!B$2:E$429,4,FALSE)*1.99</f>
        <v>132036.5</v>
      </c>
      <c r="M49" s="14" t="s">
        <v>40</v>
      </c>
      <c r="N49" s="14">
        <f>VLOOKUP((D49-1)&amp;"."&amp;C49&amp;"."&amp;B49,FPL!B$2:E$429,4,FALSE)*2.49</f>
        <v>165211.5</v>
      </c>
      <c r="O49" s="14" t="s">
        <v>41</v>
      </c>
      <c r="P49" s="14">
        <f>VLOOKUP((D49-1)&amp;"."&amp;C49&amp;"."&amp;B49,FPL!B$2:E$429,4,FALSE)*2.99</f>
        <v>198386.5</v>
      </c>
      <c r="Q49" s="14" t="s">
        <v>42</v>
      </c>
      <c r="R49" s="14">
        <f>VLOOKUP((D49-1)&amp;"."&amp;C49&amp;"."&amp;B49,FPL!B$2:E$429,4,FALSE)*3.99</f>
        <v>264736.5</v>
      </c>
      <c r="S49" s="14" t="s">
        <v>318</v>
      </c>
      <c r="T49" s="15">
        <v>99999999999</v>
      </c>
      <c r="U49" s="6">
        <v>8.5000000000000006E-2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0.02</v>
      </c>
      <c r="AB49" s="14">
        <v>0.02</v>
      </c>
      <c r="AC49" s="14">
        <v>0.04</v>
      </c>
      <c r="AD49" s="14">
        <v>0.04</v>
      </c>
      <c r="AE49" s="14">
        <v>0.06</v>
      </c>
      <c r="AF49" s="14">
        <v>0.06</v>
      </c>
      <c r="AG49" s="14">
        <v>8.5000000000000006E-2</v>
      </c>
      <c r="AH49" s="14">
        <v>8.5000000000000006E-2</v>
      </c>
      <c r="AI49" s="15">
        <v>8.5000000000000006E-2</v>
      </c>
    </row>
    <row r="50" spans="1:35" s="43" customFormat="1" ht="15" customHeight="1" x14ac:dyDescent="0.45">
      <c r="A50" s="6" t="s">
        <v>315</v>
      </c>
      <c r="B50" s="28" t="s">
        <v>35</v>
      </c>
      <c r="C50" s="29">
        <v>11</v>
      </c>
      <c r="D50" s="15">
        <v>2021</v>
      </c>
      <c r="E50" s="6" t="s">
        <v>36</v>
      </c>
      <c r="F50" s="14" t="s">
        <v>37</v>
      </c>
      <c r="G50" s="14">
        <f>VLOOKUP((D50-1)&amp;"."&amp;C50&amp;"."&amp;B50,FPL!B$2:E$429,4,FALSE)*1</f>
        <v>71950</v>
      </c>
      <c r="H50" s="14">
        <f>VLOOKUP((D50-1)&amp;"."&amp;C50&amp;"."&amp;B50,FPL!B$2:E$429,4,FALSE)*1.32</f>
        <v>94974</v>
      </c>
      <c r="I50" s="14" t="s">
        <v>38</v>
      </c>
      <c r="J50" s="14">
        <f>VLOOKUP((D50-1)&amp;"."&amp;C50&amp;"."&amp;B50,FPL!B$2:E$429,4,FALSE)*1.49</f>
        <v>107205.5</v>
      </c>
      <c r="K50" s="14" t="s">
        <v>39</v>
      </c>
      <c r="L50" s="14">
        <f>VLOOKUP((D50-1)&amp;"."&amp;C50&amp;"."&amp;B50,FPL!B$2:E$429,4,FALSE)*1.99</f>
        <v>143180.5</v>
      </c>
      <c r="M50" s="14" t="s">
        <v>40</v>
      </c>
      <c r="N50" s="14">
        <f>VLOOKUP((D50-1)&amp;"."&amp;C50&amp;"."&amp;B50,FPL!B$2:E$429,4,FALSE)*2.49</f>
        <v>179155.50000000003</v>
      </c>
      <c r="O50" s="14" t="s">
        <v>41</v>
      </c>
      <c r="P50" s="14">
        <f>VLOOKUP((D50-1)&amp;"."&amp;C50&amp;"."&amp;B50,FPL!B$2:E$429,4,FALSE)*2.99</f>
        <v>215130.50000000003</v>
      </c>
      <c r="Q50" s="14" t="s">
        <v>42</v>
      </c>
      <c r="R50" s="14">
        <f>VLOOKUP((D50-1)&amp;"."&amp;C50&amp;"."&amp;B50,FPL!B$2:E$429,4,FALSE)*3.99</f>
        <v>287080.5</v>
      </c>
      <c r="S50" s="14" t="s">
        <v>318</v>
      </c>
      <c r="T50" s="15">
        <v>99999999999</v>
      </c>
      <c r="U50" s="6">
        <v>8.5000000000000006E-2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0.02</v>
      </c>
      <c r="AB50" s="14">
        <v>0.02</v>
      </c>
      <c r="AC50" s="14">
        <v>0.04</v>
      </c>
      <c r="AD50" s="14">
        <v>0.04</v>
      </c>
      <c r="AE50" s="14">
        <v>0.06</v>
      </c>
      <c r="AF50" s="14">
        <v>0.06</v>
      </c>
      <c r="AG50" s="14">
        <v>8.5000000000000006E-2</v>
      </c>
      <c r="AH50" s="14">
        <v>8.5000000000000006E-2</v>
      </c>
      <c r="AI50" s="15">
        <v>8.5000000000000006E-2</v>
      </c>
    </row>
    <row r="51" spans="1:35" s="43" customFormat="1" ht="15" customHeight="1" x14ac:dyDescent="0.45">
      <c r="A51" s="6" t="s">
        <v>315</v>
      </c>
      <c r="B51" s="28" t="s">
        <v>35</v>
      </c>
      <c r="C51" s="29">
        <v>12</v>
      </c>
      <c r="D51" s="15">
        <v>2021</v>
      </c>
      <c r="E51" s="6" t="s">
        <v>36</v>
      </c>
      <c r="F51" s="14" t="s">
        <v>37</v>
      </c>
      <c r="G51" s="14">
        <f>VLOOKUP((D51-1)&amp;"."&amp;C51&amp;"."&amp;B51,FPL!B$2:E$429,4,FALSE)*1</f>
        <v>77550</v>
      </c>
      <c r="H51" s="14">
        <f>VLOOKUP((D51-1)&amp;"."&amp;C51&amp;"."&amp;B51,FPL!B$2:E$429,4,FALSE)*1.32</f>
        <v>102366</v>
      </c>
      <c r="I51" s="14" t="s">
        <v>38</v>
      </c>
      <c r="J51" s="14">
        <f>VLOOKUP((D51-1)&amp;"."&amp;C51&amp;"."&amp;B51,FPL!B$2:E$429,4,FALSE)*1.49</f>
        <v>115549.5</v>
      </c>
      <c r="K51" s="14" t="s">
        <v>39</v>
      </c>
      <c r="L51" s="14">
        <f>VLOOKUP((D51-1)&amp;"."&amp;C51&amp;"."&amp;B51,FPL!B$2:E$429,4,FALSE)*1.99</f>
        <v>154324.5</v>
      </c>
      <c r="M51" s="14" t="s">
        <v>40</v>
      </c>
      <c r="N51" s="14">
        <f>VLOOKUP((D51-1)&amp;"."&amp;C51&amp;"."&amp;B51,FPL!B$2:E$429,4,FALSE)*2.49</f>
        <v>193099.50000000003</v>
      </c>
      <c r="O51" s="14" t="s">
        <v>41</v>
      </c>
      <c r="P51" s="14">
        <f>VLOOKUP((D51-1)&amp;"."&amp;C51&amp;"."&amp;B51,FPL!B$2:E$429,4,FALSE)*2.99</f>
        <v>231874.50000000003</v>
      </c>
      <c r="Q51" s="14" t="s">
        <v>42</v>
      </c>
      <c r="R51" s="14">
        <f>VLOOKUP((D51-1)&amp;"."&amp;C51&amp;"."&amp;B51,FPL!B$2:E$429,4,FALSE)*3.99</f>
        <v>309424.5</v>
      </c>
      <c r="S51" s="14" t="s">
        <v>318</v>
      </c>
      <c r="T51" s="15">
        <v>99999999999</v>
      </c>
      <c r="U51" s="6">
        <v>8.5000000000000006E-2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0.02</v>
      </c>
      <c r="AB51" s="14">
        <v>0.02</v>
      </c>
      <c r="AC51" s="14">
        <v>0.04</v>
      </c>
      <c r="AD51" s="14">
        <v>0.04</v>
      </c>
      <c r="AE51" s="14">
        <v>0.06</v>
      </c>
      <c r="AF51" s="14">
        <v>0.06</v>
      </c>
      <c r="AG51" s="14">
        <v>8.5000000000000006E-2</v>
      </c>
      <c r="AH51" s="14">
        <v>8.5000000000000006E-2</v>
      </c>
      <c r="AI51" s="15">
        <v>8.5000000000000006E-2</v>
      </c>
    </row>
    <row r="52" spans="1:35" s="43" customFormat="1" ht="15" customHeight="1" x14ac:dyDescent="0.45">
      <c r="A52" s="6" t="s">
        <v>315</v>
      </c>
      <c r="B52" s="28" t="s">
        <v>46</v>
      </c>
      <c r="C52" s="29">
        <v>1</v>
      </c>
      <c r="D52" s="15">
        <v>2021</v>
      </c>
      <c r="E52" s="6" t="s">
        <v>36</v>
      </c>
      <c r="F52" s="14" t="s">
        <v>37</v>
      </c>
      <c r="G52" s="14">
        <f>VLOOKUP((D52-1)&amp;"."&amp;C52&amp;"."&amp;B52,FPL!B$2:E$429,4,FALSE)*1</f>
        <v>14680</v>
      </c>
      <c r="H52" s="14">
        <f>VLOOKUP((D52-1)&amp;"."&amp;C52&amp;"."&amp;B52,FPL!B$2:E$429,4,FALSE)*1.32</f>
        <v>19377.600000000002</v>
      </c>
      <c r="I52" s="14" t="s">
        <v>38</v>
      </c>
      <c r="J52" s="14">
        <f>VLOOKUP((D52-1)&amp;"."&amp;C52&amp;"."&amp;B52,FPL!B$2:E$429,4,FALSE)*1.49</f>
        <v>21873.200000000001</v>
      </c>
      <c r="K52" s="14" t="s">
        <v>39</v>
      </c>
      <c r="L52" s="14">
        <f>VLOOKUP((D52-1)&amp;"."&amp;C52&amp;"."&amp;B52,FPL!B$2:E$429,4,FALSE)*1.99</f>
        <v>29213.200000000001</v>
      </c>
      <c r="M52" s="14" t="s">
        <v>40</v>
      </c>
      <c r="N52" s="14">
        <f>VLOOKUP((D52-1)&amp;"."&amp;C52&amp;"."&amp;B52,FPL!B$2:E$429,4,FALSE)*2.49</f>
        <v>36553.200000000004</v>
      </c>
      <c r="O52" s="14" t="s">
        <v>41</v>
      </c>
      <c r="P52" s="14">
        <f>VLOOKUP((D52-1)&amp;"."&amp;C52&amp;"."&amp;B52,FPL!B$2:E$429,4,FALSE)*2.99</f>
        <v>43893.200000000004</v>
      </c>
      <c r="Q52" s="14" t="s">
        <v>42</v>
      </c>
      <c r="R52" s="14">
        <f>VLOOKUP((D52-1)&amp;"."&amp;C52&amp;"."&amp;B52,FPL!B$2:E$429,4,FALSE)*3.99</f>
        <v>58573.200000000004</v>
      </c>
      <c r="S52" s="14" t="s">
        <v>318</v>
      </c>
      <c r="T52" s="15">
        <v>99999999999</v>
      </c>
      <c r="U52" s="6">
        <v>8.5000000000000006E-2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0.02</v>
      </c>
      <c r="AB52" s="14">
        <v>0.02</v>
      </c>
      <c r="AC52" s="14">
        <v>0.04</v>
      </c>
      <c r="AD52" s="14">
        <v>0.04</v>
      </c>
      <c r="AE52" s="14">
        <v>0.06</v>
      </c>
      <c r="AF52" s="14">
        <v>0.06</v>
      </c>
      <c r="AG52" s="14">
        <v>8.5000000000000006E-2</v>
      </c>
      <c r="AH52" s="14">
        <v>8.5000000000000006E-2</v>
      </c>
      <c r="AI52" s="15">
        <v>8.5000000000000006E-2</v>
      </c>
    </row>
    <row r="53" spans="1:35" s="43" customFormat="1" ht="15" customHeight="1" x14ac:dyDescent="0.45">
      <c r="A53" s="6" t="s">
        <v>315</v>
      </c>
      <c r="B53" s="28" t="s">
        <v>46</v>
      </c>
      <c r="C53" s="29">
        <v>2</v>
      </c>
      <c r="D53" s="15">
        <v>2021</v>
      </c>
      <c r="E53" s="6" t="s">
        <v>36</v>
      </c>
      <c r="F53" s="14" t="s">
        <v>37</v>
      </c>
      <c r="G53" s="14">
        <f>VLOOKUP((D53-1)&amp;"."&amp;C53&amp;"."&amp;B53,FPL!B$2:E$429,4,FALSE)*1</f>
        <v>19830</v>
      </c>
      <c r="H53" s="14">
        <f>VLOOKUP((D53-1)&amp;"."&amp;C53&amp;"."&amp;B53,FPL!B$2:E$429,4,FALSE)*1.32</f>
        <v>26175.600000000002</v>
      </c>
      <c r="I53" s="14" t="s">
        <v>38</v>
      </c>
      <c r="J53" s="14">
        <f>VLOOKUP((D53-1)&amp;"."&amp;C53&amp;"."&amp;B53,FPL!B$2:E$429,4,FALSE)*1.49</f>
        <v>29546.7</v>
      </c>
      <c r="K53" s="14" t="s">
        <v>39</v>
      </c>
      <c r="L53" s="14">
        <f>VLOOKUP((D53-1)&amp;"."&amp;C53&amp;"."&amp;B53,FPL!B$2:E$429,4,FALSE)*1.99</f>
        <v>39461.699999999997</v>
      </c>
      <c r="M53" s="14" t="s">
        <v>40</v>
      </c>
      <c r="N53" s="14">
        <f>VLOOKUP((D53-1)&amp;"."&amp;C53&amp;"."&amp;B53,FPL!B$2:E$429,4,FALSE)*2.49</f>
        <v>49376.700000000004</v>
      </c>
      <c r="O53" s="14" t="s">
        <v>41</v>
      </c>
      <c r="P53" s="14">
        <f>VLOOKUP((D53-1)&amp;"."&amp;C53&amp;"."&amp;B53,FPL!B$2:E$429,4,FALSE)*2.99</f>
        <v>59291.700000000004</v>
      </c>
      <c r="Q53" s="14" t="s">
        <v>42</v>
      </c>
      <c r="R53" s="14">
        <f>VLOOKUP((D53-1)&amp;"."&amp;C53&amp;"."&amp;B53,FPL!B$2:E$429,4,FALSE)*3.99</f>
        <v>79121.7</v>
      </c>
      <c r="S53" s="14" t="s">
        <v>318</v>
      </c>
      <c r="T53" s="15">
        <v>99999999999</v>
      </c>
      <c r="U53" s="6">
        <v>8.5000000000000006E-2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0.02</v>
      </c>
      <c r="AB53" s="14">
        <v>0.02</v>
      </c>
      <c r="AC53" s="14">
        <v>0.04</v>
      </c>
      <c r="AD53" s="14">
        <v>0.04</v>
      </c>
      <c r="AE53" s="14">
        <v>0.06</v>
      </c>
      <c r="AF53" s="14">
        <v>0.06</v>
      </c>
      <c r="AG53" s="14">
        <v>8.5000000000000006E-2</v>
      </c>
      <c r="AH53" s="14">
        <v>8.5000000000000006E-2</v>
      </c>
      <c r="AI53" s="15">
        <v>8.5000000000000006E-2</v>
      </c>
    </row>
    <row r="54" spans="1:35" s="43" customFormat="1" ht="15" customHeight="1" x14ac:dyDescent="0.45">
      <c r="A54" s="6" t="s">
        <v>315</v>
      </c>
      <c r="B54" s="28" t="s">
        <v>46</v>
      </c>
      <c r="C54" s="29">
        <v>3</v>
      </c>
      <c r="D54" s="15">
        <v>2021</v>
      </c>
      <c r="E54" s="6" t="s">
        <v>36</v>
      </c>
      <c r="F54" s="14" t="s">
        <v>37</v>
      </c>
      <c r="G54" s="14">
        <f>VLOOKUP((D54-1)&amp;"."&amp;C54&amp;"."&amp;B54,FPL!B$2:E$429,4,FALSE)*1</f>
        <v>24980</v>
      </c>
      <c r="H54" s="14">
        <f>VLOOKUP((D54-1)&amp;"."&amp;C54&amp;"."&amp;B54,FPL!B$2:E$429,4,FALSE)*1.32</f>
        <v>32973.599999999999</v>
      </c>
      <c r="I54" s="14" t="s">
        <v>38</v>
      </c>
      <c r="J54" s="14">
        <f>VLOOKUP((D54-1)&amp;"."&amp;C54&amp;"."&amp;B54,FPL!B$2:E$429,4,FALSE)*1.49</f>
        <v>37220.199999999997</v>
      </c>
      <c r="K54" s="14" t="s">
        <v>39</v>
      </c>
      <c r="L54" s="14">
        <f>VLOOKUP((D54-1)&amp;"."&amp;C54&amp;"."&amp;B54,FPL!B$2:E$429,4,FALSE)*1.99</f>
        <v>49710.2</v>
      </c>
      <c r="M54" s="14" t="s">
        <v>40</v>
      </c>
      <c r="N54" s="14">
        <f>VLOOKUP((D54-1)&amp;"."&amp;C54&amp;"."&amp;B54,FPL!B$2:E$429,4,FALSE)*2.49</f>
        <v>62200.200000000004</v>
      </c>
      <c r="O54" s="14" t="s">
        <v>41</v>
      </c>
      <c r="P54" s="14">
        <f>VLOOKUP((D54-1)&amp;"."&amp;C54&amp;"."&amp;B54,FPL!B$2:E$429,4,FALSE)*2.99</f>
        <v>74690.200000000012</v>
      </c>
      <c r="Q54" s="14" t="s">
        <v>42</v>
      </c>
      <c r="R54" s="14">
        <f>VLOOKUP((D54-1)&amp;"."&amp;C54&amp;"."&amp;B54,FPL!B$2:E$429,4,FALSE)*3.99</f>
        <v>99670.200000000012</v>
      </c>
      <c r="S54" s="14" t="s">
        <v>318</v>
      </c>
      <c r="T54" s="15">
        <v>99999999999</v>
      </c>
      <c r="U54" s="6">
        <v>8.5000000000000006E-2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0.02</v>
      </c>
      <c r="AB54" s="14">
        <v>0.02</v>
      </c>
      <c r="AC54" s="14">
        <v>0.04</v>
      </c>
      <c r="AD54" s="14">
        <v>0.04</v>
      </c>
      <c r="AE54" s="14">
        <v>0.06</v>
      </c>
      <c r="AF54" s="14">
        <v>0.06</v>
      </c>
      <c r="AG54" s="14">
        <v>8.5000000000000006E-2</v>
      </c>
      <c r="AH54" s="14">
        <v>8.5000000000000006E-2</v>
      </c>
      <c r="AI54" s="15">
        <v>8.5000000000000006E-2</v>
      </c>
    </row>
    <row r="55" spans="1:35" s="43" customFormat="1" ht="15" customHeight="1" x14ac:dyDescent="0.45">
      <c r="A55" s="6" t="s">
        <v>315</v>
      </c>
      <c r="B55" s="28" t="s">
        <v>46</v>
      </c>
      <c r="C55" s="29">
        <v>4</v>
      </c>
      <c r="D55" s="15">
        <v>2021</v>
      </c>
      <c r="E55" s="6" t="s">
        <v>36</v>
      </c>
      <c r="F55" s="14" t="s">
        <v>37</v>
      </c>
      <c r="G55" s="14">
        <f>VLOOKUP((D55-1)&amp;"."&amp;C55&amp;"."&amp;B55,FPL!B$2:E$429,4,FALSE)*1</f>
        <v>30130</v>
      </c>
      <c r="H55" s="14">
        <f>VLOOKUP((D55-1)&amp;"."&amp;C55&amp;"."&amp;B55,FPL!B$2:E$429,4,FALSE)*1.32</f>
        <v>39771.599999999999</v>
      </c>
      <c r="I55" s="14" t="s">
        <v>38</v>
      </c>
      <c r="J55" s="14">
        <f>VLOOKUP((D55-1)&amp;"."&amp;C55&amp;"."&amp;B55,FPL!B$2:E$429,4,FALSE)*1.49</f>
        <v>44893.7</v>
      </c>
      <c r="K55" s="14" t="s">
        <v>39</v>
      </c>
      <c r="L55" s="14">
        <f>VLOOKUP((D55-1)&amp;"."&amp;C55&amp;"."&amp;B55,FPL!B$2:E$429,4,FALSE)*1.99</f>
        <v>59958.7</v>
      </c>
      <c r="M55" s="14" t="s">
        <v>40</v>
      </c>
      <c r="N55" s="14">
        <f>VLOOKUP((D55-1)&amp;"."&amp;C55&amp;"."&amp;B55,FPL!B$2:E$429,4,FALSE)*2.49</f>
        <v>75023.700000000012</v>
      </c>
      <c r="O55" s="14" t="s">
        <v>41</v>
      </c>
      <c r="P55" s="14">
        <f>VLOOKUP((D55-1)&amp;"."&amp;C55&amp;"."&amp;B55,FPL!B$2:E$429,4,FALSE)*2.99</f>
        <v>90088.700000000012</v>
      </c>
      <c r="Q55" s="14" t="s">
        <v>42</v>
      </c>
      <c r="R55" s="14">
        <f>VLOOKUP((D55-1)&amp;"."&amp;C55&amp;"."&amp;B55,FPL!B$2:E$429,4,FALSE)*3.99</f>
        <v>120218.70000000001</v>
      </c>
      <c r="S55" s="14" t="s">
        <v>318</v>
      </c>
      <c r="T55" s="15">
        <v>99999999999</v>
      </c>
      <c r="U55" s="6">
        <v>8.5000000000000006E-2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0.02</v>
      </c>
      <c r="AB55" s="14">
        <v>0.02</v>
      </c>
      <c r="AC55" s="14">
        <v>0.04</v>
      </c>
      <c r="AD55" s="14">
        <v>0.04</v>
      </c>
      <c r="AE55" s="14">
        <v>0.06</v>
      </c>
      <c r="AF55" s="14">
        <v>0.06</v>
      </c>
      <c r="AG55" s="14">
        <v>8.5000000000000006E-2</v>
      </c>
      <c r="AH55" s="14">
        <v>8.5000000000000006E-2</v>
      </c>
      <c r="AI55" s="15">
        <v>8.5000000000000006E-2</v>
      </c>
    </row>
    <row r="56" spans="1:35" s="43" customFormat="1" ht="15" customHeight="1" x14ac:dyDescent="0.45">
      <c r="A56" s="6" t="s">
        <v>315</v>
      </c>
      <c r="B56" s="28" t="s">
        <v>46</v>
      </c>
      <c r="C56" s="29">
        <v>5</v>
      </c>
      <c r="D56" s="15">
        <v>2021</v>
      </c>
      <c r="E56" s="6" t="s">
        <v>36</v>
      </c>
      <c r="F56" s="14" t="s">
        <v>37</v>
      </c>
      <c r="G56" s="14">
        <f>VLOOKUP((D56-1)&amp;"."&amp;C56&amp;"."&amp;B56,FPL!B$2:E$429,4,FALSE)*1</f>
        <v>35280</v>
      </c>
      <c r="H56" s="14">
        <f>VLOOKUP((D56-1)&amp;"."&amp;C56&amp;"."&amp;B56,FPL!B$2:E$429,4,FALSE)*1.32</f>
        <v>46569.600000000006</v>
      </c>
      <c r="I56" s="14" t="s">
        <v>38</v>
      </c>
      <c r="J56" s="14">
        <f>VLOOKUP((D56-1)&amp;"."&amp;C56&amp;"."&amp;B56,FPL!B$2:E$429,4,FALSE)*1.49</f>
        <v>52567.199999999997</v>
      </c>
      <c r="K56" s="14" t="s">
        <v>39</v>
      </c>
      <c r="L56" s="14">
        <f>VLOOKUP((D56-1)&amp;"."&amp;C56&amp;"."&amp;B56,FPL!B$2:E$429,4,FALSE)*1.99</f>
        <v>70207.199999999997</v>
      </c>
      <c r="M56" s="14" t="s">
        <v>40</v>
      </c>
      <c r="N56" s="14">
        <f>VLOOKUP((D56-1)&amp;"."&amp;C56&amp;"."&amp;B56,FPL!B$2:E$429,4,FALSE)*2.49</f>
        <v>87847.200000000012</v>
      </c>
      <c r="O56" s="14" t="s">
        <v>41</v>
      </c>
      <c r="P56" s="14">
        <f>VLOOKUP((D56-1)&amp;"."&amp;C56&amp;"."&amp;B56,FPL!B$2:E$429,4,FALSE)*2.99</f>
        <v>105487.20000000001</v>
      </c>
      <c r="Q56" s="14" t="s">
        <v>42</v>
      </c>
      <c r="R56" s="14">
        <f>VLOOKUP((D56-1)&amp;"."&amp;C56&amp;"."&amp;B56,FPL!B$2:E$429,4,FALSE)*3.99</f>
        <v>140767.20000000001</v>
      </c>
      <c r="S56" s="14" t="s">
        <v>318</v>
      </c>
      <c r="T56" s="15">
        <v>99999999999</v>
      </c>
      <c r="U56" s="6">
        <v>8.5000000000000006E-2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0.02</v>
      </c>
      <c r="AB56" s="14">
        <v>0.02</v>
      </c>
      <c r="AC56" s="14">
        <v>0.04</v>
      </c>
      <c r="AD56" s="14">
        <v>0.04</v>
      </c>
      <c r="AE56" s="14">
        <v>0.06</v>
      </c>
      <c r="AF56" s="14">
        <v>0.06</v>
      </c>
      <c r="AG56" s="14">
        <v>8.5000000000000006E-2</v>
      </c>
      <c r="AH56" s="14">
        <v>8.5000000000000006E-2</v>
      </c>
      <c r="AI56" s="15">
        <v>8.5000000000000006E-2</v>
      </c>
    </row>
    <row r="57" spans="1:35" s="43" customFormat="1" ht="15" customHeight="1" x14ac:dyDescent="0.45">
      <c r="A57" s="6" t="s">
        <v>315</v>
      </c>
      <c r="B57" s="28" t="s">
        <v>46</v>
      </c>
      <c r="C57" s="29">
        <v>6</v>
      </c>
      <c r="D57" s="15">
        <v>2021</v>
      </c>
      <c r="E57" s="6" t="s">
        <v>36</v>
      </c>
      <c r="F57" s="14" t="s">
        <v>37</v>
      </c>
      <c r="G57" s="14">
        <f>VLOOKUP((D57-1)&amp;"."&amp;C57&amp;"."&amp;B57,FPL!B$2:E$429,4,FALSE)*1</f>
        <v>40430</v>
      </c>
      <c r="H57" s="14">
        <f>VLOOKUP((D57-1)&amp;"."&amp;C57&amp;"."&amp;B57,FPL!B$2:E$429,4,FALSE)*1.32</f>
        <v>53367.600000000006</v>
      </c>
      <c r="I57" s="14" t="s">
        <v>38</v>
      </c>
      <c r="J57" s="14">
        <f>VLOOKUP((D57-1)&amp;"."&amp;C57&amp;"."&amp;B57,FPL!B$2:E$429,4,FALSE)*1.49</f>
        <v>60240.7</v>
      </c>
      <c r="K57" s="14" t="s">
        <v>39</v>
      </c>
      <c r="L57" s="14">
        <f>VLOOKUP((D57-1)&amp;"."&amp;C57&amp;"."&amp;B57,FPL!B$2:E$429,4,FALSE)*1.99</f>
        <v>80455.7</v>
      </c>
      <c r="M57" s="14" t="s">
        <v>40</v>
      </c>
      <c r="N57" s="14">
        <f>VLOOKUP((D57-1)&amp;"."&amp;C57&amp;"."&amp;B57,FPL!B$2:E$429,4,FALSE)*2.49</f>
        <v>100670.70000000001</v>
      </c>
      <c r="O57" s="14" t="s">
        <v>41</v>
      </c>
      <c r="P57" s="14">
        <f>VLOOKUP((D57-1)&amp;"."&amp;C57&amp;"."&amp;B57,FPL!B$2:E$429,4,FALSE)*2.99</f>
        <v>120885.70000000001</v>
      </c>
      <c r="Q57" s="14" t="s">
        <v>42</v>
      </c>
      <c r="R57" s="14">
        <f>VLOOKUP((D57-1)&amp;"."&amp;C57&amp;"."&amp;B57,FPL!B$2:E$429,4,FALSE)*3.99</f>
        <v>161315.70000000001</v>
      </c>
      <c r="S57" s="14" t="s">
        <v>318</v>
      </c>
      <c r="T57" s="15">
        <v>99999999999</v>
      </c>
      <c r="U57" s="6">
        <v>8.5000000000000006E-2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0.02</v>
      </c>
      <c r="AB57" s="14">
        <v>0.02</v>
      </c>
      <c r="AC57" s="14">
        <v>0.04</v>
      </c>
      <c r="AD57" s="14">
        <v>0.04</v>
      </c>
      <c r="AE57" s="14">
        <v>0.06</v>
      </c>
      <c r="AF57" s="14">
        <v>0.06</v>
      </c>
      <c r="AG57" s="14">
        <v>8.5000000000000006E-2</v>
      </c>
      <c r="AH57" s="14">
        <v>8.5000000000000006E-2</v>
      </c>
      <c r="AI57" s="15">
        <v>8.5000000000000006E-2</v>
      </c>
    </row>
    <row r="58" spans="1:35" s="43" customFormat="1" ht="15" customHeight="1" x14ac:dyDescent="0.45">
      <c r="A58" s="6" t="s">
        <v>315</v>
      </c>
      <c r="B58" s="28" t="s">
        <v>46</v>
      </c>
      <c r="C58" s="29">
        <v>7</v>
      </c>
      <c r="D58" s="15">
        <v>2021</v>
      </c>
      <c r="E58" s="6" t="s">
        <v>36</v>
      </c>
      <c r="F58" s="14" t="s">
        <v>37</v>
      </c>
      <c r="G58" s="14">
        <f>VLOOKUP((D58-1)&amp;"."&amp;C58&amp;"."&amp;B58,FPL!B$2:E$429,4,FALSE)*1</f>
        <v>45580</v>
      </c>
      <c r="H58" s="14">
        <f>VLOOKUP((D58-1)&amp;"."&amp;C58&amp;"."&amp;B58,FPL!B$2:E$429,4,FALSE)*1.32</f>
        <v>60165.600000000006</v>
      </c>
      <c r="I58" s="14" t="s">
        <v>38</v>
      </c>
      <c r="J58" s="14">
        <f>VLOOKUP((D58-1)&amp;"."&amp;C58&amp;"."&amp;B58,FPL!B$2:E$429,4,FALSE)*1.49</f>
        <v>67914.2</v>
      </c>
      <c r="K58" s="14" t="s">
        <v>39</v>
      </c>
      <c r="L58" s="14">
        <f>VLOOKUP((D58-1)&amp;"."&amp;C58&amp;"."&amp;B58,FPL!B$2:E$429,4,FALSE)*1.99</f>
        <v>90704.2</v>
      </c>
      <c r="M58" s="14" t="s">
        <v>40</v>
      </c>
      <c r="N58" s="14">
        <f>VLOOKUP((D58-1)&amp;"."&amp;C58&amp;"."&amp;B58,FPL!B$2:E$429,4,FALSE)*2.49</f>
        <v>113494.20000000001</v>
      </c>
      <c r="O58" s="14" t="s">
        <v>41</v>
      </c>
      <c r="P58" s="14">
        <f>VLOOKUP((D58-1)&amp;"."&amp;C58&amp;"."&amp;B58,FPL!B$2:E$429,4,FALSE)*2.99</f>
        <v>136284.20000000001</v>
      </c>
      <c r="Q58" s="14" t="s">
        <v>42</v>
      </c>
      <c r="R58" s="14">
        <f>VLOOKUP((D58-1)&amp;"."&amp;C58&amp;"."&amp;B58,FPL!B$2:E$429,4,FALSE)*3.99</f>
        <v>181864.2</v>
      </c>
      <c r="S58" s="14" t="s">
        <v>318</v>
      </c>
      <c r="T58" s="15">
        <v>99999999999</v>
      </c>
      <c r="U58" s="6">
        <v>8.5000000000000006E-2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0.02</v>
      </c>
      <c r="AB58" s="14">
        <v>0.02</v>
      </c>
      <c r="AC58" s="14">
        <v>0.04</v>
      </c>
      <c r="AD58" s="14">
        <v>0.04</v>
      </c>
      <c r="AE58" s="14">
        <v>0.06</v>
      </c>
      <c r="AF58" s="14">
        <v>0.06</v>
      </c>
      <c r="AG58" s="14">
        <v>8.5000000000000006E-2</v>
      </c>
      <c r="AH58" s="14">
        <v>8.5000000000000006E-2</v>
      </c>
      <c r="AI58" s="15">
        <v>8.5000000000000006E-2</v>
      </c>
    </row>
    <row r="59" spans="1:35" s="43" customFormat="1" ht="15" customHeight="1" x14ac:dyDescent="0.45">
      <c r="A59" s="6" t="s">
        <v>315</v>
      </c>
      <c r="B59" s="28" t="s">
        <v>46</v>
      </c>
      <c r="C59" s="29">
        <v>8</v>
      </c>
      <c r="D59" s="15">
        <v>2021</v>
      </c>
      <c r="E59" s="6" t="s">
        <v>36</v>
      </c>
      <c r="F59" s="14" t="s">
        <v>37</v>
      </c>
      <c r="G59" s="14">
        <f>VLOOKUP((D59-1)&amp;"."&amp;C59&amp;"."&amp;B59,FPL!B$2:E$429,4,FALSE)*1</f>
        <v>50730</v>
      </c>
      <c r="H59" s="14">
        <f>VLOOKUP((D59-1)&amp;"."&amp;C59&amp;"."&amp;B59,FPL!B$2:E$429,4,FALSE)*1.32</f>
        <v>66963.600000000006</v>
      </c>
      <c r="I59" s="14" t="s">
        <v>38</v>
      </c>
      <c r="J59" s="14">
        <f>VLOOKUP((D59-1)&amp;"."&amp;C59&amp;"."&amp;B59,FPL!B$2:E$429,4,FALSE)*1.49</f>
        <v>75587.7</v>
      </c>
      <c r="K59" s="14" t="s">
        <v>39</v>
      </c>
      <c r="L59" s="14">
        <f>VLOOKUP((D59-1)&amp;"."&amp;C59&amp;"."&amp;B59,FPL!B$2:E$429,4,FALSE)*1.99</f>
        <v>100952.7</v>
      </c>
      <c r="M59" s="14" t="s">
        <v>40</v>
      </c>
      <c r="N59" s="14">
        <f>VLOOKUP((D59-1)&amp;"."&amp;C59&amp;"."&amp;B59,FPL!B$2:E$429,4,FALSE)*2.49</f>
        <v>126317.70000000001</v>
      </c>
      <c r="O59" s="14" t="s">
        <v>41</v>
      </c>
      <c r="P59" s="14">
        <f>VLOOKUP((D59-1)&amp;"."&amp;C59&amp;"."&amp;B59,FPL!B$2:E$429,4,FALSE)*2.99</f>
        <v>151682.70000000001</v>
      </c>
      <c r="Q59" s="14" t="s">
        <v>42</v>
      </c>
      <c r="R59" s="14">
        <f>VLOOKUP((D59-1)&amp;"."&amp;C59&amp;"."&amp;B59,FPL!B$2:E$429,4,FALSE)*3.99</f>
        <v>202412.7</v>
      </c>
      <c r="S59" s="14" t="s">
        <v>318</v>
      </c>
      <c r="T59" s="15">
        <v>99999999999</v>
      </c>
      <c r="U59" s="6">
        <v>8.5000000000000006E-2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0.02</v>
      </c>
      <c r="AB59" s="14">
        <v>0.02</v>
      </c>
      <c r="AC59" s="14">
        <v>0.04</v>
      </c>
      <c r="AD59" s="14">
        <v>0.04</v>
      </c>
      <c r="AE59" s="14">
        <v>0.06</v>
      </c>
      <c r="AF59" s="14">
        <v>0.06</v>
      </c>
      <c r="AG59" s="14">
        <v>8.5000000000000006E-2</v>
      </c>
      <c r="AH59" s="14">
        <v>8.5000000000000006E-2</v>
      </c>
      <c r="AI59" s="15">
        <v>8.5000000000000006E-2</v>
      </c>
    </row>
    <row r="60" spans="1:35" s="43" customFormat="1" ht="15" customHeight="1" x14ac:dyDescent="0.45">
      <c r="A60" s="6" t="s">
        <v>315</v>
      </c>
      <c r="B60" s="28" t="s">
        <v>46</v>
      </c>
      <c r="C60" s="29">
        <v>9</v>
      </c>
      <c r="D60" s="15">
        <v>2021</v>
      </c>
      <c r="E60" s="6" t="s">
        <v>36</v>
      </c>
      <c r="F60" s="14" t="s">
        <v>37</v>
      </c>
      <c r="G60" s="14">
        <f>VLOOKUP((D60-1)&amp;"."&amp;C60&amp;"."&amp;B60,FPL!B$2:E$429,4,FALSE)*1</f>
        <v>55880</v>
      </c>
      <c r="H60" s="14">
        <f>VLOOKUP((D60-1)&amp;"."&amp;C60&amp;"."&amp;B60,FPL!B$2:E$429,4,FALSE)*1.32</f>
        <v>73761.600000000006</v>
      </c>
      <c r="I60" s="14" t="s">
        <v>38</v>
      </c>
      <c r="J60" s="14">
        <f>VLOOKUP((D60-1)&amp;"."&amp;C60&amp;"."&amp;B60,FPL!B$2:E$429,4,FALSE)*1.49</f>
        <v>83261.2</v>
      </c>
      <c r="K60" s="14" t="s">
        <v>39</v>
      </c>
      <c r="L60" s="14">
        <f>VLOOKUP((D60-1)&amp;"."&amp;C60&amp;"."&amp;B60,FPL!B$2:E$429,4,FALSE)*1.99</f>
        <v>111201.2</v>
      </c>
      <c r="M60" s="14" t="s">
        <v>40</v>
      </c>
      <c r="N60" s="14">
        <f>VLOOKUP((D60-1)&amp;"."&amp;C60&amp;"."&amp;B60,FPL!B$2:E$429,4,FALSE)*2.49</f>
        <v>139141.20000000001</v>
      </c>
      <c r="O60" s="14" t="s">
        <v>41</v>
      </c>
      <c r="P60" s="14">
        <f>VLOOKUP((D60-1)&amp;"."&amp;C60&amp;"."&amp;B60,FPL!B$2:E$429,4,FALSE)*2.99</f>
        <v>167081.20000000001</v>
      </c>
      <c r="Q60" s="14" t="s">
        <v>42</v>
      </c>
      <c r="R60" s="14">
        <f>VLOOKUP((D60-1)&amp;"."&amp;C60&amp;"."&amp;B60,FPL!B$2:E$429,4,FALSE)*3.99</f>
        <v>222961.2</v>
      </c>
      <c r="S60" s="14" t="s">
        <v>318</v>
      </c>
      <c r="T60" s="15">
        <v>99999999999</v>
      </c>
      <c r="U60" s="6">
        <v>8.5000000000000006E-2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0.02</v>
      </c>
      <c r="AB60" s="14">
        <v>0.02</v>
      </c>
      <c r="AC60" s="14">
        <v>0.04</v>
      </c>
      <c r="AD60" s="14">
        <v>0.04</v>
      </c>
      <c r="AE60" s="14">
        <v>0.06</v>
      </c>
      <c r="AF60" s="14">
        <v>0.06</v>
      </c>
      <c r="AG60" s="14">
        <v>8.5000000000000006E-2</v>
      </c>
      <c r="AH60" s="14">
        <v>8.5000000000000006E-2</v>
      </c>
      <c r="AI60" s="15">
        <v>8.5000000000000006E-2</v>
      </c>
    </row>
    <row r="61" spans="1:35" s="43" customFormat="1" ht="15" customHeight="1" x14ac:dyDescent="0.45">
      <c r="A61" s="6" t="s">
        <v>315</v>
      </c>
      <c r="B61" s="28" t="s">
        <v>46</v>
      </c>
      <c r="C61" s="29">
        <v>10</v>
      </c>
      <c r="D61" s="15">
        <v>2021</v>
      </c>
      <c r="E61" s="6" t="s">
        <v>36</v>
      </c>
      <c r="F61" s="14" t="s">
        <v>37</v>
      </c>
      <c r="G61" s="14">
        <f>VLOOKUP((D61-1)&amp;"."&amp;C61&amp;"."&amp;B61,FPL!B$2:E$429,4,FALSE)*1</f>
        <v>61030</v>
      </c>
      <c r="H61" s="14">
        <f>VLOOKUP((D61-1)&amp;"."&amp;C61&amp;"."&amp;B61,FPL!B$2:E$429,4,FALSE)*1.32</f>
        <v>80559.600000000006</v>
      </c>
      <c r="I61" s="14" t="s">
        <v>38</v>
      </c>
      <c r="J61" s="14">
        <f>VLOOKUP((D61-1)&amp;"."&amp;C61&amp;"."&amp;B61,FPL!B$2:E$429,4,FALSE)*1.49</f>
        <v>90934.7</v>
      </c>
      <c r="K61" s="14" t="s">
        <v>39</v>
      </c>
      <c r="L61" s="14">
        <f>VLOOKUP((D61-1)&amp;"."&amp;C61&amp;"."&amp;B61,FPL!B$2:E$429,4,FALSE)*1.99</f>
        <v>121449.7</v>
      </c>
      <c r="M61" s="14" t="s">
        <v>40</v>
      </c>
      <c r="N61" s="14">
        <f>VLOOKUP((D61-1)&amp;"."&amp;C61&amp;"."&amp;B61,FPL!B$2:E$429,4,FALSE)*2.49</f>
        <v>151964.70000000001</v>
      </c>
      <c r="O61" s="14" t="s">
        <v>41</v>
      </c>
      <c r="P61" s="14">
        <f>VLOOKUP((D61-1)&amp;"."&amp;C61&amp;"."&amp;B61,FPL!B$2:E$429,4,FALSE)*2.99</f>
        <v>182479.7</v>
      </c>
      <c r="Q61" s="14" t="s">
        <v>42</v>
      </c>
      <c r="R61" s="14">
        <f>VLOOKUP((D61-1)&amp;"."&amp;C61&amp;"."&amp;B61,FPL!B$2:E$429,4,FALSE)*3.99</f>
        <v>243509.7</v>
      </c>
      <c r="S61" s="14" t="s">
        <v>318</v>
      </c>
      <c r="T61" s="15">
        <v>99999999999</v>
      </c>
      <c r="U61" s="6">
        <v>8.5000000000000006E-2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0.02</v>
      </c>
      <c r="AB61" s="14">
        <v>0.02</v>
      </c>
      <c r="AC61" s="14">
        <v>0.04</v>
      </c>
      <c r="AD61" s="14">
        <v>0.04</v>
      </c>
      <c r="AE61" s="14">
        <v>0.06</v>
      </c>
      <c r="AF61" s="14">
        <v>0.06</v>
      </c>
      <c r="AG61" s="14">
        <v>8.5000000000000006E-2</v>
      </c>
      <c r="AH61" s="14">
        <v>8.5000000000000006E-2</v>
      </c>
      <c r="AI61" s="15">
        <v>8.5000000000000006E-2</v>
      </c>
    </row>
    <row r="62" spans="1:35" s="43" customFormat="1" ht="15" customHeight="1" x14ac:dyDescent="0.45">
      <c r="A62" s="6" t="s">
        <v>315</v>
      </c>
      <c r="B62" s="28" t="s">
        <v>46</v>
      </c>
      <c r="C62" s="29">
        <v>11</v>
      </c>
      <c r="D62" s="15">
        <v>2021</v>
      </c>
      <c r="E62" s="6" t="s">
        <v>36</v>
      </c>
      <c r="F62" s="14" t="s">
        <v>37</v>
      </c>
      <c r="G62" s="14">
        <f>VLOOKUP((D62-1)&amp;"."&amp;C62&amp;"."&amp;B62,FPL!B$2:E$429,4,FALSE)*1</f>
        <v>66180</v>
      </c>
      <c r="H62" s="14">
        <f>VLOOKUP((D62-1)&amp;"."&amp;C62&amp;"."&amp;B62,FPL!B$2:E$429,4,FALSE)*1.32</f>
        <v>87357.6</v>
      </c>
      <c r="I62" s="14" t="s">
        <v>38</v>
      </c>
      <c r="J62" s="14">
        <f>VLOOKUP((D62-1)&amp;"."&amp;C62&amp;"."&amp;B62,FPL!B$2:E$429,4,FALSE)*1.49</f>
        <v>98608.2</v>
      </c>
      <c r="K62" s="14" t="s">
        <v>39</v>
      </c>
      <c r="L62" s="14">
        <f>VLOOKUP((D62-1)&amp;"."&amp;C62&amp;"."&amp;B62,FPL!B$2:E$429,4,FALSE)*1.99</f>
        <v>131698.20000000001</v>
      </c>
      <c r="M62" s="14" t="s">
        <v>40</v>
      </c>
      <c r="N62" s="14">
        <f>VLOOKUP((D62-1)&amp;"."&amp;C62&amp;"."&amp;B62,FPL!B$2:E$429,4,FALSE)*2.49</f>
        <v>164788.20000000001</v>
      </c>
      <c r="O62" s="14" t="s">
        <v>41</v>
      </c>
      <c r="P62" s="14">
        <f>VLOOKUP((D62-1)&amp;"."&amp;C62&amp;"."&amp;B62,FPL!B$2:E$429,4,FALSE)*2.99</f>
        <v>197878.2</v>
      </c>
      <c r="Q62" s="14" t="s">
        <v>42</v>
      </c>
      <c r="R62" s="14">
        <f>VLOOKUP((D62-1)&amp;"."&amp;C62&amp;"."&amp;B62,FPL!B$2:E$429,4,FALSE)*3.99</f>
        <v>264058.2</v>
      </c>
      <c r="S62" s="14" t="s">
        <v>318</v>
      </c>
      <c r="T62" s="15">
        <v>99999999999</v>
      </c>
      <c r="U62" s="6">
        <v>8.5000000000000006E-2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0.02</v>
      </c>
      <c r="AB62" s="14">
        <v>0.02</v>
      </c>
      <c r="AC62" s="14">
        <v>0.04</v>
      </c>
      <c r="AD62" s="14">
        <v>0.04</v>
      </c>
      <c r="AE62" s="14">
        <v>0.06</v>
      </c>
      <c r="AF62" s="14">
        <v>0.06</v>
      </c>
      <c r="AG62" s="14">
        <v>8.5000000000000006E-2</v>
      </c>
      <c r="AH62" s="14">
        <v>8.5000000000000006E-2</v>
      </c>
      <c r="AI62" s="15">
        <v>8.5000000000000006E-2</v>
      </c>
    </row>
    <row r="63" spans="1:35" s="43" customFormat="1" ht="15" customHeight="1" x14ac:dyDescent="0.45">
      <c r="A63" s="6" t="s">
        <v>315</v>
      </c>
      <c r="B63" s="28" t="s">
        <v>46</v>
      </c>
      <c r="C63" s="29">
        <v>12</v>
      </c>
      <c r="D63" s="15">
        <v>2021</v>
      </c>
      <c r="E63" s="6" t="s">
        <v>36</v>
      </c>
      <c r="F63" s="14" t="s">
        <v>37</v>
      </c>
      <c r="G63" s="14">
        <f>VLOOKUP((D63-1)&amp;"."&amp;C63&amp;"."&amp;B63,FPL!B$2:E$429,4,FALSE)*1</f>
        <v>71330</v>
      </c>
      <c r="H63" s="14">
        <f>VLOOKUP((D63-1)&amp;"."&amp;C63&amp;"."&amp;B63,FPL!B$2:E$429,4,FALSE)*1.32</f>
        <v>94155.6</v>
      </c>
      <c r="I63" s="14" t="s">
        <v>38</v>
      </c>
      <c r="J63" s="14">
        <f>VLOOKUP((D63-1)&amp;"."&amp;C63&amp;"."&amp;B63,FPL!B$2:E$429,4,FALSE)*1.49</f>
        <v>106281.7</v>
      </c>
      <c r="K63" s="14" t="s">
        <v>39</v>
      </c>
      <c r="L63" s="14">
        <f>VLOOKUP((D63-1)&amp;"."&amp;C63&amp;"."&amp;B63,FPL!B$2:E$429,4,FALSE)*1.99</f>
        <v>141946.70000000001</v>
      </c>
      <c r="M63" s="14" t="s">
        <v>40</v>
      </c>
      <c r="N63" s="14">
        <f>VLOOKUP((D63-1)&amp;"."&amp;C63&amp;"."&amp;B63,FPL!B$2:E$429,4,FALSE)*2.49</f>
        <v>177611.7</v>
      </c>
      <c r="O63" s="14" t="s">
        <v>41</v>
      </c>
      <c r="P63" s="14">
        <f>VLOOKUP((D63-1)&amp;"."&amp;C63&amp;"."&amp;B63,FPL!B$2:E$429,4,FALSE)*2.99</f>
        <v>213276.7</v>
      </c>
      <c r="Q63" s="14" t="s">
        <v>42</v>
      </c>
      <c r="R63" s="14">
        <f>VLOOKUP((D63-1)&amp;"."&amp;C63&amp;"."&amp;B63,FPL!B$2:E$429,4,FALSE)*3.99</f>
        <v>284606.7</v>
      </c>
      <c r="S63" s="14" t="s">
        <v>318</v>
      </c>
      <c r="T63" s="15">
        <v>99999999999</v>
      </c>
      <c r="U63" s="6">
        <v>8.5000000000000006E-2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0.02</v>
      </c>
      <c r="AB63" s="14">
        <v>0.02</v>
      </c>
      <c r="AC63" s="14">
        <v>0.04</v>
      </c>
      <c r="AD63" s="14">
        <v>0.04</v>
      </c>
      <c r="AE63" s="14">
        <v>0.06</v>
      </c>
      <c r="AF63" s="14">
        <v>0.06</v>
      </c>
      <c r="AG63" s="14">
        <v>8.5000000000000006E-2</v>
      </c>
      <c r="AH63" s="14">
        <v>8.5000000000000006E-2</v>
      </c>
      <c r="AI63" s="15">
        <v>8.5000000000000006E-2</v>
      </c>
    </row>
    <row r="64" spans="1:35" s="43" customFormat="1" ht="15" customHeight="1" x14ac:dyDescent="0.45">
      <c r="A64" s="6" t="s">
        <v>315</v>
      </c>
      <c r="B64" s="28">
        <v>0</v>
      </c>
      <c r="C64" s="29">
        <v>1</v>
      </c>
      <c r="D64" s="15">
        <v>2021</v>
      </c>
      <c r="E64" s="6" t="s">
        <v>36</v>
      </c>
      <c r="F64" s="14" t="s">
        <v>37</v>
      </c>
      <c r="G64" s="14">
        <f>VLOOKUP((D64-1)&amp;"."&amp;C64&amp;"."&amp;B64,FPL!B$2:E$429,4,FALSE)*1</f>
        <v>12760</v>
      </c>
      <c r="H64" s="14">
        <f>VLOOKUP((D64-1)&amp;"."&amp;C64&amp;"."&amp;B64,FPL!B$2:E$429,4,FALSE)*1.32</f>
        <v>16843.2</v>
      </c>
      <c r="I64" s="14" t="s">
        <v>38</v>
      </c>
      <c r="J64" s="14">
        <f>VLOOKUP((D64-1)&amp;"."&amp;C64&amp;"."&amp;B64,FPL!B$2:E$429,4,FALSE)*1.49</f>
        <v>19012.400000000001</v>
      </c>
      <c r="K64" s="14" t="s">
        <v>39</v>
      </c>
      <c r="L64" s="14">
        <f>VLOOKUP((D64-1)&amp;"."&amp;C64&amp;"."&amp;B64,FPL!B$2:E$429,4,FALSE)*1.99</f>
        <v>25392.400000000001</v>
      </c>
      <c r="M64" s="14" t="s">
        <v>40</v>
      </c>
      <c r="N64" s="14">
        <f>VLOOKUP((D64-1)&amp;"."&amp;C64&amp;"."&amp;B64,FPL!B$2:E$429,4,FALSE)*2.49</f>
        <v>31772.400000000001</v>
      </c>
      <c r="O64" s="14" t="s">
        <v>41</v>
      </c>
      <c r="P64" s="14">
        <f>VLOOKUP((D64-1)&amp;"."&amp;C64&amp;"."&amp;B64,FPL!B$2:E$429,4,FALSE)*2.99</f>
        <v>38152.400000000001</v>
      </c>
      <c r="Q64" s="14" t="s">
        <v>42</v>
      </c>
      <c r="R64" s="14">
        <f>VLOOKUP((D64-1)&amp;"."&amp;C64&amp;"."&amp;B64,FPL!B$2:E$429,4,FALSE)*3.99</f>
        <v>50912.4</v>
      </c>
      <c r="S64" s="14" t="s">
        <v>318</v>
      </c>
      <c r="T64" s="15">
        <v>99999999999</v>
      </c>
      <c r="U64" s="6">
        <v>8.5000000000000006E-2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0.02</v>
      </c>
      <c r="AB64" s="14">
        <v>0.02</v>
      </c>
      <c r="AC64" s="14">
        <v>0.04</v>
      </c>
      <c r="AD64" s="14">
        <v>0.04</v>
      </c>
      <c r="AE64" s="14">
        <v>0.06</v>
      </c>
      <c r="AF64" s="14">
        <v>0.06</v>
      </c>
      <c r="AG64" s="14">
        <v>8.5000000000000006E-2</v>
      </c>
      <c r="AH64" s="14">
        <v>8.5000000000000006E-2</v>
      </c>
      <c r="AI64" s="15">
        <v>8.5000000000000006E-2</v>
      </c>
    </row>
    <row r="65" spans="1:37" s="43" customFormat="1" ht="15" customHeight="1" x14ac:dyDescent="0.45">
      <c r="A65" s="6" t="s">
        <v>315</v>
      </c>
      <c r="B65" s="28">
        <v>0</v>
      </c>
      <c r="C65" s="29">
        <v>2</v>
      </c>
      <c r="D65" s="15">
        <v>2021</v>
      </c>
      <c r="E65" s="6" t="s">
        <v>36</v>
      </c>
      <c r="F65" s="14" t="s">
        <v>37</v>
      </c>
      <c r="G65" s="14">
        <f>VLOOKUP((D65-1)&amp;"."&amp;C65&amp;"."&amp;B65,FPL!B$2:E$429,4,FALSE)*1</f>
        <v>17240</v>
      </c>
      <c r="H65" s="14">
        <f>VLOOKUP((D65-1)&amp;"."&amp;C65&amp;"."&amp;B65,FPL!B$2:E$429,4,FALSE)*1.32</f>
        <v>22756.799999999999</v>
      </c>
      <c r="I65" s="14" t="s">
        <v>38</v>
      </c>
      <c r="J65" s="14">
        <f>VLOOKUP((D65-1)&amp;"."&amp;C65&amp;"."&amp;B65,FPL!B$2:E$429,4,FALSE)*1.49</f>
        <v>25687.599999999999</v>
      </c>
      <c r="K65" s="14" t="s">
        <v>39</v>
      </c>
      <c r="L65" s="14">
        <f>VLOOKUP((D65-1)&amp;"."&amp;C65&amp;"."&amp;B65,FPL!B$2:E$429,4,FALSE)*1.99</f>
        <v>34307.599999999999</v>
      </c>
      <c r="M65" s="14" t="s">
        <v>40</v>
      </c>
      <c r="N65" s="14">
        <f>VLOOKUP((D65-1)&amp;"."&amp;C65&amp;"."&amp;B65,FPL!B$2:E$429,4,FALSE)*2.49</f>
        <v>42927.600000000006</v>
      </c>
      <c r="O65" s="14" t="s">
        <v>41</v>
      </c>
      <c r="P65" s="14">
        <f>VLOOKUP((D65-1)&amp;"."&amp;C65&amp;"."&amp;B65,FPL!B$2:E$429,4,FALSE)*2.99</f>
        <v>51547.600000000006</v>
      </c>
      <c r="Q65" s="14" t="s">
        <v>42</v>
      </c>
      <c r="R65" s="14">
        <f>VLOOKUP((D65-1)&amp;"."&amp;C65&amp;"."&amp;B65,FPL!B$2:E$429,4,FALSE)*3.99</f>
        <v>68787.600000000006</v>
      </c>
      <c r="S65" s="14" t="s">
        <v>318</v>
      </c>
      <c r="T65" s="15">
        <v>99999999999</v>
      </c>
      <c r="U65" s="6">
        <v>8.5000000000000006E-2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0.02</v>
      </c>
      <c r="AB65" s="14">
        <v>0.02</v>
      </c>
      <c r="AC65" s="14">
        <v>0.04</v>
      </c>
      <c r="AD65" s="14">
        <v>0.04</v>
      </c>
      <c r="AE65" s="14">
        <v>0.06</v>
      </c>
      <c r="AF65" s="14">
        <v>0.06</v>
      </c>
      <c r="AG65" s="14">
        <v>8.5000000000000006E-2</v>
      </c>
      <c r="AH65" s="14">
        <v>8.5000000000000006E-2</v>
      </c>
      <c r="AI65" s="15">
        <v>8.5000000000000006E-2</v>
      </c>
    </row>
    <row r="66" spans="1:37" s="43" customFormat="1" ht="15" customHeight="1" x14ac:dyDescent="0.45">
      <c r="A66" s="6" t="s">
        <v>315</v>
      </c>
      <c r="B66" s="28">
        <v>0</v>
      </c>
      <c r="C66" s="29">
        <v>3</v>
      </c>
      <c r="D66" s="15">
        <v>2021</v>
      </c>
      <c r="E66" s="6" t="s">
        <v>36</v>
      </c>
      <c r="F66" s="14" t="s">
        <v>37</v>
      </c>
      <c r="G66" s="14">
        <f>VLOOKUP((D66-1)&amp;"."&amp;C66&amp;"."&amp;B66,FPL!B$2:E$429,4,FALSE)*1</f>
        <v>21720</v>
      </c>
      <c r="H66" s="14">
        <f>VLOOKUP((D66-1)&amp;"."&amp;C66&amp;"."&amp;B66,FPL!B$2:E$429,4,FALSE)*1.32</f>
        <v>28670.400000000001</v>
      </c>
      <c r="I66" s="14" t="s">
        <v>38</v>
      </c>
      <c r="J66" s="14">
        <f>VLOOKUP((D66-1)&amp;"."&amp;C66&amp;"."&amp;B66,FPL!B$2:E$429,4,FALSE)*1.49</f>
        <v>32362.799999999999</v>
      </c>
      <c r="K66" s="14" t="s">
        <v>39</v>
      </c>
      <c r="L66" s="14">
        <f>VLOOKUP((D66-1)&amp;"."&amp;C66&amp;"."&amp;B66,FPL!B$2:E$429,4,FALSE)*1.99</f>
        <v>43222.8</v>
      </c>
      <c r="M66" s="14" t="s">
        <v>40</v>
      </c>
      <c r="N66" s="14">
        <f>VLOOKUP((D66-1)&amp;"."&amp;C66&amp;"."&amp;B66,FPL!B$2:E$429,4,FALSE)*2.49</f>
        <v>54082.8</v>
      </c>
      <c r="O66" s="14" t="s">
        <v>41</v>
      </c>
      <c r="P66" s="14">
        <f>VLOOKUP((D66-1)&amp;"."&amp;C66&amp;"."&amp;B66,FPL!B$2:E$429,4,FALSE)*2.99</f>
        <v>64942.8</v>
      </c>
      <c r="Q66" s="14" t="s">
        <v>42</v>
      </c>
      <c r="R66" s="14">
        <f>VLOOKUP((D66-1)&amp;"."&amp;C66&amp;"."&amp;B66,FPL!B$2:E$429,4,FALSE)*3.99</f>
        <v>86662.8</v>
      </c>
      <c r="S66" s="14" t="s">
        <v>318</v>
      </c>
      <c r="T66" s="15">
        <v>99999999999</v>
      </c>
      <c r="U66" s="6">
        <v>8.5000000000000006E-2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0.02</v>
      </c>
      <c r="AB66" s="14">
        <v>0.02</v>
      </c>
      <c r="AC66" s="14">
        <v>0.04</v>
      </c>
      <c r="AD66" s="14">
        <v>0.04</v>
      </c>
      <c r="AE66" s="14">
        <v>0.06</v>
      </c>
      <c r="AF66" s="14">
        <v>0.06</v>
      </c>
      <c r="AG66" s="14">
        <v>8.5000000000000006E-2</v>
      </c>
      <c r="AH66" s="14">
        <v>8.5000000000000006E-2</v>
      </c>
      <c r="AI66" s="15">
        <v>8.5000000000000006E-2</v>
      </c>
    </row>
    <row r="67" spans="1:37" s="43" customFormat="1" ht="15" customHeight="1" x14ac:dyDescent="0.45">
      <c r="A67" s="6" t="s">
        <v>315</v>
      </c>
      <c r="B67" s="28">
        <v>0</v>
      </c>
      <c r="C67" s="29">
        <v>4</v>
      </c>
      <c r="D67" s="15">
        <v>2021</v>
      </c>
      <c r="E67" s="6" t="s">
        <v>36</v>
      </c>
      <c r="F67" s="14" t="s">
        <v>37</v>
      </c>
      <c r="G67" s="14">
        <f>VLOOKUP((D67-1)&amp;"."&amp;C67&amp;"."&amp;B67,FPL!B$2:E$429,4,FALSE)*1</f>
        <v>26200</v>
      </c>
      <c r="H67" s="14">
        <f>VLOOKUP((D67-1)&amp;"."&amp;C67&amp;"."&amp;B67,FPL!B$2:E$429,4,FALSE)*1.32</f>
        <v>34584</v>
      </c>
      <c r="I67" s="14" t="s">
        <v>38</v>
      </c>
      <c r="J67" s="14">
        <f>VLOOKUP((D67-1)&amp;"."&amp;C67&amp;"."&amp;B67,FPL!B$2:E$429,4,FALSE)*1.49</f>
        <v>39038</v>
      </c>
      <c r="K67" s="14" t="s">
        <v>39</v>
      </c>
      <c r="L67" s="14">
        <f>VLOOKUP((D67-1)&amp;"."&amp;C67&amp;"."&amp;B67,FPL!B$2:E$429,4,FALSE)*1.99</f>
        <v>52138</v>
      </c>
      <c r="M67" s="14" t="s">
        <v>40</v>
      </c>
      <c r="N67" s="14">
        <f>VLOOKUP((D67-1)&amp;"."&amp;C67&amp;"."&amp;B67,FPL!B$2:E$429,4,FALSE)*2.49</f>
        <v>65238.000000000007</v>
      </c>
      <c r="O67" s="14" t="s">
        <v>41</v>
      </c>
      <c r="P67" s="14">
        <f>VLOOKUP((D67-1)&amp;"."&amp;C67&amp;"."&amp;B67,FPL!B$2:E$429,4,FALSE)*2.99</f>
        <v>78338</v>
      </c>
      <c r="Q67" s="14" t="s">
        <v>42</v>
      </c>
      <c r="R67" s="14">
        <f>VLOOKUP((D67-1)&amp;"."&amp;C67&amp;"."&amp;B67,FPL!B$2:E$429,4,FALSE)*3.99</f>
        <v>104538</v>
      </c>
      <c r="S67" s="14" t="s">
        <v>318</v>
      </c>
      <c r="T67" s="15">
        <v>99999999999</v>
      </c>
      <c r="U67" s="6">
        <v>8.5000000000000006E-2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0.02</v>
      </c>
      <c r="AB67" s="14">
        <v>0.02</v>
      </c>
      <c r="AC67" s="14">
        <v>0.04</v>
      </c>
      <c r="AD67" s="14">
        <v>0.04</v>
      </c>
      <c r="AE67" s="14">
        <v>0.06</v>
      </c>
      <c r="AF67" s="14">
        <v>0.06</v>
      </c>
      <c r="AG67" s="14">
        <v>8.5000000000000006E-2</v>
      </c>
      <c r="AH67" s="14">
        <v>8.5000000000000006E-2</v>
      </c>
      <c r="AI67" s="15">
        <v>8.5000000000000006E-2</v>
      </c>
    </row>
    <row r="68" spans="1:37" s="43" customFormat="1" ht="15" customHeight="1" x14ac:dyDescent="0.45">
      <c r="A68" s="6" t="s">
        <v>315</v>
      </c>
      <c r="B68" s="28">
        <v>0</v>
      </c>
      <c r="C68" s="29">
        <v>5</v>
      </c>
      <c r="D68" s="15">
        <v>2021</v>
      </c>
      <c r="E68" s="6" t="s">
        <v>36</v>
      </c>
      <c r="F68" s="14" t="s">
        <v>37</v>
      </c>
      <c r="G68" s="14">
        <f>VLOOKUP((D68-1)&amp;"."&amp;C68&amp;"."&amp;B68,FPL!B$2:E$429,4,FALSE)*1</f>
        <v>30680</v>
      </c>
      <c r="H68" s="14">
        <f>VLOOKUP((D68-1)&amp;"."&amp;C68&amp;"."&amp;B68,FPL!B$2:E$429,4,FALSE)*1.32</f>
        <v>40497.599999999999</v>
      </c>
      <c r="I68" s="14" t="s">
        <v>38</v>
      </c>
      <c r="J68" s="14">
        <f>VLOOKUP((D68-1)&amp;"."&amp;C68&amp;"."&amp;B68,FPL!B$2:E$429,4,FALSE)*1.49</f>
        <v>45713.2</v>
      </c>
      <c r="K68" s="14" t="s">
        <v>39</v>
      </c>
      <c r="L68" s="14">
        <f>VLOOKUP((D68-1)&amp;"."&amp;C68&amp;"."&amp;B68,FPL!B$2:E$429,4,FALSE)*1.99</f>
        <v>61053.2</v>
      </c>
      <c r="M68" s="14" t="s">
        <v>40</v>
      </c>
      <c r="N68" s="14">
        <f>VLOOKUP((D68-1)&amp;"."&amp;C68&amp;"."&amp;B68,FPL!B$2:E$429,4,FALSE)*2.49</f>
        <v>76393.200000000012</v>
      </c>
      <c r="O68" s="14" t="s">
        <v>41</v>
      </c>
      <c r="P68" s="14">
        <f>VLOOKUP((D68-1)&amp;"."&amp;C68&amp;"."&amp;B68,FPL!B$2:E$429,4,FALSE)*2.99</f>
        <v>91733.200000000012</v>
      </c>
      <c r="Q68" s="14" t="s">
        <v>42</v>
      </c>
      <c r="R68" s="14">
        <f>VLOOKUP((D68-1)&amp;"."&amp;C68&amp;"."&amp;B68,FPL!B$2:E$429,4,FALSE)*3.99</f>
        <v>122413.20000000001</v>
      </c>
      <c r="S68" s="14" t="s">
        <v>318</v>
      </c>
      <c r="T68" s="15">
        <v>99999999999</v>
      </c>
      <c r="U68" s="6">
        <v>8.5000000000000006E-2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0.02</v>
      </c>
      <c r="AB68" s="14">
        <v>0.02</v>
      </c>
      <c r="AC68" s="14">
        <v>0.04</v>
      </c>
      <c r="AD68" s="14">
        <v>0.04</v>
      </c>
      <c r="AE68" s="14">
        <v>0.06</v>
      </c>
      <c r="AF68" s="14">
        <v>0.06</v>
      </c>
      <c r="AG68" s="14">
        <v>8.5000000000000006E-2</v>
      </c>
      <c r="AH68" s="14">
        <v>8.5000000000000006E-2</v>
      </c>
      <c r="AI68" s="15">
        <v>8.5000000000000006E-2</v>
      </c>
    </row>
    <row r="69" spans="1:37" s="43" customFormat="1" ht="15" customHeight="1" x14ac:dyDescent="0.45">
      <c r="A69" s="6" t="s">
        <v>315</v>
      </c>
      <c r="B69" s="28">
        <v>0</v>
      </c>
      <c r="C69" s="29">
        <v>6</v>
      </c>
      <c r="D69" s="15">
        <v>2021</v>
      </c>
      <c r="E69" s="6" t="s">
        <v>36</v>
      </c>
      <c r="F69" s="14" t="s">
        <v>37</v>
      </c>
      <c r="G69" s="14">
        <f>VLOOKUP((D69-1)&amp;"."&amp;C69&amp;"."&amp;B69,FPL!B$2:E$429,4,FALSE)*1</f>
        <v>35160</v>
      </c>
      <c r="H69" s="14">
        <f>VLOOKUP((D69-1)&amp;"."&amp;C69&amp;"."&amp;B69,FPL!B$2:E$429,4,FALSE)*1.32</f>
        <v>46411.200000000004</v>
      </c>
      <c r="I69" s="14" t="s">
        <v>38</v>
      </c>
      <c r="J69" s="14">
        <f>VLOOKUP((D69-1)&amp;"."&amp;C69&amp;"."&amp;B69,FPL!B$2:E$429,4,FALSE)*1.49</f>
        <v>52388.4</v>
      </c>
      <c r="K69" s="14" t="s">
        <v>39</v>
      </c>
      <c r="L69" s="14">
        <f>VLOOKUP((D69-1)&amp;"."&amp;C69&amp;"."&amp;B69,FPL!B$2:E$429,4,FALSE)*1.99</f>
        <v>69968.399999999994</v>
      </c>
      <c r="M69" s="14" t="s">
        <v>40</v>
      </c>
      <c r="N69" s="14">
        <f>VLOOKUP((D69-1)&amp;"."&amp;C69&amp;"."&amp;B69,FPL!B$2:E$429,4,FALSE)*2.49</f>
        <v>87548.400000000009</v>
      </c>
      <c r="O69" s="14" t="s">
        <v>41</v>
      </c>
      <c r="P69" s="14">
        <f>VLOOKUP((D69-1)&amp;"."&amp;C69&amp;"."&amp;B69,FPL!B$2:E$429,4,FALSE)*2.99</f>
        <v>105128.40000000001</v>
      </c>
      <c r="Q69" s="14" t="s">
        <v>42</v>
      </c>
      <c r="R69" s="14">
        <f>VLOOKUP((D69-1)&amp;"."&amp;C69&amp;"."&amp;B69,FPL!B$2:E$429,4,FALSE)*3.99</f>
        <v>140288.4</v>
      </c>
      <c r="S69" s="14" t="s">
        <v>318</v>
      </c>
      <c r="T69" s="15">
        <v>99999999999</v>
      </c>
      <c r="U69" s="6">
        <v>8.5000000000000006E-2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0.02</v>
      </c>
      <c r="AB69" s="14">
        <v>0.02</v>
      </c>
      <c r="AC69" s="14">
        <v>0.04</v>
      </c>
      <c r="AD69" s="14">
        <v>0.04</v>
      </c>
      <c r="AE69" s="14">
        <v>0.06</v>
      </c>
      <c r="AF69" s="14">
        <v>0.06</v>
      </c>
      <c r="AG69" s="14">
        <v>8.5000000000000006E-2</v>
      </c>
      <c r="AH69" s="14">
        <v>8.5000000000000006E-2</v>
      </c>
      <c r="AI69" s="15">
        <v>8.5000000000000006E-2</v>
      </c>
    </row>
    <row r="70" spans="1:37" s="43" customFormat="1" ht="15" customHeight="1" x14ac:dyDescent="0.45">
      <c r="A70" s="6" t="s">
        <v>315</v>
      </c>
      <c r="B70" s="28">
        <v>0</v>
      </c>
      <c r="C70" s="29">
        <v>7</v>
      </c>
      <c r="D70" s="15">
        <v>2021</v>
      </c>
      <c r="E70" s="6" t="s">
        <v>36</v>
      </c>
      <c r="F70" s="14" t="s">
        <v>37</v>
      </c>
      <c r="G70" s="14">
        <f>VLOOKUP((D70-1)&amp;"."&amp;C70&amp;"."&amp;B70,FPL!B$2:E$429,4,FALSE)*1</f>
        <v>39640</v>
      </c>
      <c r="H70" s="14">
        <f>VLOOKUP((D70-1)&amp;"."&amp;C70&amp;"."&amp;B70,FPL!B$2:E$429,4,FALSE)*1.32</f>
        <v>52324.800000000003</v>
      </c>
      <c r="I70" s="14" t="s">
        <v>38</v>
      </c>
      <c r="J70" s="14">
        <f>VLOOKUP((D70-1)&amp;"."&amp;C70&amp;"."&amp;B70,FPL!B$2:E$429,4,FALSE)*1.49</f>
        <v>59063.6</v>
      </c>
      <c r="K70" s="14" t="s">
        <v>39</v>
      </c>
      <c r="L70" s="14">
        <f>VLOOKUP((D70-1)&amp;"."&amp;C70&amp;"."&amp;B70,FPL!B$2:E$429,4,FALSE)*1.99</f>
        <v>78883.600000000006</v>
      </c>
      <c r="M70" s="14" t="s">
        <v>40</v>
      </c>
      <c r="N70" s="14">
        <f>VLOOKUP((D70-1)&amp;"."&amp;C70&amp;"."&amp;B70,FPL!B$2:E$429,4,FALSE)*2.49</f>
        <v>98703.6</v>
      </c>
      <c r="O70" s="14" t="s">
        <v>41</v>
      </c>
      <c r="P70" s="14">
        <f>VLOOKUP((D70-1)&amp;"."&amp;C70&amp;"."&amp;B70,FPL!B$2:E$429,4,FALSE)*2.99</f>
        <v>118523.6</v>
      </c>
      <c r="Q70" s="14" t="s">
        <v>42</v>
      </c>
      <c r="R70" s="14">
        <f>VLOOKUP((D70-1)&amp;"."&amp;C70&amp;"."&amp;B70,FPL!B$2:E$429,4,FALSE)*3.99</f>
        <v>158163.6</v>
      </c>
      <c r="S70" s="14" t="s">
        <v>318</v>
      </c>
      <c r="T70" s="15">
        <v>99999999999</v>
      </c>
      <c r="U70" s="6">
        <v>8.5000000000000006E-2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0.02</v>
      </c>
      <c r="AB70" s="14">
        <v>0.02</v>
      </c>
      <c r="AC70" s="14">
        <v>0.04</v>
      </c>
      <c r="AD70" s="14">
        <v>0.04</v>
      </c>
      <c r="AE70" s="14">
        <v>0.06</v>
      </c>
      <c r="AF70" s="14">
        <v>0.06</v>
      </c>
      <c r="AG70" s="14">
        <v>8.5000000000000006E-2</v>
      </c>
      <c r="AH70" s="14">
        <v>8.5000000000000006E-2</v>
      </c>
      <c r="AI70" s="15">
        <v>8.5000000000000006E-2</v>
      </c>
    </row>
    <row r="71" spans="1:37" s="43" customFormat="1" ht="15" customHeight="1" x14ac:dyDescent="0.45">
      <c r="A71" s="6" t="s">
        <v>315</v>
      </c>
      <c r="B71" s="28">
        <v>0</v>
      </c>
      <c r="C71" s="29">
        <v>8</v>
      </c>
      <c r="D71" s="15">
        <v>2021</v>
      </c>
      <c r="E71" s="6" t="s">
        <v>36</v>
      </c>
      <c r="F71" s="14" t="s">
        <v>37</v>
      </c>
      <c r="G71" s="14">
        <f>VLOOKUP((D71-1)&amp;"."&amp;C71&amp;"."&amp;B71,FPL!B$2:E$429,4,FALSE)*1</f>
        <v>44120</v>
      </c>
      <c r="H71" s="14">
        <f>VLOOKUP((D71-1)&amp;"."&amp;C71&amp;"."&amp;B71,FPL!B$2:E$429,4,FALSE)*1.32</f>
        <v>58238.400000000001</v>
      </c>
      <c r="I71" s="14" t="s">
        <v>38</v>
      </c>
      <c r="J71" s="14">
        <f>VLOOKUP((D71-1)&amp;"."&amp;C71&amp;"."&amp;B71,FPL!B$2:E$429,4,FALSE)*1.49</f>
        <v>65738.8</v>
      </c>
      <c r="K71" s="14" t="s">
        <v>39</v>
      </c>
      <c r="L71" s="14">
        <f>VLOOKUP((D71-1)&amp;"."&amp;C71&amp;"."&amp;B71,FPL!B$2:E$429,4,FALSE)*1.99</f>
        <v>87798.8</v>
      </c>
      <c r="M71" s="14" t="s">
        <v>40</v>
      </c>
      <c r="N71" s="14">
        <f>VLOOKUP((D71-1)&amp;"."&amp;C71&amp;"."&amp;B71,FPL!B$2:E$429,4,FALSE)*2.49</f>
        <v>109858.8</v>
      </c>
      <c r="O71" s="14" t="s">
        <v>41</v>
      </c>
      <c r="P71" s="14">
        <f>VLOOKUP((D71-1)&amp;"."&amp;C71&amp;"."&amp;B71,FPL!B$2:E$429,4,FALSE)*2.99</f>
        <v>131918.80000000002</v>
      </c>
      <c r="Q71" s="14" t="s">
        <v>42</v>
      </c>
      <c r="R71" s="14">
        <f>VLOOKUP((D71-1)&amp;"."&amp;C71&amp;"."&amp;B71,FPL!B$2:E$429,4,FALSE)*3.99</f>
        <v>176038.80000000002</v>
      </c>
      <c r="S71" s="14" t="s">
        <v>318</v>
      </c>
      <c r="T71" s="15">
        <v>99999999999</v>
      </c>
      <c r="U71" s="6">
        <v>8.5000000000000006E-2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0.02</v>
      </c>
      <c r="AB71" s="14">
        <v>0.02</v>
      </c>
      <c r="AC71" s="14">
        <v>0.04</v>
      </c>
      <c r="AD71" s="14">
        <v>0.04</v>
      </c>
      <c r="AE71" s="14">
        <v>0.06</v>
      </c>
      <c r="AF71" s="14">
        <v>0.06</v>
      </c>
      <c r="AG71" s="14">
        <v>8.5000000000000006E-2</v>
      </c>
      <c r="AH71" s="14">
        <v>8.5000000000000006E-2</v>
      </c>
      <c r="AI71" s="15">
        <v>8.5000000000000006E-2</v>
      </c>
    </row>
    <row r="72" spans="1:37" s="43" customFormat="1" ht="15" customHeight="1" x14ac:dyDescent="0.45">
      <c r="A72" s="6" t="s">
        <v>315</v>
      </c>
      <c r="B72" s="28">
        <v>0</v>
      </c>
      <c r="C72" s="29">
        <v>9</v>
      </c>
      <c r="D72" s="15">
        <v>2021</v>
      </c>
      <c r="E72" s="6" t="s">
        <v>36</v>
      </c>
      <c r="F72" s="14" t="s">
        <v>37</v>
      </c>
      <c r="G72" s="14">
        <f>VLOOKUP((D72-1)&amp;"."&amp;C72&amp;"."&amp;B72,FPL!B$2:E$429,4,FALSE)*1</f>
        <v>48600</v>
      </c>
      <c r="H72" s="14">
        <f>VLOOKUP((D72-1)&amp;"."&amp;C72&amp;"."&amp;B72,FPL!B$2:E$429,4,FALSE)*1.32</f>
        <v>64152</v>
      </c>
      <c r="I72" s="14" t="s">
        <v>38</v>
      </c>
      <c r="J72" s="14">
        <f>VLOOKUP((D72-1)&amp;"."&amp;C72&amp;"."&amp;B72,FPL!B$2:E$429,4,FALSE)*1.49</f>
        <v>72414</v>
      </c>
      <c r="K72" s="14" t="s">
        <v>39</v>
      </c>
      <c r="L72" s="14">
        <f>VLOOKUP((D72-1)&amp;"."&amp;C72&amp;"."&amp;B72,FPL!B$2:E$429,4,FALSE)*1.99</f>
        <v>96714</v>
      </c>
      <c r="M72" s="14" t="s">
        <v>40</v>
      </c>
      <c r="N72" s="14">
        <f>VLOOKUP((D72-1)&amp;"."&amp;C72&amp;"."&amp;B72,FPL!B$2:E$429,4,FALSE)*2.49</f>
        <v>121014.00000000001</v>
      </c>
      <c r="O72" s="14" t="s">
        <v>41</v>
      </c>
      <c r="P72" s="14">
        <f>VLOOKUP((D72-1)&amp;"."&amp;C72&amp;"."&amp;B72,FPL!B$2:E$429,4,FALSE)*2.99</f>
        <v>145314</v>
      </c>
      <c r="Q72" s="14" t="s">
        <v>42</v>
      </c>
      <c r="R72" s="14">
        <f>VLOOKUP((D72-1)&amp;"."&amp;C72&amp;"."&amp;B72,FPL!B$2:E$429,4,FALSE)*3.99</f>
        <v>193914</v>
      </c>
      <c r="S72" s="14" t="s">
        <v>318</v>
      </c>
      <c r="T72" s="15">
        <v>99999999999</v>
      </c>
      <c r="U72" s="6">
        <v>8.5000000000000006E-2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0.02</v>
      </c>
      <c r="AB72" s="14">
        <v>0.02</v>
      </c>
      <c r="AC72" s="14">
        <v>0.04</v>
      </c>
      <c r="AD72" s="14">
        <v>0.04</v>
      </c>
      <c r="AE72" s="14">
        <v>0.06</v>
      </c>
      <c r="AF72" s="14">
        <v>0.06</v>
      </c>
      <c r="AG72" s="14">
        <v>8.5000000000000006E-2</v>
      </c>
      <c r="AH72" s="14">
        <v>8.5000000000000006E-2</v>
      </c>
      <c r="AI72" s="15">
        <v>8.5000000000000006E-2</v>
      </c>
    </row>
    <row r="73" spans="1:37" s="43" customFormat="1" ht="15" customHeight="1" x14ac:dyDescent="0.45">
      <c r="A73" s="6" t="s">
        <v>315</v>
      </c>
      <c r="B73" s="28">
        <v>0</v>
      </c>
      <c r="C73" s="29">
        <v>10</v>
      </c>
      <c r="D73" s="15">
        <v>2021</v>
      </c>
      <c r="E73" s="6" t="s">
        <v>36</v>
      </c>
      <c r="F73" s="14" t="s">
        <v>37</v>
      </c>
      <c r="G73" s="14">
        <f>VLOOKUP((D73-1)&amp;"."&amp;C73&amp;"."&amp;B73,FPL!B$2:E$429,4,FALSE)*1</f>
        <v>53080</v>
      </c>
      <c r="H73" s="14">
        <f>VLOOKUP((D73-1)&amp;"."&amp;C73&amp;"."&amp;B73,FPL!B$2:E$429,4,FALSE)*1.32</f>
        <v>70065.600000000006</v>
      </c>
      <c r="I73" s="14" t="s">
        <v>38</v>
      </c>
      <c r="J73" s="14">
        <f>VLOOKUP((D73-1)&amp;"."&amp;C73&amp;"."&amp;B73,FPL!B$2:E$429,4,FALSE)*1.49</f>
        <v>79089.2</v>
      </c>
      <c r="K73" s="14" t="s">
        <v>39</v>
      </c>
      <c r="L73" s="14">
        <f>VLOOKUP((D73-1)&amp;"."&amp;C73&amp;"."&amp;B73,FPL!B$2:E$429,4,FALSE)*1.99</f>
        <v>105629.2</v>
      </c>
      <c r="M73" s="14" t="s">
        <v>40</v>
      </c>
      <c r="N73" s="14">
        <f>VLOOKUP((D73-1)&amp;"."&amp;C73&amp;"."&amp;B73,FPL!B$2:E$429,4,FALSE)*2.49</f>
        <v>132169.20000000001</v>
      </c>
      <c r="O73" s="14" t="s">
        <v>41</v>
      </c>
      <c r="P73" s="14">
        <f>VLOOKUP((D73-1)&amp;"."&amp;C73&amp;"."&amp;B73,FPL!B$2:E$429,4,FALSE)*2.99</f>
        <v>158709.20000000001</v>
      </c>
      <c r="Q73" s="14" t="s">
        <v>42</v>
      </c>
      <c r="R73" s="14">
        <f>VLOOKUP((D73-1)&amp;"."&amp;C73&amp;"."&amp;B73,FPL!B$2:E$429,4,FALSE)*3.99</f>
        <v>211789.2</v>
      </c>
      <c r="S73" s="14" t="s">
        <v>318</v>
      </c>
      <c r="T73" s="15">
        <v>99999999999</v>
      </c>
      <c r="U73" s="6">
        <v>8.5000000000000006E-2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0.02</v>
      </c>
      <c r="AB73" s="14">
        <v>0.02</v>
      </c>
      <c r="AC73" s="14">
        <v>0.04</v>
      </c>
      <c r="AD73" s="14">
        <v>0.04</v>
      </c>
      <c r="AE73" s="14">
        <v>0.06</v>
      </c>
      <c r="AF73" s="14">
        <v>0.06</v>
      </c>
      <c r="AG73" s="14">
        <v>8.5000000000000006E-2</v>
      </c>
      <c r="AH73" s="14">
        <v>8.5000000000000006E-2</v>
      </c>
      <c r="AI73" s="15">
        <v>8.5000000000000006E-2</v>
      </c>
    </row>
    <row r="74" spans="1:37" s="43" customFormat="1" ht="15" customHeight="1" x14ac:dyDescent="0.45">
      <c r="A74" s="6" t="s">
        <v>315</v>
      </c>
      <c r="B74" s="28">
        <v>0</v>
      </c>
      <c r="C74" s="29">
        <v>11</v>
      </c>
      <c r="D74" s="15">
        <v>2021</v>
      </c>
      <c r="E74" s="6" t="s">
        <v>36</v>
      </c>
      <c r="F74" s="14" t="s">
        <v>37</v>
      </c>
      <c r="G74" s="14">
        <f>VLOOKUP((D74-1)&amp;"."&amp;C74&amp;"."&amp;B74,FPL!B$2:E$429,4,FALSE)*1</f>
        <v>57560</v>
      </c>
      <c r="H74" s="14">
        <f>VLOOKUP((D74-1)&amp;"."&amp;C74&amp;"."&amp;B74,FPL!B$2:E$429,4,FALSE)*1.32</f>
        <v>75979.199999999997</v>
      </c>
      <c r="I74" s="14" t="s">
        <v>38</v>
      </c>
      <c r="J74" s="14">
        <f>VLOOKUP((D74-1)&amp;"."&amp;C74&amp;"."&amp;B74,FPL!B$2:E$429,4,FALSE)*1.49</f>
        <v>85764.4</v>
      </c>
      <c r="K74" s="14" t="s">
        <v>39</v>
      </c>
      <c r="L74" s="14">
        <f>VLOOKUP((D74-1)&amp;"."&amp;C74&amp;"."&amp;B74,FPL!B$2:E$429,4,FALSE)*1.99</f>
        <v>114544.4</v>
      </c>
      <c r="M74" s="14" t="s">
        <v>40</v>
      </c>
      <c r="N74" s="14">
        <f>VLOOKUP((D74-1)&amp;"."&amp;C74&amp;"."&amp;B74,FPL!B$2:E$429,4,FALSE)*2.49</f>
        <v>143324.40000000002</v>
      </c>
      <c r="O74" s="14" t="s">
        <v>41</v>
      </c>
      <c r="P74" s="14">
        <f>VLOOKUP((D74-1)&amp;"."&amp;C74&amp;"."&amp;B74,FPL!B$2:E$429,4,FALSE)*2.99</f>
        <v>172104.40000000002</v>
      </c>
      <c r="Q74" s="14" t="s">
        <v>42</v>
      </c>
      <c r="R74" s="14">
        <f>VLOOKUP((D74-1)&amp;"."&amp;C74&amp;"."&amp;B74,FPL!B$2:E$429,4,FALSE)*3.99</f>
        <v>229664.40000000002</v>
      </c>
      <c r="S74" s="14" t="s">
        <v>318</v>
      </c>
      <c r="T74" s="15">
        <v>99999999999</v>
      </c>
      <c r="U74" s="6">
        <v>8.5000000000000006E-2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0.02</v>
      </c>
      <c r="AB74" s="14">
        <v>0.02</v>
      </c>
      <c r="AC74" s="14">
        <v>0.04</v>
      </c>
      <c r="AD74" s="14">
        <v>0.04</v>
      </c>
      <c r="AE74" s="14">
        <v>0.06</v>
      </c>
      <c r="AF74" s="14">
        <v>0.06</v>
      </c>
      <c r="AG74" s="14">
        <v>8.5000000000000006E-2</v>
      </c>
      <c r="AH74" s="14">
        <v>8.5000000000000006E-2</v>
      </c>
      <c r="AI74" s="15">
        <v>8.5000000000000006E-2</v>
      </c>
    </row>
    <row r="75" spans="1:37" s="45" customFormat="1" ht="15" customHeight="1" thickBot="1" x14ac:dyDescent="0.5">
      <c r="A75" s="8" t="s">
        <v>315</v>
      </c>
      <c r="B75" s="39">
        <v>0</v>
      </c>
      <c r="C75" s="40">
        <v>12</v>
      </c>
      <c r="D75" s="16">
        <v>2021</v>
      </c>
      <c r="E75" s="8" t="s">
        <v>36</v>
      </c>
      <c r="F75" s="9" t="s">
        <v>37</v>
      </c>
      <c r="G75" s="9">
        <f>VLOOKUP((D75-1)&amp;"."&amp;C75&amp;"."&amp;B75,FPL!B$2:E$429,4,FALSE)*1</f>
        <v>62040</v>
      </c>
      <c r="H75" s="9">
        <f>VLOOKUP((D75-1)&amp;"."&amp;C75&amp;"."&amp;B75,FPL!B$2:E$429,4,FALSE)*1.32</f>
        <v>81892.800000000003</v>
      </c>
      <c r="I75" s="9" t="s">
        <v>38</v>
      </c>
      <c r="J75" s="9">
        <f>VLOOKUP((D75-1)&amp;"."&amp;C75&amp;"."&amp;B75,FPL!B$2:E$429,4,FALSE)*1.49</f>
        <v>92439.6</v>
      </c>
      <c r="K75" s="9" t="s">
        <v>39</v>
      </c>
      <c r="L75" s="9">
        <f>VLOOKUP((D75-1)&amp;"."&amp;C75&amp;"."&amp;B75,FPL!B$2:E$429,4,FALSE)*1.99</f>
        <v>123459.6</v>
      </c>
      <c r="M75" s="9" t="s">
        <v>40</v>
      </c>
      <c r="N75" s="9">
        <f>VLOOKUP((D75-1)&amp;"."&amp;C75&amp;"."&amp;B75,FPL!B$2:E$429,4,FALSE)*2.49</f>
        <v>154479.6</v>
      </c>
      <c r="O75" s="9" t="s">
        <v>41</v>
      </c>
      <c r="P75" s="9">
        <f>VLOOKUP((D75-1)&amp;"."&amp;C75&amp;"."&amp;B75,FPL!B$2:E$429,4,FALSE)*2.99</f>
        <v>185499.6</v>
      </c>
      <c r="Q75" s="9" t="s">
        <v>42</v>
      </c>
      <c r="R75" s="9">
        <f>VLOOKUP((D75-1)&amp;"."&amp;C75&amp;"."&amp;B75,FPL!B$2:E$429,4,FALSE)*3.99</f>
        <v>247539.6</v>
      </c>
      <c r="S75" s="9" t="s">
        <v>318</v>
      </c>
      <c r="T75" s="16">
        <v>99999999999</v>
      </c>
      <c r="U75" s="8">
        <v>8.5000000000000006E-2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0.02</v>
      </c>
      <c r="AB75" s="9">
        <v>0.02</v>
      </c>
      <c r="AC75" s="9">
        <v>0.04</v>
      </c>
      <c r="AD75" s="9">
        <v>0.04</v>
      </c>
      <c r="AE75" s="9">
        <v>0.06</v>
      </c>
      <c r="AF75" s="9">
        <v>0.06</v>
      </c>
      <c r="AG75" s="9">
        <v>8.5000000000000006E-2</v>
      </c>
      <c r="AH75" s="9">
        <v>8.5000000000000006E-2</v>
      </c>
      <c r="AI75" s="16">
        <v>8.5000000000000006E-2</v>
      </c>
    </row>
    <row r="76" spans="1:37" ht="15" customHeight="1" x14ac:dyDescent="0.5">
      <c r="A76" s="6" t="s">
        <v>315</v>
      </c>
      <c r="B76" s="28" t="s">
        <v>35</v>
      </c>
      <c r="C76" s="29">
        <v>1</v>
      </c>
      <c r="D76" s="15">
        <v>2020</v>
      </c>
      <c r="E76" s="14" t="s">
        <v>36</v>
      </c>
      <c r="F76" s="14" t="s">
        <v>37</v>
      </c>
      <c r="G76" s="14">
        <f>VLOOKUP((D76-1)&amp;"."&amp;C76&amp;"."&amp;B76,FPL!B$38:E$429,4,FALSE)*1</f>
        <v>15600</v>
      </c>
      <c r="H76" s="14">
        <f>VLOOKUP((D76-1)&amp;"."&amp;C76&amp;"."&amp;B76,FPL!B$38:E$429,4,FALSE)*1.32</f>
        <v>20592</v>
      </c>
      <c r="I76" s="14" t="s">
        <v>38</v>
      </c>
      <c r="J76" s="14">
        <f>VLOOKUP((D76-1)&amp;"."&amp;C76&amp;"."&amp;B76,FPL!B$2:E$429,4,FALSE)*1.49</f>
        <v>23244</v>
      </c>
      <c r="K76" s="14" t="s">
        <v>39</v>
      </c>
      <c r="L76" s="14">
        <f>VLOOKUP((D76-1)&amp;"."&amp;C76&amp;"."&amp;B76,FPL!B$38:E$429,4,FALSE)*1.99</f>
        <v>31044</v>
      </c>
      <c r="M76" s="14" t="s">
        <v>40</v>
      </c>
      <c r="N76" s="14">
        <f>VLOOKUP((D76-1)&amp;"."&amp;C76&amp;"."&amp;B76,FPL!B$38:E$429,4,FALSE)*2.49</f>
        <v>38844</v>
      </c>
      <c r="O76" s="14" t="s">
        <v>41</v>
      </c>
      <c r="P76" s="14">
        <f>VLOOKUP((D76-1)&amp;"."&amp;C76&amp;"."&amp;B76,FPL!B$38:E$429,4,FALSE)*2.99</f>
        <v>46644</v>
      </c>
      <c r="Q76" s="14" t="s">
        <v>42</v>
      </c>
      <c r="R76" s="14">
        <f>VLOOKUP((D76-1)&amp;"."&amp;C76&amp;"."&amp;B76,FPL!B$38:E$429,4,FALSE)*3.99</f>
        <v>62244</v>
      </c>
      <c r="S76" s="14" t="s">
        <v>318</v>
      </c>
      <c r="T76" s="14">
        <v>99999999999</v>
      </c>
      <c r="U76" s="14">
        <f>AG76</f>
        <v>9.7799999999999998E-2</v>
      </c>
      <c r="V76" s="14">
        <v>2.06E-2</v>
      </c>
      <c r="W76" s="14">
        <f t="shared" ref="W76:W123" si="0">V76</f>
        <v>2.06E-2</v>
      </c>
      <c r="X76" s="14">
        <v>3.09E-2</v>
      </c>
      <c r="Y76" s="14">
        <v>4.1200000000000001E-2</v>
      </c>
      <c r="Z76" s="14">
        <f t="shared" ref="Z76:Z123" si="1">Y76</f>
        <v>4.1200000000000001E-2</v>
      </c>
      <c r="AA76" s="14">
        <v>6.4899999999999999E-2</v>
      </c>
      <c r="AB76" s="14">
        <f t="shared" ref="AB76:AB123" si="2">AA76</f>
        <v>6.4899999999999999E-2</v>
      </c>
      <c r="AC76" s="14">
        <v>8.2900000000000001E-2</v>
      </c>
      <c r="AD76" s="14">
        <f t="shared" ref="AD76:AD123" si="3">AC76</f>
        <v>8.2900000000000001E-2</v>
      </c>
      <c r="AE76" s="14">
        <v>9.7799999999999998E-2</v>
      </c>
      <c r="AF76" s="14">
        <f t="shared" ref="AF76:AG103" si="4">AE76</f>
        <v>9.7799999999999998E-2</v>
      </c>
      <c r="AG76" s="14">
        <f t="shared" si="4"/>
        <v>9.7799999999999998E-2</v>
      </c>
      <c r="AH76" s="14">
        <v>1</v>
      </c>
      <c r="AI76" s="14">
        <v>1</v>
      </c>
      <c r="AK76" s="4"/>
    </row>
    <row r="77" spans="1:37" ht="15" customHeight="1" x14ac:dyDescent="0.5">
      <c r="A77" s="6" t="s">
        <v>315</v>
      </c>
      <c r="B77" s="28" t="s">
        <v>35</v>
      </c>
      <c r="C77" s="29">
        <v>2</v>
      </c>
      <c r="D77" s="15">
        <v>2020</v>
      </c>
      <c r="E77" s="14" t="s">
        <v>36</v>
      </c>
      <c r="F77" s="14" t="s">
        <v>37</v>
      </c>
      <c r="G77" s="14">
        <f>VLOOKUP((D77-1)&amp;"."&amp;C77&amp;"."&amp;B77,FPL!B$38:E$429,4,FALSE)*1</f>
        <v>21130</v>
      </c>
      <c r="H77" s="14">
        <f>VLOOKUP((D77-1)&amp;"."&amp;C77&amp;"."&amp;B77,FPL!B$38:E$429,4,FALSE)*1.32</f>
        <v>27891.600000000002</v>
      </c>
      <c r="I77" s="14" t="s">
        <v>38</v>
      </c>
      <c r="J77" s="14">
        <f>VLOOKUP((D77-1)&amp;"."&amp;C77&amp;"."&amp;B77,FPL!B$38:E$429,4,FALSE)*1.49</f>
        <v>31483.7</v>
      </c>
      <c r="K77" s="14" t="s">
        <v>39</v>
      </c>
      <c r="L77" s="14">
        <f>VLOOKUP((D77-1)&amp;"."&amp;C77&amp;"."&amp;B77,FPL!B$38:E$429,4,FALSE)*1.99</f>
        <v>42048.7</v>
      </c>
      <c r="M77" s="14" t="s">
        <v>40</v>
      </c>
      <c r="N77" s="14">
        <f>VLOOKUP((D77-1)&amp;"."&amp;C77&amp;"."&amp;B77,FPL!B$38:E$429,4,FALSE)*2.49</f>
        <v>52613.700000000004</v>
      </c>
      <c r="O77" s="14" t="s">
        <v>41</v>
      </c>
      <c r="P77" s="14">
        <f>VLOOKUP((D77-1)&amp;"."&amp;C77&amp;"."&amp;B77,FPL!B$38:E$429,4,FALSE)*2.99</f>
        <v>63178.700000000004</v>
      </c>
      <c r="Q77" s="14" t="s">
        <v>42</v>
      </c>
      <c r="R77" s="14">
        <f>VLOOKUP((D77-1)&amp;"."&amp;C77&amp;"."&amp;B77,FPL!B$38:E$429,4,FALSE)*3.99</f>
        <v>84308.700000000012</v>
      </c>
      <c r="S77" s="14" t="s">
        <v>318</v>
      </c>
      <c r="T77" s="15">
        <v>99999999999</v>
      </c>
      <c r="U77" s="6">
        <f t="shared" ref="U77:U123" si="5">AG77</f>
        <v>9.7799999999999998E-2</v>
      </c>
      <c r="V77" s="14">
        <v>2.06E-2</v>
      </c>
      <c r="W77" s="14">
        <f t="shared" si="0"/>
        <v>2.06E-2</v>
      </c>
      <c r="X77" s="14">
        <v>3.09E-2</v>
      </c>
      <c r="Y77" s="14">
        <v>4.1200000000000001E-2</v>
      </c>
      <c r="Z77" s="14">
        <f t="shared" si="1"/>
        <v>4.1200000000000001E-2</v>
      </c>
      <c r="AA77" s="14">
        <v>6.4899999999999999E-2</v>
      </c>
      <c r="AB77" s="14">
        <f t="shared" si="2"/>
        <v>6.4899999999999999E-2</v>
      </c>
      <c r="AC77" s="14">
        <v>8.2900000000000001E-2</v>
      </c>
      <c r="AD77" s="14">
        <f t="shared" si="3"/>
        <v>8.2900000000000001E-2</v>
      </c>
      <c r="AE77" s="14">
        <v>9.7799999999999998E-2</v>
      </c>
      <c r="AF77" s="14">
        <f t="shared" si="4"/>
        <v>9.7799999999999998E-2</v>
      </c>
      <c r="AG77" s="14">
        <f t="shared" si="4"/>
        <v>9.7799999999999998E-2</v>
      </c>
      <c r="AH77" s="14">
        <v>1</v>
      </c>
      <c r="AI77" s="15">
        <v>1</v>
      </c>
      <c r="AK77" s="7"/>
    </row>
    <row r="78" spans="1:37" ht="15" customHeight="1" x14ac:dyDescent="0.5">
      <c r="A78" s="6" t="s">
        <v>315</v>
      </c>
      <c r="B78" s="28" t="s">
        <v>35</v>
      </c>
      <c r="C78" s="29">
        <v>3</v>
      </c>
      <c r="D78" s="15">
        <v>2020</v>
      </c>
      <c r="E78" s="14" t="s">
        <v>36</v>
      </c>
      <c r="F78" s="14" t="s">
        <v>37</v>
      </c>
      <c r="G78" s="14">
        <f>VLOOKUP((D78-1)&amp;"."&amp;C78&amp;"."&amp;B78,FPL!B$38:E$429,4,FALSE)*1</f>
        <v>26660</v>
      </c>
      <c r="H78" s="14">
        <f>VLOOKUP((D78-1)&amp;"."&amp;C78&amp;"."&amp;B78,FPL!B$38:E$429,4,FALSE)*1.32</f>
        <v>35191.200000000004</v>
      </c>
      <c r="I78" s="14" t="s">
        <v>38</v>
      </c>
      <c r="J78" s="14">
        <f>VLOOKUP((D78-1)&amp;"."&amp;C78&amp;"."&amp;B78,FPL!B$38:E$429,4,FALSE)*1.49</f>
        <v>39723.4</v>
      </c>
      <c r="K78" s="14" t="s">
        <v>39</v>
      </c>
      <c r="L78" s="14">
        <f>VLOOKUP((D78-1)&amp;"."&amp;C78&amp;"."&amp;B78,FPL!B$38:E$429,4,FALSE)*1.99</f>
        <v>53053.4</v>
      </c>
      <c r="M78" s="14" t="s">
        <v>40</v>
      </c>
      <c r="N78" s="14">
        <f>VLOOKUP((D78-1)&amp;"."&amp;C78&amp;"."&amp;B78,FPL!B$38:E$429,4,FALSE)*2.49</f>
        <v>66383.400000000009</v>
      </c>
      <c r="O78" s="14" t="s">
        <v>41</v>
      </c>
      <c r="P78" s="14">
        <f>VLOOKUP((D78-1)&amp;"."&amp;C78&amp;"."&amp;B78,FPL!B$38:E$429,4,FALSE)*2.99</f>
        <v>79713.400000000009</v>
      </c>
      <c r="Q78" s="14" t="s">
        <v>42</v>
      </c>
      <c r="R78" s="14">
        <f>VLOOKUP((D78-1)&amp;"."&amp;C78&amp;"."&amp;B78,FPL!B$38:E$429,4,FALSE)*3.99</f>
        <v>106373.40000000001</v>
      </c>
      <c r="S78" s="14" t="s">
        <v>318</v>
      </c>
      <c r="T78" s="15">
        <v>99999999999</v>
      </c>
      <c r="U78" s="6">
        <f t="shared" si="5"/>
        <v>9.7799999999999998E-2</v>
      </c>
      <c r="V78" s="14">
        <v>2.06E-2</v>
      </c>
      <c r="W78" s="14">
        <f t="shared" si="0"/>
        <v>2.06E-2</v>
      </c>
      <c r="X78" s="14">
        <v>3.09E-2</v>
      </c>
      <c r="Y78" s="14">
        <v>4.1200000000000001E-2</v>
      </c>
      <c r="Z78" s="14">
        <f t="shared" si="1"/>
        <v>4.1200000000000001E-2</v>
      </c>
      <c r="AA78" s="14">
        <v>6.4899999999999999E-2</v>
      </c>
      <c r="AB78" s="14">
        <f t="shared" si="2"/>
        <v>6.4899999999999999E-2</v>
      </c>
      <c r="AC78" s="14">
        <v>8.2900000000000001E-2</v>
      </c>
      <c r="AD78" s="14">
        <f t="shared" si="3"/>
        <v>8.2900000000000001E-2</v>
      </c>
      <c r="AE78" s="14">
        <v>9.7799999999999998E-2</v>
      </c>
      <c r="AF78" s="14">
        <f t="shared" si="4"/>
        <v>9.7799999999999998E-2</v>
      </c>
      <c r="AG78" s="14">
        <f t="shared" si="4"/>
        <v>9.7799999999999998E-2</v>
      </c>
      <c r="AH78" s="14">
        <v>1</v>
      </c>
      <c r="AI78" s="15">
        <v>1</v>
      </c>
      <c r="AK78" s="7"/>
    </row>
    <row r="79" spans="1:37" ht="15" customHeight="1" x14ac:dyDescent="0.45">
      <c r="A79" s="6" t="s">
        <v>315</v>
      </c>
      <c r="B79" s="28" t="s">
        <v>35</v>
      </c>
      <c r="C79" s="29">
        <v>4</v>
      </c>
      <c r="D79" s="15">
        <v>2020</v>
      </c>
      <c r="E79" s="14" t="s">
        <v>36</v>
      </c>
      <c r="F79" s="14" t="s">
        <v>37</v>
      </c>
      <c r="G79" s="14">
        <f>VLOOKUP((D79-1)&amp;"."&amp;C79&amp;"."&amp;B79,FPL!B$38:E$429,4,FALSE)*1</f>
        <v>32190</v>
      </c>
      <c r="H79" s="14">
        <f>VLOOKUP((D79-1)&amp;"."&amp;C79&amp;"."&amp;B79,FPL!B$38:E$429,4,FALSE)*1.32</f>
        <v>42490.8</v>
      </c>
      <c r="I79" s="14" t="s">
        <v>38</v>
      </c>
      <c r="J79" s="14">
        <f>VLOOKUP((D79-1)&amp;"."&amp;C79&amp;"."&amp;B79,FPL!B$38:E$429,4,FALSE)*1.49</f>
        <v>47963.1</v>
      </c>
      <c r="K79" s="14" t="s">
        <v>39</v>
      </c>
      <c r="L79" s="14">
        <f>VLOOKUP((D79-1)&amp;"."&amp;C79&amp;"."&amp;B79,FPL!B$38:E$429,4,FALSE)*1.99</f>
        <v>64058.1</v>
      </c>
      <c r="M79" s="14" t="s">
        <v>40</v>
      </c>
      <c r="N79" s="14">
        <f>VLOOKUP((D79-1)&amp;"."&amp;C79&amp;"."&amp;B79,FPL!B$38:E$429,4,FALSE)*2.49</f>
        <v>80153.100000000006</v>
      </c>
      <c r="O79" s="14" t="s">
        <v>41</v>
      </c>
      <c r="P79" s="14">
        <f>VLOOKUP((D79-1)&amp;"."&amp;C79&amp;"."&amp;B79,FPL!B$38:E$429,4,FALSE)*2.99</f>
        <v>96248.1</v>
      </c>
      <c r="Q79" s="14" t="s">
        <v>42</v>
      </c>
      <c r="R79" s="14">
        <f>VLOOKUP((D79-1)&amp;"."&amp;C79&amp;"."&amp;B79,FPL!B$38:E$429,4,FALSE)*3.99</f>
        <v>128438.1</v>
      </c>
      <c r="S79" s="14" t="s">
        <v>318</v>
      </c>
      <c r="T79" s="15">
        <v>99999999999</v>
      </c>
      <c r="U79" s="6">
        <f t="shared" si="5"/>
        <v>9.7799999999999998E-2</v>
      </c>
      <c r="V79" s="14">
        <v>2.06E-2</v>
      </c>
      <c r="W79" s="14">
        <f t="shared" si="0"/>
        <v>2.06E-2</v>
      </c>
      <c r="X79" s="14">
        <v>3.09E-2</v>
      </c>
      <c r="Y79" s="14">
        <v>4.1200000000000001E-2</v>
      </c>
      <c r="Z79" s="14">
        <f t="shared" si="1"/>
        <v>4.1200000000000001E-2</v>
      </c>
      <c r="AA79" s="14">
        <v>6.4899999999999999E-2</v>
      </c>
      <c r="AB79" s="14">
        <f t="shared" si="2"/>
        <v>6.4899999999999999E-2</v>
      </c>
      <c r="AC79" s="14">
        <v>8.2900000000000001E-2</v>
      </c>
      <c r="AD79" s="14">
        <f t="shared" si="3"/>
        <v>8.2900000000000001E-2</v>
      </c>
      <c r="AE79" s="14">
        <v>9.7799999999999998E-2</v>
      </c>
      <c r="AF79" s="14">
        <f t="shared" si="4"/>
        <v>9.7799999999999998E-2</v>
      </c>
      <c r="AG79" s="14">
        <f t="shared" si="4"/>
        <v>9.7799999999999998E-2</v>
      </c>
      <c r="AH79" s="14">
        <v>1</v>
      </c>
      <c r="AI79" s="15">
        <v>1</v>
      </c>
    </row>
    <row r="80" spans="1:37" ht="15" customHeight="1" x14ac:dyDescent="0.45">
      <c r="A80" s="6" t="s">
        <v>315</v>
      </c>
      <c r="B80" s="28" t="s">
        <v>35</v>
      </c>
      <c r="C80" s="29">
        <v>5</v>
      </c>
      <c r="D80" s="15">
        <v>2020</v>
      </c>
      <c r="E80" s="14" t="s">
        <v>36</v>
      </c>
      <c r="F80" s="14" t="s">
        <v>37</v>
      </c>
      <c r="G80" s="14">
        <f>VLOOKUP((D80-1)&amp;"."&amp;C80&amp;"."&amp;B80,FPL!B$38:E$429,4,FALSE)*1</f>
        <v>37720</v>
      </c>
      <c r="H80" s="14">
        <f>VLOOKUP((D80-1)&amp;"."&amp;C80&amp;"."&amp;B80,FPL!B$38:E$429,4,FALSE)*1.32</f>
        <v>49790.400000000001</v>
      </c>
      <c r="I80" s="14" t="s">
        <v>38</v>
      </c>
      <c r="J80" s="14">
        <f>VLOOKUP((D80-1)&amp;"."&amp;C80&amp;"."&amp;B80,FPL!B$38:E$429,4,FALSE)*1.49</f>
        <v>56202.8</v>
      </c>
      <c r="K80" s="14" t="s">
        <v>39</v>
      </c>
      <c r="L80" s="14">
        <f>VLOOKUP((D80-1)&amp;"."&amp;C80&amp;"."&amp;B80,FPL!B$38:E$429,4,FALSE)*1.99</f>
        <v>75062.8</v>
      </c>
      <c r="M80" s="14" t="s">
        <v>40</v>
      </c>
      <c r="N80" s="14">
        <f>VLOOKUP((D80-1)&amp;"."&amp;C80&amp;"."&amp;B80,FPL!B$38:E$429,4,FALSE)*2.49</f>
        <v>93922.8</v>
      </c>
      <c r="O80" s="14" t="s">
        <v>41</v>
      </c>
      <c r="P80" s="14">
        <f>VLOOKUP((D80-1)&amp;"."&amp;C80&amp;"."&amp;B80,FPL!B$38:E$429,4,FALSE)*2.99</f>
        <v>112782.8</v>
      </c>
      <c r="Q80" s="14" t="s">
        <v>42</v>
      </c>
      <c r="R80" s="14">
        <f>VLOOKUP((D80-1)&amp;"."&amp;C80&amp;"."&amp;B80,FPL!B$38:E$429,4,FALSE)*3.99</f>
        <v>150502.80000000002</v>
      </c>
      <c r="S80" s="14" t="s">
        <v>318</v>
      </c>
      <c r="T80" s="15">
        <v>99999999999</v>
      </c>
      <c r="U80" s="6">
        <f t="shared" si="5"/>
        <v>9.7799999999999998E-2</v>
      </c>
      <c r="V80" s="14">
        <v>2.06E-2</v>
      </c>
      <c r="W80" s="14">
        <f t="shared" si="0"/>
        <v>2.06E-2</v>
      </c>
      <c r="X80" s="14">
        <v>3.09E-2</v>
      </c>
      <c r="Y80" s="14">
        <v>4.1200000000000001E-2</v>
      </c>
      <c r="Z80" s="14">
        <f t="shared" si="1"/>
        <v>4.1200000000000001E-2</v>
      </c>
      <c r="AA80" s="14">
        <v>6.4899999999999999E-2</v>
      </c>
      <c r="AB80" s="14">
        <f t="shared" si="2"/>
        <v>6.4899999999999999E-2</v>
      </c>
      <c r="AC80" s="14">
        <v>8.2900000000000001E-2</v>
      </c>
      <c r="AD80" s="14">
        <f t="shared" si="3"/>
        <v>8.2900000000000001E-2</v>
      </c>
      <c r="AE80" s="14">
        <v>9.7799999999999998E-2</v>
      </c>
      <c r="AF80" s="14">
        <f t="shared" si="4"/>
        <v>9.7799999999999998E-2</v>
      </c>
      <c r="AG80" s="14">
        <f t="shared" si="4"/>
        <v>9.7799999999999998E-2</v>
      </c>
      <c r="AH80" s="14">
        <v>1</v>
      </c>
      <c r="AI80" s="15">
        <v>1</v>
      </c>
    </row>
    <row r="81" spans="1:35" ht="15" customHeight="1" x14ac:dyDescent="0.45">
      <c r="A81" s="6" t="s">
        <v>315</v>
      </c>
      <c r="B81" s="28" t="s">
        <v>35</v>
      </c>
      <c r="C81" s="29">
        <v>6</v>
      </c>
      <c r="D81" s="15">
        <v>2020</v>
      </c>
      <c r="E81" s="14" t="s">
        <v>36</v>
      </c>
      <c r="F81" s="14" t="s">
        <v>37</v>
      </c>
      <c r="G81" s="14">
        <f>VLOOKUP((D81-1)&amp;"."&amp;C81&amp;"."&amp;B81,FPL!B$38:E$429,4,FALSE)*1</f>
        <v>43250</v>
      </c>
      <c r="H81" s="14">
        <f>VLOOKUP((D81-1)&amp;"."&amp;C81&amp;"."&amp;B81,FPL!B$38:E$429,4,FALSE)*1.32</f>
        <v>57090</v>
      </c>
      <c r="I81" s="14" t="s">
        <v>38</v>
      </c>
      <c r="J81" s="14">
        <f>VLOOKUP((D81-1)&amp;"."&amp;C81&amp;"."&amp;B81,FPL!B$38:E$429,4,FALSE)*1.49</f>
        <v>64442.5</v>
      </c>
      <c r="K81" s="14" t="s">
        <v>39</v>
      </c>
      <c r="L81" s="14">
        <f>VLOOKUP((D81-1)&amp;"."&amp;C81&amp;"."&amp;B81,FPL!B$38:E$429,4,FALSE)*1.99</f>
        <v>86067.5</v>
      </c>
      <c r="M81" s="14" t="s">
        <v>40</v>
      </c>
      <c r="N81" s="14">
        <f>VLOOKUP((D81-1)&amp;"."&amp;C81&amp;"."&amp;B81,FPL!B$38:E$429,4,FALSE)*2.49</f>
        <v>107692.50000000001</v>
      </c>
      <c r="O81" s="14" t="s">
        <v>41</v>
      </c>
      <c r="P81" s="14">
        <f>VLOOKUP((D81-1)&amp;"."&amp;C81&amp;"."&amp;B81,FPL!B$38:E$429,4,FALSE)*2.99</f>
        <v>129317.50000000001</v>
      </c>
      <c r="Q81" s="14" t="s">
        <v>42</v>
      </c>
      <c r="R81" s="14">
        <f>VLOOKUP((D81-1)&amp;"."&amp;C81&amp;"."&amp;B81,FPL!B$38:E$429,4,FALSE)*3.99</f>
        <v>172567.5</v>
      </c>
      <c r="S81" s="14" t="s">
        <v>318</v>
      </c>
      <c r="T81" s="15">
        <v>99999999999</v>
      </c>
      <c r="U81" s="6">
        <f t="shared" si="5"/>
        <v>9.7799999999999998E-2</v>
      </c>
      <c r="V81" s="14">
        <v>2.06E-2</v>
      </c>
      <c r="W81" s="14">
        <f t="shared" si="0"/>
        <v>2.06E-2</v>
      </c>
      <c r="X81" s="14">
        <v>3.09E-2</v>
      </c>
      <c r="Y81" s="14">
        <v>4.1200000000000001E-2</v>
      </c>
      <c r="Z81" s="14">
        <f t="shared" si="1"/>
        <v>4.1200000000000001E-2</v>
      </c>
      <c r="AA81" s="14">
        <v>6.4899999999999999E-2</v>
      </c>
      <c r="AB81" s="14">
        <f t="shared" si="2"/>
        <v>6.4899999999999999E-2</v>
      </c>
      <c r="AC81" s="14">
        <v>8.2900000000000001E-2</v>
      </c>
      <c r="AD81" s="14">
        <f t="shared" si="3"/>
        <v>8.2900000000000001E-2</v>
      </c>
      <c r="AE81" s="14">
        <v>9.7799999999999998E-2</v>
      </c>
      <c r="AF81" s="14">
        <f t="shared" si="4"/>
        <v>9.7799999999999998E-2</v>
      </c>
      <c r="AG81" s="14">
        <f t="shared" si="4"/>
        <v>9.7799999999999998E-2</v>
      </c>
      <c r="AH81" s="14">
        <v>1</v>
      </c>
      <c r="AI81" s="15">
        <v>1</v>
      </c>
    </row>
    <row r="82" spans="1:35" ht="15" customHeight="1" x14ac:dyDescent="0.45">
      <c r="A82" s="6" t="s">
        <v>315</v>
      </c>
      <c r="B82" s="28" t="s">
        <v>35</v>
      </c>
      <c r="C82" s="29">
        <v>7</v>
      </c>
      <c r="D82" s="15">
        <v>2020</v>
      </c>
      <c r="E82" s="14" t="s">
        <v>36</v>
      </c>
      <c r="F82" s="14" t="s">
        <v>37</v>
      </c>
      <c r="G82" s="14">
        <f>VLOOKUP((D82-1)&amp;"."&amp;C82&amp;"."&amp;B82,FPL!B$38:E$429,4,FALSE)*1</f>
        <v>48780</v>
      </c>
      <c r="H82" s="14">
        <f>VLOOKUP((D82-1)&amp;"."&amp;C82&amp;"."&amp;B82,FPL!B$38:E$429,4,FALSE)*1.32</f>
        <v>64389.600000000006</v>
      </c>
      <c r="I82" s="14" t="s">
        <v>38</v>
      </c>
      <c r="J82" s="14">
        <f>VLOOKUP((D82-1)&amp;"."&amp;C82&amp;"."&amp;B82,FPL!B$38:E$429,4,FALSE)*1.49</f>
        <v>72682.2</v>
      </c>
      <c r="K82" s="14" t="s">
        <v>39</v>
      </c>
      <c r="L82" s="14">
        <f>VLOOKUP((D82-1)&amp;"."&amp;C82&amp;"."&amp;B82,FPL!B$38:E$429,4,FALSE)*1.99</f>
        <v>97072.2</v>
      </c>
      <c r="M82" s="14" t="s">
        <v>40</v>
      </c>
      <c r="N82" s="14">
        <f>VLOOKUP((D82-1)&amp;"."&amp;C82&amp;"."&amp;B82,FPL!B$38:E$429,4,FALSE)*2.49</f>
        <v>121462.20000000001</v>
      </c>
      <c r="O82" s="14" t="s">
        <v>41</v>
      </c>
      <c r="P82" s="14">
        <f>VLOOKUP((D82-1)&amp;"."&amp;C82&amp;"."&amp;B82,FPL!B$38:E$429,4,FALSE)*2.99</f>
        <v>145852.20000000001</v>
      </c>
      <c r="Q82" s="14" t="s">
        <v>42</v>
      </c>
      <c r="R82" s="14">
        <f>VLOOKUP((D82-1)&amp;"."&amp;C82&amp;"."&amp;B82,FPL!B$38:E$429,4,FALSE)*3.99</f>
        <v>194632.2</v>
      </c>
      <c r="S82" s="14" t="s">
        <v>318</v>
      </c>
      <c r="T82" s="15">
        <v>99999999999</v>
      </c>
      <c r="U82" s="6">
        <f t="shared" si="5"/>
        <v>9.7799999999999998E-2</v>
      </c>
      <c r="V82" s="14">
        <v>2.06E-2</v>
      </c>
      <c r="W82" s="14">
        <f t="shared" si="0"/>
        <v>2.06E-2</v>
      </c>
      <c r="X82" s="14">
        <v>3.09E-2</v>
      </c>
      <c r="Y82" s="14">
        <v>4.1200000000000001E-2</v>
      </c>
      <c r="Z82" s="14">
        <f t="shared" si="1"/>
        <v>4.1200000000000001E-2</v>
      </c>
      <c r="AA82" s="14">
        <v>6.4899999999999999E-2</v>
      </c>
      <c r="AB82" s="14">
        <f t="shared" si="2"/>
        <v>6.4899999999999999E-2</v>
      </c>
      <c r="AC82" s="14">
        <v>8.2900000000000001E-2</v>
      </c>
      <c r="AD82" s="14">
        <f t="shared" si="3"/>
        <v>8.2900000000000001E-2</v>
      </c>
      <c r="AE82" s="14">
        <v>9.7799999999999998E-2</v>
      </c>
      <c r="AF82" s="14">
        <f t="shared" si="4"/>
        <v>9.7799999999999998E-2</v>
      </c>
      <c r="AG82" s="14">
        <f t="shared" si="4"/>
        <v>9.7799999999999998E-2</v>
      </c>
      <c r="AH82" s="14">
        <v>1</v>
      </c>
      <c r="AI82" s="15">
        <v>1</v>
      </c>
    </row>
    <row r="83" spans="1:35" ht="15" customHeight="1" x14ac:dyDescent="0.45">
      <c r="A83" s="6" t="s">
        <v>315</v>
      </c>
      <c r="B83" s="28" t="s">
        <v>35</v>
      </c>
      <c r="C83" s="29">
        <v>8</v>
      </c>
      <c r="D83" s="15">
        <v>2020</v>
      </c>
      <c r="E83" s="14" t="s">
        <v>36</v>
      </c>
      <c r="F83" s="14" t="s">
        <v>37</v>
      </c>
      <c r="G83" s="14">
        <f>VLOOKUP((D83-1)&amp;"."&amp;C83&amp;"."&amp;B83,FPL!B$38:E$429,4,FALSE)*1</f>
        <v>54310</v>
      </c>
      <c r="H83" s="14">
        <f>VLOOKUP((D83-1)&amp;"."&amp;C83&amp;"."&amp;B83,FPL!B$38:E$429,4,FALSE)*1.32</f>
        <v>71689.2</v>
      </c>
      <c r="I83" s="14" t="s">
        <v>38</v>
      </c>
      <c r="J83" s="14">
        <f>VLOOKUP((D83-1)&amp;"."&amp;C83&amp;"."&amp;B83,FPL!B$38:E$429,4,FALSE)*1.49</f>
        <v>80921.899999999994</v>
      </c>
      <c r="K83" s="14" t="s">
        <v>39</v>
      </c>
      <c r="L83" s="14">
        <f>VLOOKUP((D83-1)&amp;"."&amp;C83&amp;"."&amp;B83,FPL!B$38:E$429,4,FALSE)*1.99</f>
        <v>108076.9</v>
      </c>
      <c r="M83" s="14" t="s">
        <v>40</v>
      </c>
      <c r="N83" s="14">
        <f>VLOOKUP((D83-1)&amp;"."&amp;C83&amp;"."&amp;B83,FPL!B$38:E$429,4,FALSE)*2.49</f>
        <v>135231.90000000002</v>
      </c>
      <c r="O83" s="14" t="s">
        <v>41</v>
      </c>
      <c r="P83" s="14">
        <f>VLOOKUP((D83-1)&amp;"."&amp;C83&amp;"."&amp;B83,FPL!B$38:E$429,4,FALSE)*2.99</f>
        <v>162386.90000000002</v>
      </c>
      <c r="Q83" s="14" t="s">
        <v>42</v>
      </c>
      <c r="R83" s="14">
        <f>VLOOKUP((D83-1)&amp;"."&amp;C83&amp;"."&amp;B83,FPL!B$38:E$429,4,FALSE)*3.99</f>
        <v>216696.90000000002</v>
      </c>
      <c r="S83" s="14" t="s">
        <v>318</v>
      </c>
      <c r="T83" s="15">
        <v>99999999999</v>
      </c>
      <c r="U83" s="6">
        <f t="shared" si="5"/>
        <v>9.7799999999999998E-2</v>
      </c>
      <c r="V83" s="14">
        <v>2.06E-2</v>
      </c>
      <c r="W83" s="14">
        <f t="shared" si="0"/>
        <v>2.06E-2</v>
      </c>
      <c r="X83" s="14">
        <v>3.09E-2</v>
      </c>
      <c r="Y83" s="14">
        <v>4.1200000000000001E-2</v>
      </c>
      <c r="Z83" s="14">
        <f t="shared" si="1"/>
        <v>4.1200000000000001E-2</v>
      </c>
      <c r="AA83" s="14">
        <v>6.4899999999999999E-2</v>
      </c>
      <c r="AB83" s="14">
        <f t="shared" si="2"/>
        <v>6.4899999999999999E-2</v>
      </c>
      <c r="AC83" s="14">
        <v>8.2900000000000001E-2</v>
      </c>
      <c r="AD83" s="14">
        <f t="shared" si="3"/>
        <v>8.2900000000000001E-2</v>
      </c>
      <c r="AE83" s="14">
        <v>9.7799999999999998E-2</v>
      </c>
      <c r="AF83" s="14">
        <f t="shared" si="4"/>
        <v>9.7799999999999998E-2</v>
      </c>
      <c r="AG83" s="14">
        <f t="shared" si="4"/>
        <v>9.7799999999999998E-2</v>
      </c>
      <c r="AH83" s="14">
        <v>1</v>
      </c>
      <c r="AI83" s="15">
        <v>1</v>
      </c>
    </row>
    <row r="84" spans="1:35" ht="15" customHeight="1" x14ac:dyDescent="0.45">
      <c r="A84" s="6" t="s">
        <v>315</v>
      </c>
      <c r="B84" s="28" t="s">
        <v>35</v>
      </c>
      <c r="C84" s="29">
        <v>9</v>
      </c>
      <c r="D84" s="15">
        <v>2020</v>
      </c>
      <c r="E84" s="14" t="s">
        <v>36</v>
      </c>
      <c r="F84" s="14" t="s">
        <v>37</v>
      </c>
      <c r="G84" s="14">
        <f>VLOOKUP((D84-1)&amp;"."&amp;C84&amp;"."&amp;B84,FPL!B$38:E$429,4,FALSE)*1</f>
        <v>59840</v>
      </c>
      <c r="H84" s="14">
        <f>VLOOKUP((D84-1)&amp;"."&amp;C84&amp;"."&amp;B84,FPL!B$38:E$429,4,FALSE)*1.32</f>
        <v>78988.800000000003</v>
      </c>
      <c r="I84" s="14" t="s">
        <v>38</v>
      </c>
      <c r="J84" s="14">
        <f>VLOOKUP((D84-1)&amp;"."&amp;C84&amp;"."&amp;B84,FPL!B$38:E$429,4,FALSE)*1.49</f>
        <v>89161.600000000006</v>
      </c>
      <c r="K84" s="14" t="s">
        <v>39</v>
      </c>
      <c r="L84" s="14">
        <f>VLOOKUP((D84-1)&amp;"."&amp;C84&amp;"."&amp;B84,FPL!B$38:E$429,4,FALSE)*1.99</f>
        <v>119081.60000000001</v>
      </c>
      <c r="M84" s="14" t="s">
        <v>40</v>
      </c>
      <c r="N84" s="14">
        <f>VLOOKUP((D84-1)&amp;"."&amp;C84&amp;"."&amp;B84,FPL!B$38:E$429,4,FALSE)*2.49</f>
        <v>149001.60000000001</v>
      </c>
      <c r="O84" s="14" t="s">
        <v>41</v>
      </c>
      <c r="P84" s="14">
        <f>VLOOKUP((D84-1)&amp;"."&amp;C84&amp;"."&amp;B84,FPL!B$38:E$429,4,FALSE)*2.99</f>
        <v>178921.60000000001</v>
      </c>
      <c r="Q84" s="14" t="s">
        <v>42</v>
      </c>
      <c r="R84" s="14">
        <f>VLOOKUP((D84-1)&amp;"."&amp;C84&amp;"."&amp;B84,FPL!B$38:E$429,4,FALSE)*3.99</f>
        <v>238761.60000000001</v>
      </c>
      <c r="S84" s="14" t="s">
        <v>318</v>
      </c>
      <c r="T84" s="15">
        <v>99999999999</v>
      </c>
      <c r="U84" s="6">
        <f t="shared" si="5"/>
        <v>9.7799999999999998E-2</v>
      </c>
      <c r="V84" s="14">
        <v>2.06E-2</v>
      </c>
      <c r="W84" s="14">
        <f t="shared" si="0"/>
        <v>2.06E-2</v>
      </c>
      <c r="X84" s="14">
        <v>3.09E-2</v>
      </c>
      <c r="Y84" s="14">
        <v>4.1200000000000001E-2</v>
      </c>
      <c r="Z84" s="14">
        <f t="shared" si="1"/>
        <v>4.1200000000000001E-2</v>
      </c>
      <c r="AA84" s="14">
        <v>6.4899999999999999E-2</v>
      </c>
      <c r="AB84" s="14">
        <f t="shared" si="2"/>
        <v>6.4899999999999999E-2</v>
      </c>
      <c r="AC84" s="14">
        <v>8.2900000000000001E-2</v>
      </c>
      <c r="AD84" s="14">
        <f t="shared" si="3"/>
        <v>8.2900000000000001E-2</v>
      </c>
      <c r="AE84" s="14">
        <v>9.7799999999999998E-2</v>
      </c>
      <c r="AF84" s="14">
        <f t="shared" si="4"/>
        <v>9.7799999999999998E-2</v>
      </c>
      <c r="AG84" s="14">
        <f t="shared" si="4"/>
        <v>9.7799999999999998E-2</v>
      </c>
      <c r="AH84" s="14">
        <v>1</v>
      </c>
      <c r="AI84" s="15">
        <v>1</v>
      </c>
    </row>
    <row r="85" spans="1:35" ht="15" customHeight="1" x14ac:dyDescent="0.45">
      <c r="A85" s="6" t="s">
        <v>315</v>
      </c>
      <c r="B85" s="28" t="s">
        <v>35</v>
      </c>
      <c r="C85" s="29">
        <v>10</v>
      </c>
      <c r="D85" s="15">
        <v>2020</v>
      </c>
      <c r="E85" s="14" t="s">
        <v>36</v>
      </c>
      <c r="F85" s="14" t="s">
        <v>37</v>
      </c>
      <c r="G85" s="14">
        <f>VLOOKUP((D85-1)&amp;"."&amp;C85&amp;"."&amp;B85,FPL!B$38:E$429,4,FALSE)*1</f>
        <v>65370</v>
      </c>
      <c r="H85" s="14">
        <f>VLOOKUP((D85-1)&amp;"."&amp;C85&amp;"."&amp;B85,FPL!B$38:E$429,4,FALSE)*1.32</f>
        <v>86288.400000000009</v>
      </c>
      <c r="I85" s="14" t="s">
        <v>38</v>
      </c>
      <c r="J85" s="14">
        <f>VLOOKUP((D85-1)&amp;"."&amp;C85&amp;"."&amp;B85,FPL!B$38:E$429,4,FALSE)*1.49</f>
        <v>97401.3</v>
      </c>
      <c r="K85" s="14" t="s">
        <v>39</v>
      </c>
      <c r="L85" s="14">
        <f>VLOOKUP((D85-1)&amp;"."&amp;C85&amp;"."&amp;B85,FPL!B$38:E$429,4,FALSE)*1.99</f>
        <v>130086.3</v>
      </c>
      <c r="M85" s="14" t="s">
        <v>40</v>
      </c>
      <c r="N85" s="14">
        <f>VLOOKUP((D85-1)&amp;"."&amp;C85&amp;"."&amp;B85,FPL!B$38:E$429,4,FALSE)*2.49</f>
        <v>162771.30000000002</v>
      </c>
      <c r="O85" s="14" t="s">
        <v>41</v>
      </c>
      <c r="P85" s="14">
        <f>VLOOKUP((D85-1)&amp;"."&amp;C85&amp;"."&amp;B85,FPL!B$38:E$429,4,FALSE)*2.99</f>
        <v>195456.30000000002</v>
      </c>
      <c r="Q85" s="14" t="s">
        <v>42</v>
      </c>
      <c r="R85" s="14">
        <f>VLOOKUP((D85-1)&amp;"."&amp;C85&amp;"."&amp;B85,FPL!B$38:E$429,4,FALSE)*3.99</f>
        <v>260826.30000000002</v>
      </c>
      <c r="S85" s="14" t="s">
        <v>318</v>
      </c>
      <c r="T85" s="15">
        <v>99999999999</v>
      </c>
      <c r="U85" s="6">
        <f t="shared" si="5"/>
        <v>9.7799999999999998E-2</v>
      </c>
      <c r="V85" s="14">
        <v>2.06E-2</v>
      </c>
      <c r="W85" s="14">
        <f t="shared" si="0"/>
        <v>2.06E-2</v>
      </c>
      <c r="X85" s="14">
        <v>3.09E-2</v>
      </c>
      <c r="Y85" s="14">
        <v>4.1200000000000001E-2</v>
      </c>
      <c r="Z85" s="14">
        <f t="shared" si="1"/>
        <v>4.1200000000000001E-2</v>
      </c>
      <c r="AA85" s="14">
        <v>6.4899999999999999E-2</v>
      </c>
      <c r="AB85" s="14">
        <f t="shared" si="2"/>
        <v>6.4899999999999999E-2</v>
      </c>
      <c r="AC85" s="14">
        <v>8.2900000000000001E-2</v>
      </c>
      <c r="AD85" s="14">
        <f t="shared" si="3"/>
        <v>8.2900000000000001E-2</v>
      </c>
      <c r="AE85" s="14">
        <v>9.7799999999999998E-2</v>
      </c>
      <c r="AF85" s="14">
        <f t="shared" si="4"/>
        <v>9.7799999999999998E-2</v>
      </c>
      <c r="AG85" s="14">
        <f t="shared" si="4"/>
        <v>9.7799999999999998E-2</v>
      </c>
      <c r="AH85" s="14">
        <v>1</v>
      </c>
      <c r="AI85" s="15">
        <v>1</v>
      </c>
    </row>
    <row r="86" spans="1:35" ht="15" customHeight="1" x14ac:dyDescent="0.45">
      <c r="A86" s="6" t="s">
        <v>315</v>
      </c>
      <c r="B86" s="28" t="s">
        <v>35</v>
      </c>
      <c r="C86" s="29">
        <v>11</v>
      </c>
      <c r="D86" s="15">
        <v>2020</v>
      </c>
      <c r="E86" s="14" t="s">
        <v>36</v>
      </c>
      <c r="F86" s="14" t="s">
        <v>37</v>
      </c>
      <c r="G86" s="14">
        <f>VLOOKUP((D86-1)&amp;"."&amp;C86&amp;"."&amp;B86,FPL!B$38:E$429,4,FALSE)*1</f>
        <v>70900</v>
      </c>
      <c r="H86" s="14">
        <f>VLOOKUP((D86-1)&amp;"."&amp;C86&amp;"."&amp;B86,FPL!B$38:E$429,4,FALSE)*1.32</f>
        <v>93588</v>
      </c>
      <c r="I86" s="14" t="s">
        <v>38</v>
      </c>
      <c r="J86" s="14">
        <f>VLOOKUP((D86-1)&amp;"."&amp;C86&amp;"."&amp;B86,FPL!B$38:E$429,4,FALSE)*1.49</f>
        <v>105641</v>
      </c>
      <c r="K86" s="14" t="s">
        <v>39</v>
      </c>
      <c r="L86" s="14">
        <f>VLOOKUP((D86-1)&amp;"."&amp;C86&amp;"."&amp;B86,FPL!B$38:E$429,4,FALSE)*1.99</f>
        <v>141091</v>
      </c>
      <c r="M86" s="14" t="s">
        <v>40</v>
      </c>
      <c r="N86" s="14">
        <f>VLOOKUP((D86-1)&amp;"."&amp;C86&amp;"."&amp;B86,FPL!B$38:E$429,4,FALSE)*2.49</f>
        <v>176541.00000000003</v>
      </c>
      <c r="O86" s="14" t="s">
        <v>41</v>
      </c>
      <c r="P86" s="14">
        <f>VLOOKUP((D86-1)&amp;"."&amp;C86&amp;"."&amp;B86,FPL!B$38:E$429,4,FALSE)*2.99</f>
        <v>211991.00000000003</v>
      </c>
      <c r="Q86" s="14" t="s">
        <v>42</v>
      </c>
      <c r="R86" s="14">
        <f>VLOOKUP((D86-1)&amp;"."&amp;C86&amp;"."&amp;B86,FPL!B$38:E$429,4,FALSE)*3.99</f>
        <v>282891</v>
      </c>
      <c r="S86" s="14" t="s">
        <v>318</v>
      </c>
      <c r="T86" s="15">
        <v>99999999999</v>
      </c>
      <c r="U86" s="6">
        <f t="shared" si="5"/>
        <v>9.7799999999999998E-2</v>
      </c>
      <c r="V86" s="14">
        <v>2.06E-2</v>
      </c>
      <c r="W86" s="14">
        <f t="shared" si="0"/>
        <v>2.06E-2</v>
      </c>
      <c r="X86" s="14">
        <v>3.09E-2</v>
      </c>
      <c r="Y86" s="14">
        <v>4.1200000000000001E-2</v>
      </c>
      <c r="Z86" s="14">
        <f t="shared" si="1"/>
        <v>4.1200000000000001E-2</v>
      </c>
      <c r="AA86" s="14">
        <v>6.4899999999999999E-2</v>
      </c>
      <c r="AB86" s="14">
        <f t="shared" si="2"/>
        <v>6.4899999999999999E-2</v>
      </c>
      <c r="AC86" s="14">
        <v>8.2900000000000001E-2</v>
      </c>
      <c r="AD86" s="14">
        <f t="shared" si="3"/>
        <v>8.2900000000000001E-2</v>
      </c>
      <c r="AE86" s="14">
        <v>9.7799999999999998E-2</v>
      </c>
      <c r="AF86" s="14">
        <f t="shared" si="4"/>
        <v>9.7799999999999998E-2</v>
      </c>
      <c r="AG86" s="14">
        <f t="shared" si="4"/>
        <v>9.7799999999999998E-2</v>
      </c>
      <c r="AH86" s="14">
        <v>1</v>
      </c>
      <c r="AI86" s="15">
        <v>1</v>
      </c>
    </row>
    <row r="87" spans="1:35" ht="15" customHeight="1" x14ac:dyDescent="0.45">
      <c r="A87" s="6" t="s">
        <v>315</v>
      </c>
      <c r="B87" s="28" t="s">
        <v>35</v>
      </c>
      <c r="C87" s="29">
        <v>12</v>
      </c>
      <c r="D87" s="15">
        <v>2020</v>
      </c>
      <c r="E87" s="14" t="s">
        <v>36</v>
      </c>
      <c r="F87" s="14" t="s">
        <v>37</v>
      </c>
      <c r="G87" s="14">
        <f>VLOOKUP((D87-1)&amp;"."&amp;C87&amp;"."&amp;B87,FPL!B$38:E$429,4,FALSE)*1</f>
        <v>76430</v>
      </c>
      <c r="H87" s="14">
        <f>VLOOKUP((D87-1)&amp;"."&amp;C87&amp;"."&amp;B87,FPL!B$38:E$429,4,FALSE)*1.32</f>
        <v>100887.6</v>
      </c>
      <c r="I87" s="14" t="s">
        <v>38</v>
      </c>
      <c r="J87" s="14">
        <f>VLOOKUP((D87-1)&amp;"."&amp;C87&amp;"."&amp;B87,FPL!B$38:E$429,4,FALSE)*1.49</f>
        <v>113880.7</v>
      </c>
      <c r="K87" s="14" t="s">
        <v>39</v>
      </c>
      <c r="L87" s="14">
        <f>VLOOKUP((D87-1)&amp;"."&amp;C87&amp;"."&amp;B87,FPL!B$38:E$429,4,FALSE)*1.99</f>
        <v>152095.70000000001</v>
      </c>
      <c r="M87" s="14" t="s">
        <v>40</v>
      </c>
      <c r="N87" s="14">
        <f>VLOOKUP((D87-1)&amp;"."&amp;C87&amp;"."&amp;B87,FPL!B$38:E$429,4,FALSE)*2.49</f>
        <v>190310.7</v>
      </c>
      <c r="O87" s="14" t="s">
        <v>41</v>
      </c>
      <c r="P87" s="14">
        <f>VLOOKUP((D87-1)&amp;"."&amp;C87&amp;"."&amp;B87,FPL!B$38:E$429,4,FALSE)*2.99</f>
        <v>228525.7</v>
      </c>
      <c r="Q87" s="14" t="s">
        <v>42</v>
      </c>
      <c r="R87" s="14">
        <f>VLOOKUP((D87-1)&amp;"."&amp;C87&amp;"."&amp;B87,FPL!B$38:E$429,4,FALSE)*3.99</f>
        <v>304955.7</v>
      </c>
      <c r="S87" s="14" t="s">
        <v>318</v>
      </c>
      <c r="T87" s="15">
        <v>99999999999</v>
      </c>
      <c r="U87" s="6">
        <f t="shared" si="5"/>
        <v>9.7799999999999998E-2</v>
      </c>
      <c r="V87" s="14">
        <v>2.06E-2</v>
      </c>
      <c r="W87" s="14">
        <f t="shared" si="0"/>
        <v>2.06E-2</v>
      </c>
      <c r="X87" s="14">
        <v>3.09E-2</v>
      </c>
      <c r="Y87" s="14">
        <v>4.1200000000000001E-2</v>
      </c>
      <c r="Z87" s="14">
        <f t="shared" si="1"/>
        <v>4.1200000000000001E-2</v>
      </c>
      <c r="AA87" s="14">
        <v>6.4899999999999999E-2</v>
      </c>
      <c r="AB87" s="14">
        <f t="shared" si="2"/>
        <v>6.4899999999999999E-2</v>
      </c>
      <c r="AC87" s="14">
        <v>8.2900000000000001E-2</v>
      </c>
      <c r="AD87" s="14">
        <f t="shared" si="3"/>
        <v>8.2900000000000001E-2</v>
      </c>
      <c r="AE87" s="14">
        <v>9.7799999999999998E-2</v>
      </c>
      <c r="AF87" s="14">
        <f t="shared" si="4"/>
        <v>9.7799999999999998E-2</v>
      </c>
      <c r="AG87" s="14">
        <f t="shared" si="4"/>
        <v>9.7799999999999998E-2</v>
      </c>
      <c r="AH87" s="14">
        <v>1</v>
      </c>
      <c r="AI87" s="15">
        <v>1</v>
      </c>
    </row>
    <row r="88" spans="1:35" ht="15" customHeight="1" x14ac:dyDescent="0.45">
      <c r="A88" s="6" t="s">
        <v>315</v>
      </c>
      <c r="B88" s="28" t="s">
        <v>46</v>
      </c>
      <c r="C88" s="29">
        <v>1</v>
      </c>
      <c r="D88" s="15">
        <v>2020</v>
      </c>
      <c r="E88" s="14" t="s">
        <v>36</v>
      </c>
      <c r="F88" s="14" t="s">
        <v>37</v>
      </c>
      <c r="G88" s="14">
        <f>VLOOKUP((D88-1)&amp;"."&amp;C88&amp;"."&amp;B88,FPL!B$38:E$429,4,FALSE)*1</f>
        <v>14380</v>
      </c>
      <c r="H88" s="14">
        <f>VLOOKUP((D88-1)&amp;"."&amp;C88&amp;"."&amp;B88,FPL!B$38:E$429,4,FALSE)*1.32</f>
        <v>18981.600000000002</v>
      </c>
      <c r="I88" s="14" t="s">
        <v>38</v>
      </c>
      <c r="J88" s="14">
        <f>VLOOKUP((D88-1)&amp;"."&amp;C88&amp;"."&amp;B88,FPL!B$38:E$429,4,FALSE)*1.49</f>
        <v>21426.2</v>
      </c>
      <c r="K88" s="14" t="s">
        <v>39</v>
      </c>
      <c r="L88" s="14">
        <f>VLOOKUP((D88-1)&amp;"."&amp;C88&amp;"."&amp;B88,FPL!B$38:E$429,4,FALSE)*1.99</f>
        <v>28616.2</v>
      </c>
      <c r="M88" s="14" t="s">
        <v>40</v>
      </c>
      <c r="N88" s="14">
        <f>VLOOKUP((D88-1)&amp;"."&amp;C88&amp;"."&amp;B88,FPL!B$38:E$429,4,FALSE)*2.49</f>
        <v>35806.200000000004</v>
      </c>
      <c r="O88" s="14" t="s">
        <v>41</v>
      </c>
      <c r="P88" s="14">
        <f>VLOOKUP((D88-1)&amp;"."&amp;C88&amp;"."&amp;B88,FPL!B$38:E$429,4,FALSE)*2.99</f>
        <v>42996.200000000004</v>
      </c>
      <c r="Q88" s="14" t="s">
        <v>42</v>
      </c>
      <c r="R88" s="14">
        <f>VLOOKUP((D88-1)&amp;"."&amp;C88&amp;"."&amp;B88,FPL!B$38:E$429,4,FALSE)*3.99</f>
        <v>57376.200000000004</v>
      </c>
      <c r="S88" s="14" t="s">
        <v>318</v>
      </c>
      <c r="T88" s="15">
        <v>99999999999</v>
      </c>
      <c r="U88" s="6">
        <f t="shared" si="5"/>
        <v>9.7799999999999998E-2</v>
      </c>
      <c r="V88" s="14">
        <v>2.06E-2</v>
      </c>
      <c r="W88" s="14">
        <f t="shared" si="0"/>
        <v>2.06E-2</v>
      </c>
      <c r="X88" s="14">
        <v>3.09E-2</v>
      </c>
      <c r="Y88" s="14">
        <v>4.1200000000000001E-2</v>
      </c>
      <c r="Z88" s="14">
        <f t="shared" si="1"/>
        <v>4.1200000000000001E-2</v>
      </c>
      <c r="AA88" s="14">
        <v>6.4899999999999999E-2</v>
      </c>
      <c r="AB88" s="14">
        <f t="shared" si="2"/>
        <v>6.4899999999999999E-2</v>
      </c>
      <c r="AC88" s="14">
        <v>8.2900000000000001E-2</v>
      </c>
      <c r="AD88" s="14">
        <f t="shared" si="3"/>
        <v>8.2900000000000001E-2</v>
      </c>
      <c r="AE88" s="14">
        <v>9.7799999999999998E-2</v>
      </c>
      <c r="AF88" s="14">
        <f t="shared" si="4"/>
        <v>9.7799999999999998E-2</v>
      </c>
      <c r="AG88" s="14">
        <f t="shared" si="4"/>
        <v>9.7799999999999998E-2</v>
      </c>
      <c r="AH88" s="14">
        <v>1</v>
      </c>
      <c r="AI88" s="15">
        <v>1</v>
      </c>
    </row>
    <row r="89" spans="1:35" ht="15" customHeight="1" x14ac:dyDescent="0.45">
      <c r="A89" s="6" t="s">
        <v>315</v>
      </c>
      <c r="B89" s="28" t="s">
        <v>46</v>
      </c>
      <c r="C89" s="29">
        <v>2</v>
      </c>
      <c r="D89" s="15">
        <v>2020</v>
      </c>
      <c r="E89" s="14" t="s">
        <v>36</v>
      </c>
      <c r="F89" s="14" t="s">
        <v>37</v>
      </c>
      <c r="G89" s="14">
        <f>VLOOKUP((D89-1)&amp;"."&amp;C89&amp;"."&amp;B89,FPL!B$38:E$429,4,FALSE)*1</f>
        <v>19460</v>
      </c>
      <c r="H89" s="14">
        <f>VLOOKUP((D89-1)&amp;"."&amp;C89&amp;"."&amp;B89,FPL!B$38:E$429,4,FALSE)*1.32</f>
        <v>25687.200000000001</v>
      </c>
      <c r="I89" s="14" t="s">
        <v>38</v>
      </c>
      <c r="J89" s="14">
        <f>VLOOKUP((D89-1)&amp;"."&amp;C89&amp;"."&amp;B89,FPL!B$38:E$429,4,FALSE)*1.49</f>
        <v>28995.4</v>
      </c>
      <c r="K89" s="14" t="s">
        <v>39</v>
      </c>
      <c r="L89" s="14">
        <f>VLOOKUP((D89-1)&amp;"."&amp;C89&amp;"."&amp;B89,FPL!B$38:E$429,4,FALSE)*1.99</f>
        <v>38725.4</v>
      </c>
      <c r="M89" s="14" t="s">
        <v>40</v>
      </c>
      <c r="N89" s="14">
        <f>VLOOKUP((D89-1)&amp;"."&amp;C89&amp;"."&amp;B89,FPL!B$38:E$429,4,FALSE)*2.49</f>
        <v>48455.4</v>
      </c>
      <c r="O89" s="14" t="s">
        <v>41</v>
      </c>
      <c r="P89" s="14">
        <f>VLOOKUP((D89-1)&amp;"."&amp;C89&amp;"."&amp;B89,FPL!B$38:E$429,4,FALSE)*2.99</f>
        <v>58185.4</v>
      </c>
      <c r="Q89" s="14" t="s">
        <v>42</v>
      </c>
      <c r="R89" s="14">
        <f>VLOOKUP((D89-1)&amp;"."&amp;C89&amp;"."&amp;B89,FPL!B$38:E$429,4,FALSE)*3.99</f>
        <v>77645.400000000009</v>
      </c>
      <c r="S89" s="14" t="s">
        <v>318</v>
      </c>
      <c r="T89" s="15">
        <v>99999999999</v>
      </c>
      <c r="U89" s="6">
        <f t="shared" si="5"/>
        <v>9.7799999999999998E-2</v>
      </c>
      <c r="V89" s="14">
        <v>2.06E-2</v>
      </c>
      <c r="W89" s="14">
        <f t="shared" si="0"/>
        <v>2.06E-2</v>
      </c>
      <c r="X89" s="14">
        <v>3.09E-2</v>
      </c>
      <c r="Y89" s="14">
        <v>4.1200000000000001E-2</v>
      </c>
      <c r="Z89" s="14">
        <f t="shared" si="1"/>
        <v>4.1200000000000001E-2</v>
      </c>
      <c r="AA89" s="14">
        <v>6.4899999999999999E-2</v>
      </c>
      <c r="AB89" s="14">
        <f t="shared" si="2"/>
        <v>6.4899999999999999E-2</v>
      </c>
      <c r="AC89" s="14">
        <v>8.2900000000000001E-2</v>
      </c>
      <c r="AD89" s="14">
        <f t="shared" si="3"/>
        <v>8.2900000000000001E-2</v>
      </c>
      <c r="AE89" s="14">
        <v>9.7799999999999998E-2</v>
      </c>
      <c r="AF89" s="14">
        <f t="shared" si="4"/>
        <v>9.7799999999999998E-2</v>
      </c>
      <c r="AG89" s="14">
        <f t="shared" si="4"/>
        <v>9.7799999999999998E-2</v>
      </c>
      <c r="AH89" s="14">
        <v>1</v>
      </c>
      <c r="AI89" s="15">
        <v>1</v>
      </c>
    </row>
    <row r="90" spans="1:35" ht="15" customHeight="1" x14ac:dyDescent="0.45">
      <c r="A90" s="6" t="s">
        <v>315</v>
      </c>
      <c r="B90" s="28" t="s">
        <v>46</v>
      </c>
      <c r="C90" s="29">
        <v>3</v>
      </c>
      <c r="D90" s="15">
        <v>2020</v>
      </c>
      <c r="E90" s="14" t="s">
        <v>36</v>
      </c>
      <c r="F90" s="14" t="s">
        <v>37</v>
      </c>
      <c r="G90" s="14">
        <f>VLOOKUP((D90-1)&amp;"."&amp;C90&amp;"."&amp;B90,FPL!B$38:E$429,4,FALSE)*1</f>
        <v>24540</v>
      </c>
      <c r="H90" s="14">
        <f>VLOOKUP((D90-1)&amp;"."&amp;C90&amp;"."&amp;B90,FPL!B$38:E$429,4,FALSE)*1.32</f>
        <v>32392.800000000003</v>
      </c>
      <c r="I90" s="14" t="s">
        <v>38</v>
      </c>
      <c r="J90" s="14">
        <f>VLOOKUP((D90-1)&amp;"."&amp;C90&amp;"."&amp;B90,FPL!B$38:E$429,4,FALSE)*1.49</f>
        <v>36564.6</v>
      </c>
      <c r="K90" s="14" t="s">
        <v>39</v>
      </c>
      <c r="L90" s="14">
        <f>VLOOKUP((D90-1)&amp;"."&amp;C90&amp;"."&amp;B90,FPL!B$38:E$429,4,FALSE)*1.99</f>
        <v>48834.6</v>
      </c>
      <c r="M90" s="14" t="s">
        <v>40</v>
      </c>
      <c r="N90" s="14">
        <f>VLOOKUP((D90-1)&amp;"."&amp;C90&amp;"."&amp;B90,FPL!B$38:E$429,4,FALSE)*2.49</f>
        <v>61104.600000000006</v>
      </c>
      <c r="O90" s="14" t="s">
        <v>41</v>
      </c>
      <c r="P90" s="14">
        <f>VLOOKUP((D90-1)&amp;"."&amp;C90&amp;"."&amp;B90,FPL!B$38:E$429,4,FALSE)*2.99</f>
        <v>73374.600000000006</v>
      </c>
      <c r="Q90" s="14" t="s">
        <v>42</v>
      </c>
      <c r="R90" s="14">
        <f>VLOOKUP((D90-1)&amp;"."&amp;C90&amp;"."&amp;B90,FPL!B$38:E$429,4,FALSE)*3.99</f>
        <v>97914.6</v>
      </c>
      <c r="S90" s="14" t="s">
        <v>318</v>
      </c>
      <c r="T90" s="15">
        <v>99999999999</v>
      </c>
      <c r="U90" s="6">
        <f t="shared" si="5"/>
        <v>9.7799999999999998E-2</v>
      </c>
      <c r="V90" s="14">
        <v>2.06E-2</v>
      </c>
      <c r="W90" s="14">
        <f t="shared" si="0"/>
        <v>2.06E-2</v>
      </c>
      <c r="X90" s="14">
        <v>3.09E-2</v>
      </c>
      <c r="Y90" s="14">
        <v>4.1200000000000001E-2</v>
      </c>
      <c r="Z90" s="14">
        <f t="shared" si="1"/>
        <v>4.1200000000000001E-2</v>
      </c>
      <c r="AA90" s="14">
        <v>6.4899999999999999E-2</v>
      </c>
      <c r="AB90" s="14">
        <f t="shared" si="2"/>
        <v>6.4899999999999999E-2</v>
      </c>
      <c r="AC90" s="14">
        <v>8.2900000000000001E-2</v>
      </c>
      <c r="AD90" s="14">
        <f t="shared" si="3"/>
        <v>8.2900000000000001E-2</v>
      </c>
      <c r="AE90" s="14">
        <v>9.7799999999999998E-2</v>
      </c>
      <c r="AF90" s="14">
        <f t="shared" si="4"/>
        <v>9.7799999999999998E-2</v>
      </c>
      <c r="AG90" s="14">
        <f t="shared" si="4"/>
        <v>9.7799999999999998E-2</v>
      </c>
      <c r="AH90" s="14">
        <v>1</v>
      </c>
      <c r="AI90" s="15">
        <v>1</v>
      </c>
    </row>
    <row r="91" spans="1:35" ht="15" customHeight="1" x14ac:dyDescent="0.45">
      <c r="A91" s="6" t="s">
        <v>315</v>
      </c>
      <c r="B91" s="28" t="s">
        <v>46</v>
      </c>
      <c r="C91" s="29">
        <v>4</v>
      </c>
      <c r="D91" s="15">
        <v>2020</v>
      </c>
      <c r="E91" s="14" t="s">
        <v>36</v>
      </c>
      <c r="F91" s="14" t="s">
        <v>37</v>
      </c>
      <c r="G91" s="14">
        <f>VLOOKUP((D91-1)&amp;"."&amp;C91&amp;"."&amp;B91,FPL!B$38:E$429,4,FALSE)*1</f>
        <v>29620</v>
      </c>
      <c r="H91" s="14">
        <f>VLOOKUP((D91-1)&amp;"."&amp;C91&amp;"."&amp;B91,FPL!B$38:E$429,4,FALSE)*1.32</f>
        <v>39098.400000000001</v>
      </c>
      <c r="I91" s="14" t="s">
        <v>38</v>
      </c>
      <c r="J91" s="14">
        <f>VLOOKUP((D91-1)&amp;"."&amp;C91&amp;"."&amp;B91,FPL!B$38:E$429,4,FALSE)*1.49</f>
        <v>44133.8</v>
      </c>
      <c r="K91" s="14" t="s">
        <v>39</v>
      </c>
      <c r="L91" s="14">
        <f>VLOOKUP((D91-1)&amp;"."&amp;C91&amp;"."&amp;B91,FPL!B$38:E$429,4,FALSE)*1.99</f>
        <v>58943.8</v>
      </c>
      <c r="M91" s="14" t="s">
        <v>40</v>
      </c>
      <c r="N91" s="14">
        <f>VLOOKUP((D91-1)&amp;"."&amp;C91&amp;"."&amp;B91,FPL!B$38:E$429,4,FALSE)*2.49</f>
        <v>73753.8</v>
      </c>
      <c r="O91" s="14" t="s">
        <v>41</v>
      </c>
      <c r="P91" s="14">
        <f>VLOOKUP((D91-1)&amp;"."&amp;C91&amp;"."&amp;B91,FPL!B$38:E$429,4,FALSE)*2.99</f>
        <v>88563.8</v>
      </c>
      <c r="Q91" s="14" t="s">
        <v>42</v>
      </c>
      <c r="R91" s="14">
        <f>VLOOKUP((D91-1)&amp;"."&amp;C91&amp;"."&amp;B91,FPL!B$38:E$429,4,FALSE)*3.99</f>
        <v>118183.8</v>
      </c>
      <c r="S91" s="14" t="s">
        <v>318</v>
      </c>
      <c r="T91" s="15">
        <v>99999999999</v>
      </c>
      <c r="U91" s="6">
        <f t="shared" si="5"/>
        <v>9.7799999999999998E-2</v>
      </c>
      <c r="V91" s="14">
        <v>2.06E-2</v>
      </c>
      <c r="W91" s="14">
        <f t="shared" si="0"/>
        <v>2.06E-2</v>
      </c>
      <c r="X91" s="14">
        <v>3.09E-2</v>
      </c>
      <c r="Y91" s="14">
        <v>4.1200000000000001E-2</v>
      </c>
      <c r="Z91" s="14">
        <f t="shared" si="1"/>
        <v>4.1200000000000001E-2</v>
      </c>
      <c r="AA91" s="14">
        <v>6.4899999999999999E-2</v>
      </c>
      <c r="AB91" s="14">
        <f t="shared" si="2"/>
        <v>6.4899999999999999E-2</v>
      </c>
      <c r="AC91" s="14">
        <v>8.2900000000000001E-2</v>
      </c>
      <c r="AD91" s="14">
        <f t="shared" si="3"/>
        <v>8.2900000000000001E-2</v>
      </c>
      <c r="AE91" s="14">
        <v>9.7799999999999998E-2</v>
      </c>
      <c r="AF91" s="14">
        <f t="shared" si="4"/>
        <v>9.7799999999999998E-2</v>
      </c>
      <c r="AG91" s="14">
        <f t="shared" si="4"/>
        <v>9.7799999999999998E-2</v>
      </c>
      <c r="AH91" s="14">
        <v>1</v>
      </c>
      <c r="AI91" s="15">
        <v>1</v>
      </c>
    </row>
    <row r="92" spans="1:35" ht="15" customHeight="1" x14ac:dyDescent="0.45">
      <c r="A92" s="6" t="s">
        <v>315</v>
      </c>
      <c r="B92" s="28" t="s">
        <v>46</v>
      </c>
      <c r="C92" s="29">
        <v>5</v>
      </c>
      <c r="D92" s="15">
        <v>2020</v>
      </c>
      <c r="E92" s="14" t="s">
        <v>36</v>
      </c>
      <c r="F92" s="14" t="s">
        <v>37</v>
      </c>
      <c r="G92" s="14">
        <f>VLOOKUP((D92-1)&amp;"."&amp;C92&amp;"."&amp;B92,FPL!B$38:E$429,4,FALSE)*1</f>
        <v>34700</v>
      </c>
      <c r="H92" s="14">
        <f>VLOOKUP((D92-1)&amp;"."&amp;C92&amp;"."&amp;B92,FPL!B$38:E$429,4,FALSE)*1.32</f>
        <v>45804</v>
      </c>
      <c r="I92" s="14" t="s">
        <v>38</v>
      </c>
      <c r="J92" s="14">
        <f>VLOOKUP((D92-1)&amp;"."&amp;C92&amp;"."&amp;B92,FPL!B$38:E$429,4,FALSE)*1.49</f>
        <v>51703</v>
      </c>
      <c r="K92" s="14" t="s">
        <v>39</v>
      </c>
      <c r="L92" s="14">
        <f>VLOOKUP((D92-1)&amp;"."&amp;C92&amp;"."&amp;B92,FPL!B$38:E$429,4,FALSE)*1.99</f>
        <v>69053</v>
      </c>
      <c r="M92" s="14" t="s">
        <v>40</v>
      </c>
      <c r="N92" s="14">
        <f>VLOOKUP((D92-1)&amp;"."&amp;C92&amp;"."&amp;B92,FPL!B$38:E$429,4,FALSE)*2.49</f>
        <v>86403.000000000015</v>
      </c>
      <c r="O92" s="14" t="s">
        <v>41</v>
      </c>
      <c r="P92" s="14">
        <f>VLOOKUP((D92-1)&amp;"."&amp;C92&amp;"."&amp;B92,FPL!B$38:E$429,4,FALSE)*2.99</f>
        <v>103753.00000000001</v>
      </c>
      <c r="Q92" s="14" t="s">
        <v>42</v>
      </c>
      <c r="R92" s="14">
        <f>VLOOKUP((D92-1)&amp;"."&amp;C92&amp;"."&amp;B92,FPL!B$38:E$429,4,FALSE)*3.99</f>
        <v>138453</v>
      </c>
      <c r="S92" s="14" t="s">
        <v>318</v>
      </c>
      <c r="T92" s="15">
        <v>99999999999</v>
      </c>
      <c r="U92" s="6">
        <f t="shared" si="5"/>
        <v>9.7799999999999998E-2</v>
      </c>
      <c r="V92" s="14">
        <v>2.06E-2</v>
      </c>
      <c r="W92" s="14">
        <f t="shared" si="0"/>
        <v>2.06E-2</v>
      </c>
      <c r="X92" s="14">
        <v>3.09E-2</v>
      </c>
      <c r="Y92" s="14">
        <v>4.1200000000000001E-2</v>
      </c>
      <c r="Z92" s="14">
        <f t="shared" si="1"/>
        <v>4.1200000000000001E-2</v>
      </c>
      <c r="AA92" s="14">
        <v>6.4899999999999999E-2</v>
      </c>
      <c r="AB92" s="14">
        <f t="shared" si="2"/>
        <v>6.4899999999999999E-2</v>
      </c>
      <c r="AC92" s="14">
        <v>8.2900000000000001E-2</v>
      </c>
      <c r="AD92" s="14">
        <f t="shared" si="3"/>
        <v>8.2900000000000001E-2</v>
      </c>
      <c r="AE92" s="14">
        <v>9.7799999999999998E-2</v>
      </c>
      <c r="AF92" s="14">
        <f t="shared" si="4"/>
        <v>9.7799999999999998E-2</v>
      </c>
      <c r="AG92" s="14">
        <f t="shared" si="4"/>
        <v>9.7799999999999998E-2</v>
      </c>
      <c r="AH92" s="14">
        <v>1</v>
      </c>
      <c r="AI92" s="15">
        <v>1</v>
      </c>
    </row>
    <row r="93" spans="1:35" ht="15" customHeight="1" x14ac:dyDescent="0.45">
      <c r="A93" s="6" t="s">
        <v>315</v>
      </c>
      <c r="B93" s="28" t="s">
        <v>46</v>
      </c>
      <c r="C93" s="29">
        <v>6</v>
      </c>
      <c r="D93" s="15">
        <v>2020</v>
      </c>
      <c r="E93" s="14" t="s">
        <v>36</v>
      </c>
      <c r="F93" s="14" t="s">
        <v>37</v>
      </c>
      <c r="G93" s="14">
        <f>VLOOKUP((D93-1)&amp;"."&amp;C93&amp;"."&amp;B93,FPL!B$38:E$429,4,FALSE)*1</f>
        <v>39780</v>
      </c>
      <c r="H93" s="14">
        <f>VLOOKUP((D93-1)&amp;"."&amp;C93&amp;"."&amp;B93,FPL!B$38:E$429,4,FALSE)*1.32</f>
        <v>52509.600000000006</v>
      </c>
      <c r="I93" s="14" t="s">
        <v>38</v>
      </c>
      <c r="J93" s="14">
        <f>VLOOKUP((D93-1)&amp;"."&amp;C93&amp;"."&amp;B93,FPL!B$38:E$429,4,FALSE)*1.49</f>
        <v>59272.2</v>
      </c>
      <c r="K93" s="14" t="s">
        <v>39</v>
      </c>
      <c r="L93" s="14">
        <f>VLOOKUP((D93-1)&amp;"."&amp;C93&amp;"."&amp;B93,FPL!B$38:E$429,4,FALSE)*1.99</f>
        <v>79162.2</v>
      </c>
      <c r="M93" s="14" t="s">
        <v>40</v>
      </c>
      <c r="N93" s="14">
        <f>VLOOKUP((D93-1)&amp;"."&amp;C93&amp;"."&amp;B93,FPL!B$38:E$429,4,FALSE)*2.49</f>
        <v>99052.200000000012</v>
      </c>
      <c r="O93" s="14" t="s">
        <v>41</v>
      </c>
      <c r="P93" s="14">
        <f>VLOOKUP((D93-1)&amp;"."&amp;C93&amp;"."&amp;B93,FPL!B$38:E$429,4,FALSE)*2.99</f>
        <v>118942.20000000001</v>
      </c>
      <c r="Q93" s="14" t="s">
        <v>42</v>
      </c>
      <c r="R93" s="14">
        <f>VLOOKUP((D93-1)&amp;"."&amp;C93&amp;"."&amp;B93,FPL!B$38:E$429,4,FALSE)*3.99</f>
        <v>158722.20000000001</v>
      </c>
      <c r="S93" s="14" t="s">
        <v>318</v>
      </c>
      <c r="T93" s="15">
        <v>99999999999</v>
      </c>
      <c r="U93" s="6">
        <f t="shared" si="5"/>
        <v>9.7799999999999998E-2</v>
      </c>
      <c r="V93" s="14">
        <v>2.06E-2</v>
      </c>
      <c r="W93" s="14">
        <f t="shared" si="0"/>
        <v>2.06E-2</v>
      </c>
      <c r="X93" s="14">
        <v>3.09E-2</v>
      </c>
      <c r="Y93" s="14">
        <v>4.1200000000000001E-2</v>
      </c>
      <c r="Z93" s="14">
        <f t="shared" si="1"/>
        <v>4.1200000000000001E-2</v>
      </c>
      <c r="AA93" s="14">
        <v>6.4899999999999999E-2</v>
      </c>
      <c r="AB93" s="14">
        <f t="shared" si="2"/>
        <v>6.4899999999999999E-2</v>
      </c>
      <c r="AC93" s="14">
        <v>8.2900000000000001E-2</v>
      </c>
      <c r="AD93" s="14">
        <f t="shared" si="3"/>
        <v>8.2900000000000001E-2</v>
      </c>
      <c r="AE93" s="14">
        <v>9.7799999999999998E-2</v>
      </c>
      <c r="AF93" s="14">
        <f t="shared" si="4"/>
        <v>9.7799999999999998E-2</v>
      </c>
      <c r="AG93" s="14">
        <f t="shared" si="4"/>
        <v>9.7799999999999998E-2</v>
      </c>
      <c r="AH93" s="14">
        <v>1</v>
      </c>
      <c r="AI93" s="15">
        <v>1</v>
      </c>
    </row>
    <row r="94" spans="1:35" ht="15" customHeight="1" x14ac:dyDescent="0.45">
      <c r="A94" s="6" t="s">
        <v>315</v>
      </c>
      <c r="B94" s="28" t="s">
        <v>46</v>
      </c>
      <c r="C94" s="29">
        <v>7</v>
      </c>
      <c r="D94" s="15">
        <v>2020</v>
      </c>
      <c r="E94" s="14" t="s">
        <v>36</v>
      </c>
      <c r="F94" s="14" t="s">
        <v>37</v>
      </c>
      <c r="G94" s="14">
        <f>VLOOKUP((D94-1)&amp;"."&amp;C94&amp;"."&amp;B94,FPL!B$38:E$429,4,FALSE)*1</f>
        <v>44860</v>
      </c>
      <c r="H94" s="14">
        <f>VLOOKUP((D94-1)&amp;"."&amp;C94&amp;"."&amp;B94,FPL!B$38:E$429,4,FALSE)*1.32</f>
        <v>59215.200000000004</v>
      </c>
      <c r="I94" s="14" t="s">
        <v>38</v>
      </c>
      <c r="J94" s="14">
        <f>VLOOKUP((D94-1)&amp;"."&amp;C94&amp;"."&amp;B94,FPL!B$38:E$429,4,FALSE)*1.49</f>
        <v>66841.399999999994</v>
      </c>
      <c r="K94" s="14" t="s">
        <v>39</v>
      </c>
      <c r="L94" s="14">
        <f>VLOOKUP((D94-1)&amp;"."&amp;C94&amp;"."&amp;B94,FPL!B$38:E$429,4,FALSE)*1.99</f>
        <v>89271.4</v>
      </c>
      <c r="M94" s="14" t="s">
        <v>40</v>
      </c>
      <c r="N94" s="14">
        <f>VLOOKUP((D94-1)&amp;"."&amp;C94&amp;"."&amp;B94,FPL!B$38:E$429,4,FALSE)*2.49</f>
        <v>111701.40000000001</v>
      </c>
      <c r="O94" s="14" t="s">
        <v>41</v>
      </c>
      <c r="P94" s="14">
        <f>VLOOKUP((D94-1)&amp;"."&amp;C94&amp;"."&amp;B94,FPL!B$38:E$429,4,FALSE)*2.99</f>
        <v>134131.40000000002</v>
      </c>
      <c r="Q94" s="14" t="s">
        <v>42</v>
      </c>
      <c r="R94" s="14">
        <f>VLOOKUP((D94-1)&amp;"."&amp;C94&amp;"."&amp;B94,FPL!B$38:E$429,4,FALSE)*3.99</f>
        <v>178991.40000000002</v>
      </c>
      <c r="S94" s="14" t="s">
        <v>318</v>
      </c>
      <c r="T94" s="15">
        <v>99999999999</v>
      </c>
      <c r="U94" s="6">
        <f t="shared" si="5"/>
        <v>9.7799999999999998E-2</v>
      </c>
      <c r="V94" s="14">
        <v>2.06E-2</v>
      </c>
      <c r="W94" s="14">
        <f t="shared" si="0"/>
        <v>2.06E-2</v>
      </c>
      <c r="X94" s="14">
        <v>3.09E-2</v>
      </c>
      <c r="Y94" s="14">
        <v>4.1200000000000001E-2</v>
      </c>
      <c r="Z94" s="14">
        <f t="shared" si="1"/>
        <v>4.1200000000000001E-2</v>
      </c>
      <c r="AA94" s="14">
        <v>6.4899999999999999E-2</v>
      </c>
      <c r="AB94" s="14">
        <f t="shared" si="2"/>
        <v>6.4899999999999999E-2</v>
      </c>
      <c r="AC94" s="14">
        <v>8.2900000000000001E-2</v>
      </c>
      <c r="AD94" s="14">
        <f t="shared" si="3"/>
        <v>8.2900000000000001E-2</v>
      </c>
      <c r="AE94" s="14">
        <v>9.7799999999999998E-2</v>
      </c>
      <c r="AF94" s="14">
        <f t="shared" si="4"/>
        <v>9.7799999999999998E-2</v>
      </c>
      <c r="AG94" s="14">
        <f t="shared" si="4"/>
        <v>9.7799999999999998E-2</v>
      </c>
      <c r="AH94" s="14">
        <v>1</v>
      </c>
      <c r="AI94" s="15">
        <v>1</v>
      </c>
    </row>
    <row r="95" spans="1:35" ht="15" customHeight="1" x14ac:dyDescent="0.45">
      <c r="A95" s="6" t="s">
        <v>315</v>
      </c>
      <c r="B95" s="28" t="s">
        <v>46</v>
      </c>
      <c r="C95" s="29">
        <v>8</v>
      </c>
      <c r="D95" s="15">
        <v>2020</v>
      </c>
      <c r="E95" s="14" t="s">
        <v>36</v>
      </c>
      <c r="F95" s="14" t="s">
        <v>37</v>
      </c>
      <c r="G95" s="14">
        <f>VLOOKUP((D95-1)&amp;"."&amp;C95&amp;"."&amp;B95,FPL!B$38:E$429,4,FALSE)*1</f>
        <v>49940</v>
      </c>
      <c r="H95" s="14">
        <f>VLOOKUP((D95-1)&amp;"."&amp;C95&amp;"."&amp;B95,FPL!B$38:E$429,4,FALSE)*1.32</f>
        <v>65920.800000000003</v>
      </c>
      <c r="I95" s="14" t="s">
        <v>38</v>
      </c>
      <c r="J95" s="14">
        <f>VLOOKUP((D95-1)&amp;"."&amp;C95&amp;"."&amp;B95,FPL!B$38:E$429,4,FALSE)*1.49</f>
        <v>74410.600000000006</v>
      </c>
      <c r="K95" s="14" t="s">
        <v>39</v>
      </c>
      <c r="L95" s="14">
        <f>VLOOKUP((D95-1)&amp;"."&amp;C95&amp;"."&amp;B95,FPL!B$38:E$429,4,FALSE)*1.99</f>
        <v>99380.6</v>
      </c>
      <c r="M95" s="14" t="s">
        <v>40</v>
      </c>
      <c r="N95" s="14">
        <f>VLOOKUP((D95-1)&amp;"."&amp;C95&amp;"."&amp;B95,FPL!B$38:E$429,4,FALSE)*2.49</f>
        <v>124350.6</v>
      </c>
      <c r="O95" s="14" t="s">
        <v>41</v>
      </c>
      <c r="P95" s="14">
        <f>VLOOKUP((D95-1)&amp;"."&amp;C95&amp;"."&amp;B95,FPL!B$38:E$429,4,FALSE)*2.99</f>
        <v>149320.6</v>
      </c>
      <c r="Q95" s="14" t="s">
        <v>42</v>
      </c>
      <c r="R95" s="14">
        <f>VLOOKUP((D95-1)&amp;"."&amp;C95&amp;"."&amp;B95,FPL!B$38:E$429,4,FALSE)*3.99</f>
        <v>199260.6</v>
      </c>
      <c r="S95" s="14" t="s">
        <v>318</v>
      </c>
      <c r="T95" s="15">
        <v>99999999999</v>
      </c>
      <c r="U95" s="6">
        <f t="shared" si="5"/>
        <v>9.7799999999999998E-2</v>
      </c>
      <c r="V95" s="14">
        <v>2.06E-2</v>
      </c>
      <c r="W95" s="14">
        <f t="shared" si="0"/>
        <v>2.06E-2</v>
      </c>
      <c r="X95" s="14">
        <v>3.09E-2</v>
      </c>
      <c r="Y95" s="14">
        <v>4.1200000000000001E-2</v>
      </c>
      <c r="Z95" s="14">
        <f t="shared" si="1"/>
        <v>4.1200000000000001E-2</v>
      </c>
      <c r="AA95" s="14">
        <v>6.4899999999999999E-2</v>
      </c>
      <c r="AB95" s="14">
        <f t="shared" si="2"/>
        <v>6.4899999999999999E-2</v>
      </c>
      <c r="AC95" s="14">
        <v>8.2900000000000001E-2</v>
      </c>
      <c r="AD95" s="14">
        <f t="shared" si="3"/>
        <v>8.2900000000000001E-2</v>
      </c>
      <c r="AE95" s="14">
        <v>9.7799999999999998E-2</v>
      </c>
      <c r="AF95" s="14">
        <f t="shared" si="4"/>
        <v>9.7799999999999998E-2</v>
      </c>
      <c r="AG95" s="14">
        <f t="shared" si="4"/>
        <v>9.7799999999999998E-2</v>
      </c>
      <c r="AH95" s="14">
        <v>1</v>
      </c>
      <c r="AI95" s="15">
        <v>1</v>
      </c>
    </row>
    <row r="96" spans="1:35" ht="15" customHeight="1" x14ac:dyDescent="0.45">
      <c r="A96" s="6" t="s">
        <v>315</v>
      </c>
      <c r="B96" s="28" t="s">
        <v>46</v>
      </c>
      <c r="C96" s="29">
        <v>9</v>
      </c>
      <c r="D96" s="15">
        <v>2020</v>
      </c>
      <c r="E96" s="14" t="s">
        <v>36</v>
      </c>
      <c r="F96" s="14" t="s">
        <v>37</v>
      </c>
      <c r="G96" s="14">
        <f>VLOOKUP((D96-1)&amp;"."&amp;C96&amp;"."&amp;B96,FPL!B$38:E$429,4,FALSE)*1</f>
        <v>55020</v>
      </c>
      <c r="H96" s="14">
        <f>VLOOKUP((D96-1)&amp;"."&amp;C96&amp;"."&amp;B96,FPL!B$38:E$429,4,FALSE)*1.32</f>
        <v>72626.400000000009</v>
      </c>
      <c r="I96" s="14" t="s">
        <v>38</v>
      </c>
      <c r="J96" s="14">
        <f>VLOOKUP((D96-1)&amp;"."&amp;C96&amp;"."&amp;B96,FPL!B$38:E$429,4,FALSE)*1.49</f>
        <v>81979.8</v>
      </c>
      <c r="K96" s="14" t="s">
        <v>39</v>
      </c>
      <c r="L96" s="14">
        <f>VLOOKUP((D96-1)&amp;"."&amp;C96&amp;"."&amp;B96,FPL!B$38:E$429,4,FALSE)*1.99</f>
        <v>109489.8</v>
      </c>
      <c r="M96" s="14" t="s">
        <v>40</v>
      </c>
      <c r="N96" s="14">
        <f>VLOOKUP((D96-1)&amp;"."&amp;C96&amp;"."&amp;B96,FPL!B$38:E$429,4,FALSE)*2.49</f>
        <v>136999.80000000002</v>
      </c>
      <c r="O96" s="14" t="s">
        <v>41</v>
      </c>
      <c r="P96" s="14">
        <f>VLOOKUP((D96-1)&amp;"."&amp;C96&amp;"."&amp;B96,FPL!B$38:E$429,4,FALSE)*2.99</f>
        <v>164509.80000000002</v>
      </c>
      <c r="Q96" s="14" t="s">
        <v>42</v>
      </c>
      <c r="R96" s="14">
        <f>VLOOKUP((D96-1)&amp;"."&amp;C96&amp;"."&amp;B96,FPL!B$38:E$429,4,FALSE)*3.99</f>
        <v>219529.80000000002</v>
      </c>
      <c r="S96" s="14" t="s">
        <v>318</v>
      </c>
      <c r="T96" s="15">
        <v>99999999999</v>
      </c>
      <c r="U96" s="6">
        <f t="shared" si="5"/>
        <v>9.7799999999999998E-2</v>
      </c>
      <c r="V96" s="14">
        <v>2.06E-2</v>
      </c>
      <c r="W96" s="14">
        <f t="shared" si="0"/>
        <v>2.06E-2</v>
      </c>
      <c r="X96" s="14">
        <v>3.09E-2</v>
      </c>
      <c r="Y96" s="14">
        <v>4.1200000000000001E-2</v>
      </c>
      <c r="Z96" s="14">
        <f t="shared" si="1"/>
        <v>4.1200000000000001E-2</v>
      </c>
      <c r="AA96" s="14">
        <v>6.4899999999999999E-2</v>
      </c>
      <c r="AB96" s="14">
        <f t="shared" si="2"/>
        <v>6.4899999999999999E-2</v>
      </c>
      <c r="AC96" s="14">
        <v>8.2900000000000001E-2</v>
      </c>
      <c r="AD96" s="14">
        <f t="shared" si="3"/>
        <v>8.2900000000000001E-2</v>
      </c>
      <c r="AE96" s="14">
        <v>9.7799999999999998E-2</v>
      </c>
      <c r="AF96" s="14">
        <f t="shared" si="4"/>
        <v>9.7799999999999998E-2</v>
      </c>
      <c r="AG96" s="14">
        <f t="shared" si="4"/>
        <v>9.7799999999999998E-2</v>
      </c>
      <c r="AH96" s="14">
        <v>1</v>
      </c>
      <c r="AI96" s="15">
        <v>1</v>
      </c>
    </row>
    <row r="97" spans="1:35" ht="15" customHeight="1" x14ac:dyDescent="0.45">
      <c r="A97" s="6" t="s">
        <v>315</v>
      </c>
      <c r="B97" s="28" t="s">
        <v>46</v>
      </c>
      <c r="C97" s="29">
        <v>10</v>
      </c>
      <c r="D97" s="15">
        <v>2020</v>
      </c>
      <c r="E97" s="14" t="s">
        <v>36</v>
      </c>
      <c r="F97" s="14" t="s">
        <v>37</v>
      </c>
      <c r="G97" s="14">
        <f>VLOOKUP((D97-1)&amp;"."&amp;C97&amp;"."&amp;B97,FPL!B$38:E$429,4,FALSE)*1</f>
        <v>60100</v>
      </c>
      <c r="H97" s="14">
        <f>VLOOKUP((D97-1)&amp;"."&amp;C97&amp;"."&amp;B97,FPL!B$38:E$429,4,FALSE)*1.32</f>
        <v>79332</v>
      </c>
      <c r="I97" s="14" t="s">
        <v>38</v>
      </c>
      <c r="J97" s="14">
        <f>VLOOKUP((D97-1)&amp;"."&amp;C97&amp;"."&amp;B97,FPL!B$38:E$429,4,FALSE)*1.49</f>
        <v>89549</v>
      </c>
      <c r="K97" s="14" t="s">
        <v>39</v>
      </c>
      <c r="L97" s="14">
        <f>VLOOKUP((D97-1)&amp;"."&amp;C97&amp;"."&amp;B97,FPL!B$38:E$429,4,FALSE)*1.99</f>
        <v>119599</v>
      </c>
      <c r="M97" s="14" t="s">
        <v>40</v>
      </c>
      <c r="N97" s="14">
        <f>VLOOKUP((D97-1)&amp;"."&amp;C97&amp;"."&amp;B97,FPL!B$38:E$429,4,FALSE)*2.49</f>
        <v>149649</v>
      </c>
      <c r="O97" s="14" t="s">
        <v>41</v>
      </c>
      <c r="P97" s="14">
        <f>VLOOKUP((D97-1)&amp;"."&amp;C97&amp;"."&amp;B97,FPL!B$38:E$429,4,FALSE)*2.99</f>
        <v>179699</v>
      </c>
      <c r="Q97" s="14" t="s">
        <v>42</v>
      </c>
      <c r="R97" s="14">
        <f>VLOOKUP((D97-1)&amp;"."&amp;C97&amp;"."&amp;B97,FPL!B$38:E$429,4,FALSE)*3.99</f>
        <v>239799</v>
      </c>
      <c r="S97" s="14" t="s">
        <v>318</v>
      </c>
      <c r="T97" s="15">
        <v>99999999999</v>
      </c>
      <c r="U97" s="6">
        <f t="shared" si="5"/>
        <v>9.7799999999999998E-2</v>
      </c>
      <c r="V97" s="14">
        <v>2.06E-2</v>
      </c>
      <c r="W97" s="14">
        <f t="shared" si="0"/>
        <v>2.06E-2</v>
      </c>
      <c r="X97" s="14">
        <v>3.09E-2</v>
      </c>
      <c r="Y97" s="14">
        <v>4.1200000000000001E-2</v>
      </c>
      <c r="Z97" s="14">
        <f t="shared" si="1"/>
        <v>4.1200000000000001E-2</v>
      </c>
      <c r="AA97" s="14">
        <v>6.4899999999999999E-2</v>
      </c>
      <c r="AB97" s="14">
        <f t="shared" si="2"/>
        <v>6.4899999999999999E-2</v>
      </c>
      <c r="AC97" s="14">
        <v>8.2900000000000001E-2</v>
      </c>
      <c r="AD97" s="14">
        <f t="shared" si="3"/>
        <v>8.2900000000000001E-2</v>
      </c>
      <c r="AE97" s="14">
        <v>9.7799999999999998E-2</v>
      </c>
      <c r="AF97" s="14">
        <f t="shared" si="4"/>
        <v>9.7799999999999998E-2</v>
      </c>
      <c r="AG97" s="14">
        <f t="shared" si="4"/>
        <v>9.7799999999999998E-2</v>
      </c>
      <c r="AH97" s="14">
        <v>1</v>
      </c>
      <c r="AI97" s="15">
        <v>1</v>
      </c>
    </row>
    <row r="98" spans="1:35" ht="15" customHeight="1" x14ac:dyDescent="0.45">
      <c r="A98" s="6" t="s">
        <v>315</v>
      </c>
      <c r="B98" s="28" t="s">
        <v>46</v>
      </c>
      <c r="C98" s="29">
        <v>11</v>
      </c>
      <c r="D98" s="15">
        <v>2020</v>
      </c>
      <c r="E98" s="14" t="s">
        <v>36</v>
      </c>
      <c r="F98" s="14" t="s">
        <v>37</v>
      </c>
      <c r="G98" s="14">
        <f>VLOOKUP((D98-1)&amp;"."&amp;C98&amp;"."&amp;B98,FPL!B$38:E$429,4,FALSE)*1</f>
        <v>65180</v>
      </c>
      <c r="H98" s="14">
        <f>VLOOKUP((D98-1)&amp;"."&amp;C98&amp;"."&amp;B98,FPL!B$38:E$429,4,FALSE)*1.32</f>
        <v>86037.6</v>
      </c>
      <c r="I98" s="14" t="s">
        <v>38</v>
      </c>
      <c r="J98" s="14">
        <f>VLOOKUP((D98-1)&amp;"."&amp;C98&amp;"."&amp;B98,FPL!B$38:E$429,4,FALSE)*1.49</f>
        <v>97118.2</v>
      </c>
      <c r="K98" s="14" t="s">
        <v>39</v>
      </c>
      <c r="L98" s="14">
        <f>VLOOKUP((D98-1)&amp;"."&amp;C98&amp;"."&amp;B98,FPL!B$38:E$429,4,FALSE)*1.99</f>
        <v>129708.2</v>
      </c>
      <c r="M98" s="14" t="s">
        <v>40</v>
      </c>
      <c r="N98" s="14">
        <f>VLOOKUP((D98-1)&amp;"."&amp;C98&amp;"."&amp;B98,FPL!B$38:E$429,4,FALSE)*2.49</f>
        <v>162298.20000000001</v>
      </c>
      <c r="O98" s="14" t="s">
        <v>41</v>
      </c>
      <c r="P98" s="14">
        <f>VLOOKUP((D98-1)&amp;"."&amp;C98&amp;"."&amp;B98,FPL!B$38:E$429,4,FALSE)*2.99</f>
        <v>194888.2</v>
      </c>
      <c r="Q98" s="14" t="s">
        <v>42</v>
      </c>
      <c r="R98" s="14">
        <f>VLOOKUP((D98-1)&amp;"."&amp;C98&amp;"."&amp;B98,FPL!B$38:E$429,4,FALSE)*3.99</f>
        <v>260068.2</v>
      </c>
      <c r="S98" s="14" t="s">
        <v>318</v>
      </c>
      <c r="T98" s="15">
        <v>99999999999</v>
      </c>
      <c r="U98" s="6">
        <f t="shared" si="5"/>
        <v>9.7799999999999998E-2</v>
      </c>
      <c r="V98" s="14">
        <v>2.06E-2</v>
      </c>
      <c r="W98" s="14">
        <f t="shared" si="0"/>
        <v>2.06E-2</v>
      </c>
      <c r="X98" s="14">
        <v>3.09E-2</v>
      </c>
      <c r="Y98" s="14">
        <v>4.1200000000000001E-2</v>
      </c>
      <c r="Z98" s="14">
        <f t="shared" si="1"/>
        <v>4.1200000000000001E-2</v>
      </c>
      <c r="AA98" s="14">
        <v>6.4899999999999999E-2</v>
      </c>
      <c r="AB98" s="14">
        <f t="shared" si="2"/>
        <v>6.4899999999999999E-2</v>
      </c>
      <c r="AC98" s="14">
        <v>8.2900000000000001E-2</v>
      </c>
      <c r="AD98" s="14">
        <f t="shared" si="3"/>
        <v>8.2900000000000001E-2</v>
      </c>
      <c r="AE98" s="14">
        <v>9.7799999999999998E-2</v>
      </c>
      <c r="AF98" s="14">
        <f t="shared" si="4"/>
        <v>9.7799999999999998E-2</v>
      </c>
      <c r="AG98" s="14">
        <f t="shared" si="4"/>
        <v>9.7799999999999998E-2</v>
      </c>
      <c r="AH98" s="14">
        <v>1</v>
      </c>
      <c r="AI98" s="15">
        <v>1</v>
      </c>
    </row>
    <row r="99" spans="1:35" ht="15" customHeight="1" x14ac:dyDescent="0.45">
      <c r="A99" s="6" t="s">
        <v>315</v>
      </c>
      <c r="B99" s="28" t="s">
        <v>46</v>
      </c>
      <c r="C99" s="29">
        <v>12</v>
      </c>
      <c r="D99" s="15">
        <v>2020</v>
      </c>
      <c r="E99" s="14" t="s">
        <v>36</v>
      </c>
      <c r="F99" s="14" t="s">
        <v>37</v>
      </c>
      <c r="G99" s="14">
        <f>VLOOKUP((D99-1)&amp;"."&amp;C99&amp;"."&amp;B99,FPL!B$38:E$429,4,FALSE)*1</f>
        <v>70260</v>
      </c>
      <c r="H99" s="14">
        <f>VLOOKUP((D99-1)&amp;"."&amp;C99&amp;"."&amp;B99,FPL!B$38:E$429,4,FALSE)*1.32</f>
        <v>92743.200000000012</v>
      </c>
      <c r="I99" s="14" t="s">
        <v>38</v>
      </c>
      <c r="J99" s="14">
        <f>VLOOKUP((D99-1)&amp;"."&amp;C99&amp;"."&amp;B99,FPL!B$38:E$429,4,FALSE)*1.49</f>
        <v>104687.4</v>
      </c>
      <c r="K99" s="14" t="s">
        <v>39</v>
      </c>
      <c r="L99" s="14">
        <f>VLOOKUP((D99-1)&amp;"."&amp;C99&amp;"."&amp;B99,FPL!B$38:E$429,4,FALSE)*1.99</f>
        <v>139817.4</v>
      </c>
      <c r="M99" s="14" t="s">
        <v>40</v>
      </c>
      <c r="N99" s="14">
        <f>VLOOKUP((D99-1)&amp;"."&amp;C99&amp;"."&amp;B99,FPL!B$38:E$429,4,FALSE)*2.49</f>
        <v>174947.40000000002</v>
      </c>
      <c r="O99" s="14" t="s">
        <v>41</v>
      </c>
      <c r="P99" s="14">
        <f>VLOOKUP((D99-1)&amp;"."&amp;C99&amp;"."&amp;B99,FPL!B$38:E$429,4,FALSE)*2.99</f>
        <v>210077.40000000002</v>
      </c>
      <c r="Q99" s="14" t="s">
        <v>42</v>
      </c>
      <c r="R99" s="14">
        <f>VLOOKUP((D99-1)&amp;"."&amp;C99&amp;"."&amp;B99,FPL!B$38:E$429,4,FALSE)*3.99</f>
        <v>280337.40000000002</v>
      </c>
      <c r="S99" s="14" t="s">
        <v>318</v>
      </c>
      <c r="T99" s="15">
        <v>99999999999</v>
      </c>
      <c r="U99" s="6">
        <f t="shared" si="5"/>
        <v>9.7799999999999998E-2</v>
      </c>
      <c r="V99" s="14">
        <v>2.06E-2</v>
      </c>
      <c r="W99" s="14">
        <f t="shared" si="0"/>
        <v>2.06E-2</v>
      </c>
      <c r="X99" s="14">
        <v>3.09E-2</v>
      </c>
      <c r="Y99" s="14">
        <v>4.1200000000000001E-2</v>
      </c>
      <c r="Z99" s="14">
        <f t="shared" si="1"/>
        <v>4.1200000000000001E-2</v>
      </c>
      <c r="AA99" s="14">
        <v>6.4899999999999999E-2</v>
      </c>
      <c r="AB99" s="14">
        <f t="shared" si="2"/>
        <v>6.4899999999999999E-2</v>
      </c>
      <c r="AC99" s="14">
        <v>8.2900000000000001E-2</v>
      </c>
      <c r="AD99" s="14">
        <f t="shared" si="3"/>
        <v>8.2900000000000001E-2</v>
      </c>
      <c r="AE99" s="14">
        <v>9.7799999999999998E-2</v>
      </c>
      <c r="AF99" s="14">
        <f t="shared" si="4"/>
        <v>9.7799999999999998E-2</v>
      </c>
      <c r="AG99" s="14">
        <f t="shared" si="4"/>
        <v>9.7799999999999998E-2</v>
      </c>
      <c r="AH99" s="14">
        <v>1</v>
      </c>
      <c r="AI99" s="15">
        <v>1</v>
      </c>
    </row>
    <row r="100" spans="1:35" ht="15" customHeight="1" x14ac:dyDescent="0.45">
      <c r="A100" s="6" t="s">
        <v>315</v>
      </c>
      <c r="B100" s="28">
        <v>0</v>
      </c>
      <c r="C100" s="29">
        <v>1</v>
      </c>
      <c r="D100" s="15">
        <v>2020</v>
      </c>
      <c r="E100" s="14" t="s">
        <v>36</v>
      </c>
      <c r="F100" s="14" t="s">
        <v>37</v>
      </c>
      <c r="G100" s="14">
        <f>VLOOKUP((D100-1)&amp;"."&amp;C100&amp;"."&amp;B100,FPL!B$38:E$429,4,FALSE)*1</f>
        <v>12490</v>
      </c>
      <c r="H100" s="14">
        <f>VLOOKUP((D100-1)&amp;"."&amp;C100&amp;"."&amp;B100,FPL!B$38:E$429,4,FALSE)*1.32</f>
        <v>16486.8</v>
      </c>
      <c r="I100" s="14" t="s">
        <v>38</v>
      </c>
      <c r="J100" s="14">
        <f>VLOOKUP((D100-1)&amp;"."&amp;C100&amp;"."&amp;B100,FPL!B$38:E$429,4,FALSE)*1.49</f>
        <v>18610.099999999999</v>
      </c>
      <c r="K100" s="14" t="s">
        <v>39</v>
      </c>
      <c r="L100" s="14">
        <f>VLOOKUP((D100-1)&amp;"."&amp;C100&amp;"."&amp;B100,FPL!B$38:E$429,4,FALSE)*1.99</f>
        <v>24855.1</v>
      </c>
      <c r="M100" s="14" t="s">
        <v>40</v>
      </c>
      <c r="N100" s="14">
        <f>VLOOKUP((D100-1)&amp;"."&amp;C100&amp;"."&amp;B100,FPL!B$38:E$429,4,FALSE)*2.49</f>
        <v>31100.100000000002</v>
      </c>
      <c r="O100" s="14" t="s">
        <v>41</v>
      </c>
      <c r="P100" s="14">
        <f>VLOOKUP((D100-1)&amp;"."&amp;C100&amp;"."&amp;B100,FPL!B$38:E$429,4,FALSE)*2.99</f>
        <v>37345.100000000006</v>
      </c>
      <c r="Q100" s="14" t="s">
        <v>42</v>
      </c>
      <c r="R100" s="14">
        <f>VLOOKUP((D100-1)&amp;"."&amp;C100&amp;"."&amp;B100,FPL!B$38:E$429,4,FALSE)*3.99</f>
        <v>49835.100000000006</v>
      </c>
      <c r="S100" s="14" t="s">
        <v>318</v>
      </c>
      <c r="T100" s="15">
        <v>99999999999</v>
      </c>
      <c r="U100" s="6">
        <f t="shared" si="5"/>
        <v>9.7799999999999998E-2</v>
      </c>
      <c r="V100" s="14">
        <v>2.06E-2</v>
      </c>
      <c r="W100" s="14">
        <f t="shared" si="0"/>
        <v>2.06E-2</v>
      </c>
      <c r="X100" s="14">
        <v>3.09E-2</v>
      </c>
      <c r="Y100" s="14">
        <v>4.1200000000000001E-2</v>
      </c>
      <c r="Z100" s="14">
        <f t="shared" si="1"/>
        <v>4.1200000000000001E-2</v>
      </c>
      <c r="AA100" s="14">
        <v>6.4899999999999999E-2</v>
      </c>
      <c r="AB100" s="14">
        <f t="shared" si="2"/>
        <v>6.4899999999999999E-2</v>
      </c>
      <c r="AC100" s="14">
        <v>8.2900000000000001E-2</v>
      </c>
      <c r="AD100" s="14">
        <f t="shared" si="3"/>
        <v>8.2900000000000001E-2</v>
      </c>
      <c r="AE100" s="14">
        <v>9.7799999999999998E-2</v>
      </c>
      <c r="AF100" s="14">
        <f t="shared" si="4"/>
        <v>9.7799999999999998E-2</v>
      </c>
      <c r="AG100" s="14">
        <f t="shared" si="4"/>
        <v>9.7799999999999998E-2</v>
      </c>
      <c r="AH100" s="14">
        <v>1</v>
      </c>
      <c r="AI100" s="15">
        <v>1</v>
      </c>
    </row>
    <row r="101" spans="1:35" ht="15" customHeight="1" x14ac:dyDescent="0.45">
      <c r="A101" s="6" t="s">
        <v>315</v>
      </c>
      <c r="B101" s="28">
        <v>0</v>
      </c>
      <c r="C101" s="29">
        <v>2</v>
      </c>
      <c r="D101" s="15">
        <v>2020</v>
      </c>
      <c r="E101" s="14" t="s">
        <v>36</v>
      </c>
      <c r="F101" s="14" t="s">
        <v>37</v>
      </c>
      <c r="G101" s="14">
        <f>VLOOKUP((D101-1)&amp;"."&amp;C101&amp;"."&amp;B101,FPL!B$38:E$429,4,FALSE)*1</f>
        <v>16910</v>
      </c>
      <c r="H101" s="14">
        <f>VLOOKUP((D101-1)&amp;"."&amp;C101&amp;"."&amp;B101,FPL!B$38:E$429,4,FALSE)*1.32</f>
        <v>22321.200000000001</v>
      </c>
      <c r="I101" s="14" t="s">
        <v>38</v>
      </c>
      <c r="J101" s="14">
        <f>VLOOKUP((D101-1)&amp;"."&amp;C101&amp;"."&amp;B101,FPL!B$38:E$429,4,FALSE)*1.49</f>
        <v>25195.9</v>
      </c>
      <c r="K101" s="14" t="s">
        <v>39</v>
      </c>
      <c r="L101" s="14">
        <f>VLOOKUP((D101-1)&amp;"."&amp;C101&amp;"."&amp;B101,FPL!B$38:E$429,4,FALSE)*1.99</f>
        <v>33650.9</v>
      </c>
      <c r="M101" s="14" t="s">
        <v>40</v>
      </c>
      <c r="N101" s="14">
        <f>VLOOKUP((D101-1)&amp;"."&amp;C101&amp;"."&amp;B101,FPL!B$38:E$429,4,FALSE)*2.49</f>
        <v>42105.9</v>
      </c>
      <c r="O101" s="14" t="s">
        <v>41</v>
      </c>
      <c r="P101" s="14">
        <f>VLOOKUP((D101-1)&amp;"."&amp;C101&amp;"."&amp;B101,FPL!B$38:E$429,4,FALSE)*2.99</f>
        <v>50560.9</v>
      </c>
      <c r="Q101" s="14" t="s">
        <v>42</v>
      </c>
      <c r="R101" s="14">
        <f>VLOOKUP((D101-1)&amp;"."&amp;C101&amp;"."&amp;B101,FPL!B$38:E$429,4,FALSE)*3.99</f>
        <v>67470.900000000009</v>
      </c>
      <c r="S101" s="14" t="s">
        <v>318</v>
      </c>
      <c r="T101" s="15">
        <v>99999999999</v>
      </c>
      <c r="U101" s="6">
        <f t="shared" si="5"/>
        <v>9.7799999999999998E-2</v>
      </c>
      <c r="V101" s="14">
        <v>2.06E-2</v>
      </c>
      <c r="W101" s="14">
        <f t="shared" si="0"/>
        <v>2.06E-2</v>
      </c>
      <c r="X101" s="14">
        <v>3.09E-2</v>
      </c>
      <c r="Y101" s="14">
        <v>4.1200000000000001E-2</v>
      </c>
      <c r="Z101" s="14">
        <f t="shared" si="1"/>
        <v>4.1200000000000001E-2</v>
      </c>
      <c r="AA101" s="14">
        <v>6.4899999999999999E-2</v>
      </c>
      <c r="AB101" s="14">
        <f t="shared" si="2"/>
        <v>6.4899999999999999E-2</v>
      </c>
      <c r="AC101" s="14">
        <v>8.2900000000000001E-2</v>
      </c>
      <c r="AD101" s="14">
        <f t="shared" si="3"/>
        <v>8.2900000000000001E-2</v>
      </c>
      <c r="AE101" s="14">
        <v>9.7799999999999998E-2</v>
      </c>
      <c r="AF101" s="14">
        <f t="shared" si="4"/>
        <v>9.7799999999999998E-2</v>
      </c>
      <c r="AG101" s="14">
        <f t="shared" si="4"/>
        <v>9.7799999999999998E-2</v>
      </c>
      <c r="AH101" s="14">
        <v>1</v>
      </c>
      <c r="AI101" s="15">
        <v>1</v>
      </c>
    </row>
    <row r="102" spans="1:35" ht="15" customHeight="1" x14ac:dyDescent="0.45">
      <c r="A102" s="6" t="s">
        <v>315</v>
      </c>
      <c r="B102" s="28">
        <v>0</v>
      </c>
      <c r="C102" s="29">
        <v>3</v>
      </c>
      <c r="D102" s="15">
        <v>2020</v>
      </c>
      <c r="E102" s="14" t="s">
        <v>36</v>
      </c>
      <c r="F102" s="14" t="s">
        <v>37</v>
      </c>
      <c r="G102" s="14">
        <f>VLOOKUP((D102-1)&amp;"."&amp;C102&amp;"."&amp;B102,FPL!B$38:E$429,4,FALSE)*1</f>
        <v>21330</v>
      </c>
      <c r="H102" s="14">
        <f>VLOOKUP((D102-1)&amp;"."&amp;C102&amp;"."&amp;B102,FPL!B$38:E$429,4,FALSE)*1.32</f>
        <v>28155.600000000002</v>
      </c>
      <c r="I102" s="14" t="s">
        <v>38</v>
      </c>
      <c r="J102" s="14">
        <f>VLOOKUP((D102-1)&amp;"."&amp;C102&amp;"."&amp;B102,FPL!B$38:E$429,4,FALSE)*1.49</f>
        <v>31781.7</v>
      </c>
      <c r="K102" s="14" t="s">
        <v>39</v>
      </c>
      <c r="L102" s="14">
        <f>VLOOKUP((D102-1)&amp;"."&amp;C102&amp;"."&amp;B102,FPL!B$38:E$429,4,FALSE)*1.99</f>
        <v>42446.7</v>
      </c>
      <c r="M102" s="14" t="s">
        <v>40</v>
      </c>
      <c r="N102" s="14">
        <f>VLOOKUP((D102-1)&amp;"."&amp;C102&amp;"."&amp;B102,FPL!B$38:E$429,4,FALSE)*2.49</f>
        <v>53111.700000000004</v>
      </c>
      <c r="O102" s="14" t="s">
        <v>41</v>
      </c>
      <c r="P102" s="14">
        <f>VLOOKUP((D102-1)&amp;"."&amp;C102&amp;"."&amp;B102,FPL!B$38:E$429,4,FALSE)*2.99</f>
        <v>63776.700000000004</v>
      </c>
      <c r="Q102" s="14" t="s">
        <v>42</v>
      </c>
      <c r="R102" s="14">
        <f>VLOOKUP((D102-1)&amp;"."&amp;C102&amp;"."&amp;B102,FPL!B$38:E$429,4,FALSE)*3.99</f>
        <v>85106.700000000012</v>
      </c>
      <c r="S102" s="14" t="s">
        <v>318</v>
      </c>
      <c r="T102" s="15">
        <v>99999999999</v>
      </c>
      <c r="U102" s="6">
        <f t="shared" si="5"/>
        <v>9.7799999999999998E-2</v>
      </c>
      <c r="V102" s="14">
        <v>2.06E-2</v>
      </c>
      <c r="W102" s="14">
        <f t="shared" si="0"/>
        <v>2.06E-2</v>
      </c>
      <c r="X102" s="14">
        <v>3.09E-2</v>
      </c>
      <c r="Y102" s="14">
        <v>4.1200000000000001E-2</v>
      </c>
      <c r="Z102" s="14">
        <f t="shared" si="1"/>
        <v>4.1200000000000001E-2</v>
      </c>
      <c r="AA102" s="14">
        <v>6.4899999999999999E-2</v>
      </c>
      <c r="AB102" s="14">
        <f t="shared" si="2"/>
        <v>6.4899999999999999E-2</v>
      </c>
      <c r="AC102" s="14">
        <v>8.2900000000000001E-2</v>
      </c>
      <c r="AD102" s="14">
        <f t="shared" si="3"/>
        <v>8.2900000000000001E-2</v>
      </c>
      <c r="AE102" s="14">
        <v>9.7799999999999998E-2</v>
      </c>
      <c r="AF102" s="14">
        <f t="shared" si="4"/>
        <v>9.7799999999999998E-2</v>
      </c>
      <c r="AG102" s="14">
        <f t="shared" si="4"/>
        <v>9.7799999999999998E-2</v>
      </c>
      <c r="AH102" s="14">
        <v>1</v>
      </c>
      <c r="AI102" s="15">
        <v>1</v>
      </c>
    </row>
    <row r="103" spans="1:35" ht="15" customHeight="1" x14ac:dyDescent="0.45">
      <c r="A103" s="6" t="s">
        <v>315</v>
      </c>
      <c r="B103" s="28">
        <v>0</v>
      </c>
      <c r="C103" s="29">
        <v>4</v>
      </c>
      <c r="D103" s="15">
        <v>2020</v>
      </c>
      <c r="E103" s="14" t="s">
        <v>36</v>
      </c>
      <c r="F103" s="14" t="s">
        <v>37</v>
      </c>
      <c r="G103" s="14">
        <f>VLOOKUP((D103-1)&amp;"."&amp;C103&amp;"."&amp;B103,FPL!B$38:E$429,4,FALSE)*1</f>
        <v>25750</v>
      </c>
      <c r="H103" s="14">
        <f>VLOOKUP((D103-1)&amp;"."&amp;C103&amp;"."&amp;B103,FPL!B$38:E$429,4,FALSE)*1.32</f>
        <v>33990</v>
      </c>
      <c r="I103" s="14" t="s">
        <v>38</v>
      </c>
      <c r="J103" s="14">
        <f>VLOOKUP((D103-1)&amp;"."&amp;C103&amp;"."&amp;B103,FPL!B$38:E$429,4,FALSE)*1.49</f>
        <v>38367.5</v>
      </c>
      <c r="K103" s="14" t="s">
        <v>39</v>
      </c>
      <c r="L103" s="14">
        <f>VLOOKUP((D103-1)&amp;"."&amp;C103&amp;"."&amp;B103,FPL!B$38:E$429,4,FALSE)*1.99</f>
        <v>51242.5</v>
      </c>
      <c r="M103" s="14" t="s">
        <v>40</v>
      </c>
      <c r="N103" s="14">
        <f>VLOOKUP((D103-1)&amp;"."&amp;C103&amp;"."&amp;B103,FPL!B$38:E$429,4,FALSE)*2.49</f>
        <v>64117.500000000007</v>
      </c>
      <c r="O103" s="14" t="s">
        <v>41</v>
      </c>
      <c r="P103" s="14">
        <f>VLOOKUP((D103-1)&amp;"."&amp;C103&amp;"."&amp;B103,FPL!B$38:E$429,4,FALSE)*2.99</f>
        <v>76992.5</v>
      </c>
      <c r="Q103" s="14" t="s">
        <v>42</v>
      </c>
      <c r="R103" s="14">
        <f>VLOOKUP((D103-1)&amp;"."&amp;C103&amp;"."&amp;B103,FPL!B$38:E$429,4,FALSE)*3.99</f>
        <v>102742.5</v>
      </c>
      <c r="S103" s="14" t="s">
        <v>318</v>
      </c>
      <c r="T103" s="15">
        <v>99999999999</v>
      </c>
      <c r="U103" s="6">
        <f t="shared" si="5"/>
        <v>9.7799999999999998E-2</v>
      </c>
      <c r="V103" s="14">
        <v>2.06E-2</v>
      </c>
      <c r="W103" s="14">
        <f t="shared" si="0"/>
        <v>2.06E-2</v>
      </c>
      <c r="X103" s="14">
        <v>3.09E-2</v>
      </c>
      <c r="Y103" s="14">
        <v>4.1200000000000001E-2</v>
      </c>
      <c r="Z103" s="14">
        <f t="shared" si="1"/>
        <v>4.1200000000000001E-2</v>
      </c>
      <c r="AA103" s="14">
        <v>6.4899999999999999E-2</v>
      </c>
      <c r="AB103" s="14">
        <f t="shared" si="2"/>
        <v>6.4899999999999999E-2</v>
      </c>
      <c r="AC103" s="14">
        <v>8.2900000000000001E-2</v>
      </c>
      <c r="AD103" s="14">
        <f t="shared" si="3"/>
        <v>8.2900000000000001E-2</v>
      </c>
      <c r="AE103" s="14">
        <v>9.7799999999999998E-2</v>
      </c>
      <c r="AF103" s="14">
        <f t="shared" si="4"/>
        <v>9.7799999999999998E-2</v>
      </c>
      <c r="AG103" s="14">
        <f t="shared" si="4"/>
        <v>9.7799999999999998E-2</v>
      </c>
      <c r="AH103" s="14">
        <v>1</v>
      </c>
      <c r="AI103" s="15">
        <v>1</v>
      </c>
    </row>
    <row r="104" spans="1:35" ht="15" customHeight="1" x14ac:dyDescent="0.45">
      <c r="A104" s="6" t="s">
        <v>315</v>
      </c>
      <c r="B104" s="28">
        <v>0</v>
      </c>
      <c r="C104" s="29">
        <v>5</v>
      </c>
      <c r="D104" s="15">
        <v>2020</v>
      </c>
      <c r="E104" s="14" t="s">
        <v>36</v>
      </c>
      <c r="F104" s="14" t="s">
        <v>37</v>
      </c>
      <c r="G104" s="14">
        <f>VLOOKUP((D104-1)&amp;"."&amp;C104&amp;"."&amp;B104,FPL!B$38:E$429,4,FALSE)*1</f>
        <v>30170</v>
      </c>
      <c r="H104" s="14">
        <f>VLOOKUP((D104-1)&amp;"."&amp;C104&amp;"."&amp;B104,FPL!B$38:E$429,4,FALSE)*1.32</f>
        <v>39824.400000000001</v>
      </c>
      <c r="I104" s="14" t="s">
        <v>38</v>
      </c>
      <c r="J104" s="14">
        <f>VLOOKUP((D104-1)&amp;"."&amp;C104&amp;"."&amp;B104,FPL!B$38:E$429,4,FALSE)*1.49</f>
        <v>44953.3</v>
      </c>
      <c r="K104" s="14" t="s">
        <v>39</v>
      </c>
      <c r="L104" s="14">
        <f>VLOOKUP((D104-1)&amp;"."&amp;C104&amp;"."&amp;B104,FPL!B$38:E$429,4,FALSE)*1.99</f>
        <v>60038.3</v>
      </c>
      <c r="M104" s="14" t="s">
        <v>40</v>
      </c>
      <c r="N104" s="14">
        <f>VLOOKUP((D104-1)&amp;"."&amp;C104&amp;"."&amp;B104,FPL!B$38:E$429,4,FALSE)*2.49</f>
        <v>75123.3</v>
      </c>
      <c r="O104" s="14" t="s">
        <v>41</v>
      </c>
      <c r="P104" s="14">
        <f>VLOOKUP((D104-1)&amp;"."&amp;C104&amp;"."&amp;B104,FPL!B$38:E$429,4,FALSE)*2.99</f>
        <v>90208.3</v>
      </c>
      <c r="Q104" s="14" t="s">
        <v>42</v>
      </c>
      <c r="R104" s="14">
        <f>VLOOKUP((D104-1)&amp;"."&amp;C104&amp;"."&amp;B104,FPL!B$38:E$429,4,FALSE)*3.99</f>
        <v>120378.3</v>
      </c>
      <c r="S104" s="14" t="s">
        <v>318</v>
      </c>
      <c r="T104" s="15">
        <v>99999999999</v>
      </c>
      <c r="U104" s="6">
        <f t="shared" si="5"/>
        <v>9.7799999999999998E-2</v>
      </c>
      <c r="V104" s="14">
        <v>2.06E-2</v>
      </c>
      <c r="W104" s="14">
        <f t="shared" si="0"/>
        <v>2.06E-2</v>
      </c>
      <c r="X104" s="14">
        <v>3.09E-2</v>
      </c>
      <c r="Y104" s="14">
        <v>4.1200000000000001E-2</v>
      </c>
      <c r="Z104" s="14">
        <f t="shared" si="1"/>
        <v>4.1200000000000001E-2</v>
      </c>
      <c r="AA104" s="14">
        <v>6.4899999999999999E-2</v>
      </c>
      <c r="AB104" s="14">
        <f t="shared" si="2"/>
        <v>6.4899999999999999E-2</v>
      </c>
      <c r="AC104" s="14">
        <v>8.2900000000000001E-2</v>
      </c>
      <c r="AD104" s="14">
        <f t="shared" si="3"/>
        <v>8.2900000000000001E-2</v>
      </c>
      <c r="AE104" s="14">
        <v>9.7799999999999998E-2</v>
      </c>
      <c r="AF104" s="14">
        <f t="shared" ref="AF104:AG132" si="6">AE104</f>
        <v>9.7799999999999998E-2</v>
      </c>
      <c r="AG104" s="14">
        <f t="shared" si="6"/>
        <v>9.7799999999999998E-2</v>
      </c>
      <c r="AH104" s="14">
        <v>1</v>
      </c>
      <c r="AI104" s="15">
        <v>1</v>
      </c>
    </row>
    <row r="105" spans="1:35" ht="15" customHeight="1" x14ac:dyDescent="0.45">
      <c r="A105" s="6" t="s">
        <v>315</v>
      </c>
      <c r="B105" s="28">
        <v>0</v>
      </c>
      <c r="C105" s="29">
        <v>6</v>
      </c>
      <c r="D105" s="15">
        <v>2020</v>
      </c>
      <c r="E105" s="14" t="s">
        <v>36</v>
      </c>
      <c r="F105" s="14" t="s">
        <v>37</v>
      </c>
      <c r="G105" s="14">
        <f>VLOOKUP((D105-1)&amp;"."&amp;C105&amp;"."&amp;B105,FPL!B$38:E$429,4,FALSE)*1</f>
        <v>34590</v>
      </c>
      <c r="H105" s="14">
        <f>VLOOKUP((D105-1)&amp;"."&amp;C105&amp;"."&amp;B105,FPL!B$38:E$429,4,FALSE)*1.32</f>
        <v>45658.8</v>
      </c>
      <c r="I105" s="14" t="s">
        <v>38</v>
      </c>
      <c r="J105" s="14">
        <f>VLOOKUP((D105-1)&amp;"."&amp;C105&amp;"."&amp;B105,FPL!B$38:E$429,4,FALSE)*1.49</f>
        <v>51539.1</v>
      </c>
      <c r="K105" s="14" t="s">
        <v>39</v>
      </c>
      <c r="L105" s="14">
        <f>VLOOKUP((D105-1)&amp;"."&amp;C105&amp;"."&amp;B105,FPL!B$38:E$429,4,FALSE)*1.99</f>
        <v>68834.100000000006</v>
      </c>
      <c r="M105" s="14" t="s">
        <v>40</v>
      </c>
      <c r="N105" s="14">
        <f>VLOOKUP((D105-1)&amp;"."&amp;C105&amp;"."&amp;B105,FPL!B$38:E$429,4,FALSE)*2.49</f>
        <v>86129.1</v>
      </c>
      <c r="O105" s="14" t="s">
        <v>41</v>
      </c>
      <c r="P105" s="14">
        <f>VLOOKUP((D105-1)&amp;"."&amp;C105&amp;"."&amp;B105,FPL!B$38:E$429,4,FALSE)*2.99</f>
        <v>103424.1</v>
      </c>
      <c r="Q105" s="14" t="s">
        <v>42</v>
      </c>
      <c r="R105" s="14">
        <f>VLOOKUP((D105-1)&amp;"."&amp;C105&amp;"."&amp;B105,FPL!B$38:E$429,4,FALSE)*3.99</f>
        <v>138014.1</v>
      </c>
      <c r="S105" s="14" t="s">
        <v>318</v>
      </c>
      <c r="T105" s="15">
        <v>99999999999</v>
      </c>
      <c r="U105" s="6">
        <f t="shared" si="5"/>
        <v>9.7799999999999998E-2</v>
      </c>
      <c r="V105" s="14">
        <v>2.06E-2</v>
      </c>
      <c r="W105" s="14">
        <f t="shared" si="0"/>
        <v>2.06E-2</v>
      </c>
      <c r="X105" s="14">
        <v>3.09E-2</v>
      </c>
      <c r="Y105" s="14">
        <v>4.1200000000000001E-2</v>
      </c>
      <c r="Z105" s="14">
        <f t="shared" si="1"/>
        <v>4.1200000000000001E-2</v>
      </c>
      <c r="AA105" s="14">
        <v>6.4899999999999999E-2</v>
      </c>
      <c r="AB105" s="14">
        <f t="shared" si="2"/>
        <v>6.4899999999999999E-2</v>
      </c>
      <c r="AC105" s="14">
        <v>8.2900000000000001E-2</v>
      </c>
      <c r="AD105" s="14">
        <f t="shared" si="3"/>
        <v>8.2900000000000001E-2</v>
      </c>
      <c r="AE105" s="14">
        <v>9.7799999999999998E-2</v>
      </c>
      <c r="AF105" s="14">
        <f t="shared" si="6"/>
        <v>9.7799999999999998E-2</v>
      </c>
      <c r="AG105" s="14">
        <f t="shared" si="6"/>
        <v>9.7799999999999998E-2</v>
      </c>
      <c r="AH105" s="14">
        <v>1</v>
      </c>
      <c r="AI105" s="15">
        <v>1</v>
      </c>
    </row>
    <row r="106" spans="1:35" ht="15" customHeight="1" x14ac:dyDescent="0.45">
      <c r="A106" s="6" t="s">
        <v>315</v>
      </c>
      <c r="B106" s="28">
        <v>0</v>
      </c>
      <c r="C106" s="29">
        <v>7</v>
      </c>
      <c r="D106" s="15">
        <v>2020</v>
      </c>
      <c r="E106" s="14" t="s">
        <v>36</v>
      </c>
      <c r="F106" s="14" t="s">
        <v>37</v>
      </c>
      <c r="G106" s="14">
        <f>VLOOKUP((D106-1)&amp;"."&amp;C106&amp;"."&amp;B106,FPL!B$38:E$429,4,FALSE)*1</f>
        <v>39010</v>
      </c>
      <c r="H106" s="14">
        <f>VLOOKUP((D106-1)&amp;"."&amp;C106&amp;"."&amp;B106,FPL!B$38:E$429,4,FALSE)*1.32</f>
        <v>51493.200000000004</v>
      </c>
      <c r="I106" s="14" t="s">
        <v>38</v>
      </c>
      <c r="J106" s="14">
        <f>VLOOKUP((D106-1)&amp;"."&amp;C106&amp;"."&amp;B106,FPL!B$38:E$429,4,FALSE)*1.49</f>
        <v>58124.9</v>
      </c>
      <c r="K106" s="14" t="s">
        <v>39</v>
      </c>
      <c r="L106" s="14">
        <f>VLOOKUP((D106-1)&amp;"."&amp;C106&amp;"."&amp;B106,FPL!B$38:E$429,4,FALSE)*1.99</f>
        <v>77629.899999999994</v>
      </c>
      <c r="M106" s="14" t="s">
        <v>40</v>
      </c>
      <c r="N106" s="14">
        <f>VLOOKUP((D106-1)&amp;"."&amp;C106&amp;"."&amp;B106,FPL!B$38:E$429,4,FALSE)*2.49</f>
        <v>97134.900000000009</v>
      </c>
      <c r="O106" s="14" t="s">
        <v>41</v>
      </c>
      <c r="P106" s="14">
        <f>VLOOKUP((D106-1)&amp;"."&amp;C106&amp;"."&amp;B106,FPL!B$38:E$429,4,FALSE)*2.99</f>
        <v>116639.90000000001</v>
      </c>
      <c r="Q106" s="14" t="s">
        <v>42</v>
      </c>
      <c r="R106" s="14">
        <f>VLOOKUP((D106-1)&amp;"."&amp;C106&amp;"."&amp;B106,FPL!B$38:E$429,4,FALSE)*3.99</f>
        <v>155649.9</v>
      </c>
      <c r="S106" s="14" t="s">
        <v>318</v>
      </c>
      <c r="T106" s="15">
        <v>99999999999</v>
      </c>
      <c r="U106" s="6">
        <f t="shared" si="5"/>
        <v>9.7799999999999998E-2</v>
      </c>
      <c r="V106" s="14">
        <v>2.06E-2</v>
      </c>
      <c r="W106" s="14">
        <f t="shared" si="0"/>
        <v>2.06E-2</v>
      </c>
      <c r="X106" s="14">
        <v>3.09E-2</v>
      </c>
      <c r="Y106" s="14">
        <v>4.1200000000000001E-2</v>
      </c>
      <c r="Z106" s="14">
        <f t="shared" si="1"/>
        <v>4.1200000000000001E-2</v>
      </c>
      <c r="AA106" s="14">
        <v>6.4899999999999999E-2</v>
      </c>
      <c r="AB106" s="14">
        <f t="shared" si="2"/>
        <v>6.4899999999999999E-2</v>
      </c>
      <c r="AC106" s="14">
        <v>8.2900000000000001E-2</v>
      </c>
      <c r="AD106" s="14">
        <f t="shared" si="3"/>
        <v>8.2900000000000001E-2</v>
      </c>
      <c r="AE106" s="14">
        <v>9.7799999999999998E-2</v>
      </c>
      <c r="AF106" s="14">
        <f t="shared" si="6"/>
        <v>9.7799999999999998E-2</v>
      </c>
      <c r="AG106" s="14">
        <f t="shared" si="6"/>
        <v>9.7799999999999998E-2</v>
      </c>
      <c r="AH106" s="14">
        <v>1</v>
      </c>
      <c r="AI106" s="15">
        <v>1</v>
      </c>
    </row>
    <row r="107" spans="1:35" ht="15" customHeight="1" x14ac:dyDescent="0.45">
      <c r="A107" s="6" t="s">
        <v>315</v>
      </c>
      <c r="B107" s="28">
        <v>0</v>
      </c>
      <c r="C107" s="29">
        <v>8</v>
      </c>
      <c r="D107" s="15">
        <v>2020</v>
      </c>
      <c r="E107" s="14" t="s">
        <v>36</v>
      </c>
      <c r="F107" s="14" t="s">
        <v>37</v>
      </c>
      <c r="G107" s="14">
        <f>VLOOKUP((D107-1)&amp;"."&amp;C107&amp;"."&amp;B107,FPL!B$38:E$429,4,FALSE)*1</f>
        <v>43430</v>
      </c>
      <c r="H107" s="14">
        <f>VLOOKUP((D107-1)&amp;"."&amp;C107&amp;"."&amp;B107,FPL!B$38:E$429,4,FALSE)*1.32</f>
        <v>57327.600000000006</v>
      </c>
      <c r="I107" s="14" t="s">
        <v>38</v>
      </c>
      <c r="J107" s="14">
        <f>VLOOKUP((D107-1)&amp;"."&amp;C107&amp;"."&amp;B107,FPL!B$38:E$429,4,FALSE)*1.49</f>
        <v>64710.7</v>
      </c>
      <c r="K107" s="14" t="s">
        <v>39</v>
      </c>
      <c r="L107" s="14">
        <f>VLOOKUP((D107-1)&amp;"."&amp;C107&amp;"."&amp;B107,FPL!B$38:E$429,4,FALSE)*1.99</f>
        <v>86425.7</v>
      </c>
      <c r="M107" s="14" t="s">
        <v>40</v>
      </c>
      <c r="N107" s="14">
        <f>VLOOKUP((D107-1)&amp;"."&amp;C107&amp;"."&amp;B107,FPL!B$38:E$429,4,FALSE)*2.49</f>
        <v>108140.70000000001</v>
      </c>
      <c r="O107" s="14" t="s">
        <v>41</v>
      </c>
      <c r="P107" s="14">
        <f>VLOOKUP((D107-1)&amp;"."&amp;C107&amp;"."&amp;B107,FPL!B$38:E$429,4,FALSE)*2.99</f>
        <v>129855.70000000001</v>
      </c>
      <c r="Q107" s="14" t="s">
        <v>42</v>
      </c>
      <c r="R107" s="14">
        <f>VLOOKUP((D107-1)&amp;"."&amp;C107&amp;"."&amp;B107,FPL!B$38:E$429,4,FALSE)*3.99</f>
        <v>173285.7</v>
      </c>
      <c r="S107" s="14" t="s">
        <v>318</v>
      </c>
      <c r="T107" s="15">
        <v>99999999999</v>
      </c>
      <c r="U107" s="6">
        <f t="shared" si="5"/>
        <v>9.7799999999999998E-2</v>
      </c>
      <c r="V107" s="14">
        <v>2.06E-2</v>
      </c>
      <c r="W107" s="14">
        <f t="shared" si="0"/>
        <v>2.06E-2</v>
      </c>
      <c r="X107" s="14">
        <v>3.09E-2</v>
      </c>
      <c r="Y107" s="14">
        <v>4.1200000000000001E-2</v>
      </c>
      <c r="Z107" s="14">
        <f t="shared" si="1"/>
        <v>4.1200000000000001E-2</v>
      </c>
      <c r="AA107" s="14">
        <v>6.4899999999999999E-2</v>
      </c>
      <c r="AB107" s="14">
        <f t="shared" si="2"/>
        <v>6.4899999999999999E-2</v>
      </c>
      <c r="AC107" s="14">
        <v>8.2900000000000001E-2</v>
      </c>
      <c r="AD107" s="14">
        <f t="shared" si="3"/>
        <v>8.2900000000000001E-2</v>
      </c>
      <c r="AE107" s="14">
        <v>9.7799999999999998E-2</v>
      </c>
      <c r="AF107" s="14">
        <f t="shared" si="6"/>
        <v>9.7799999999999998E-2</v>
      </c>
      <c r="AG107" s="14">
        <f t="shared" si="6"/>
        <v>9.7799999999999998E-2</v>
      </c>
      <c r="AH107" s="14">
        <v>1</v>
      </c>
      <c r="AI107" s="15">
        <v>1</v>
      </c>
    </row>
    <row r="108" spans="1:35" ht="15" customHeight="1" x14ac:dyDescent="0.45">
      <c r="A108" s="6" t="s">
        <v>315</v>
      </c>
      <c r="B108" s="28">
        <v>0</v>
      </c>
      <c r="C108" s="29">
        <v>9</v>
      </c>
      <c r="D108" s="15">
        <v>2020</v>
      </c>
      <c r="E108" s="14" t="s">
        <v>36</v>
      </c>
      <c r="F108" s="14" t="s">
        <v>37</v>
      </c>
      <c r="G108" s="14">
        <f>VLOOKUP((D108-1)&amp;"."&amp;C108&amp;"."&amp;B108,FPL!B$38:E$429,4,FALSE)*1</f>
        <v>47850</v>
      </c>
      <c r="H108" s="14">
        <f>VLOOKUP((D108-1)&amp;"."&amp;C108&amp;"."&amp;B108,FPL!B$38:E$429,4,FALSE)*1.32</f>
        <v>63162</v>
      </c>
      <c r="I108" s="14" t="s">
        <v>38</v>
      </c>
      <c r="J108" s="14">
        <f>VLOOKUP((D108-1)&amp;"."&amp;C108&amp;"."&amp;B108,FPL!B$38:E$429,4,FALSE)*1.49</f>
        <v>71296.5</v>
      </c>
      <c r="K108" s="14" t="s">
        <v>39</v>
      </c>
      <c r="L108" s="14">
        <f>VLOOKUP((D108-1)&amp;"."&amp;C108&amp;"."&amp;B108,FPL!B$38:E$429,4,FALSE)*1.99</f>
        <v>95221.5</v>
      </c>
      <c r="M108" s="14" t="s">
        <v>40</v>
      </c>
      <c r="N108" s="14">
        <f>VLOOKUP((D108-1)&amp;"."&amp;C108&amp;"."&amp;B108,FPL!B$38:E$429,4,FALSE)*2.49</f>
        <v>119146.50000000001</v>
      </c>
      <c r="O108" s="14" t="s">
        <v>41</v>
      </c>
      <c r="P108" s="14">
        <f>VLOOKUP((D108-1)&amp;"."&amp;C108&amp;"."&amp;B108,FPL!B$38:E$429,4,FALSE)*2.99</f>
        <v>143071.5</v>
      </c>
      <c r="Q108" s="14" t="s">
        <v>42</v>
      </c>
      <c r="R108" s="14">
        <f>VLOOKUP((D108-1)&amp;"."&amp;C108&amp;"."&amp;B108,FPL!B$38:E$429,4,FALSE)*3.99</f>
        <v>190921.5</v>
      </c>
      <c r="S108" s="14" t="s">
        <v>318</v>
      </c>
      <c r="T108" s="15">
        <v>99999999999</v>
      </c>
      <c r="U108" s="6">
        <f t="shared" si="5"/>
        <v>9.7799999999999998E-2</v>
      </c>
      <c r="V108" s="14">
        <v>2.06E-2</v>
      </c>
      <c r="W108" s="14">
        <f t="shared" si="0"/>
        <v>2.06E-2</v>
      </c>
      <c r="X108" s="14">
        <v>3.09E-2</v>
      </c>
      <c r="Y108" s="14">
        <v>4.1200000000000001E-2</v>
      </c>
      <c r="Z108" s="14">
        <f t="shared" si="1"/>
        <v>4.1200000000000001E-2</v>
      </c>
      <c r="AA108" s="14">
        <v>6.4899999999999999E-2</v>
      </c>
      <c r="AB108" s="14">
        <f t="shared" si="2"/>
        <v>6.4899999999999999E-2</v>
      </c>
      <c r="AC108" s="14">
        <v>8.2900000000000001E-2</v>
      </c>
      <c r="AD108" s="14">
        <f t="shared" si="3"/>
        <v>8.2900000000000001E-2</v>
      </c>
      <c r="AE108" s="14">
        <v>9.7799999999999998E-2</v>
      </c>
      <c r="AF108" s="14">
        <f t="shared" si="6"/>
        <v>9.7799999999999998E-2</v>
      </c>
      <c r="AG108" s="14">
        <f t="shared" si="6"/>
        <v>9.7799999999999998E-2</v>
      </c>
      <c r="AH108" s="14">
        <v>1</v>
      </c>
      <c r="AI108" s="15">
        <v>1</v>
      </c>
    </row>
    <row r="109" spans="1:35" ht="15" customHeight="1" x14ac:dyDescent="0.45">
      <c r="A109" s="6" t="s">
        <v>315</v>
      </c>
      <c r="B109" s="28">
        <v>0</v>
      </c>
      <c r="C109" s="29">
        <v>10</v>
      </c>
      <c r="D109" s="15">
        <v>2020</v>
      </c>
      <c r="E109" s="14" t="s">
        <v>36</v>
      </c>
      <c r="F109" s="14" t="s">
        <v>37</v>
      </c>
      <c r="G109" s="14">
        <f>VLOOKUP((D109-1)&amp;"."&amp;C109&amp;"."&amp;B109,FPL!B$38:E$429,4,FALSE)*1</f>
        <v>52270</v>
      </c>
      <c r="H109" s="14">
        <f>VLOOKUP((D109-1)&amp;"."&amp;C109&amp;"."&amp;B109,FPL!B$38:E$429,4,FALSE)*1.32</f>
        <v>68996.400000000009</v>
      </c>
      <c r="I109" s="14" t="s">
        <v>38</v>
      </c>
      <c r="J109" s="14">
        <f>VLOOKUP((D109-1)&amp;"."&amp;C109&amp;"."&amp;B109,FPL!B$38:E$429,4,FALSE)*1.49</f>
        <v>77882.3</v>
      </c>
      <c r="K109" s="14" t="s">
        <v>39</v>
      </c>
      <c r="L109" s="14">
        <f>VLOOKUP((D109-1)&amp;"."&amp;C109&amp;"."&amp;B109,FPL!B$38:E$429,4,FALSE)*1.99</f>
        <v>104017.3</v>
      </c>
      <c r="M109" s="14" t="s">
        <v>40</v>
      </c>
      <c r="N109" s="14">
        <f>VLOOKUP((D109-1)&amp;"."&amp;C109&amp;"."&amp;B109,FPL!B$38:E$429,4,FALSE)*2.49</f>
        <v>130152.30000000002</v>
      </c>
      <c r="O109" s="14" t="s">
        <v>41</v>
      </c>
      <c r="P109" s="14">
        <f>VLOOKUP((D109-1)&amp;"."&amp;C109&amp;"."&amp;B109,FPL!B$38:E$429,4,FALSE)*2.99</f>
        <v>156287.30000000002</v>
      </c>
      <c r="Q109" s="14" t="s">
        <v>42</v>
      </c>
      <c r="R109" s="14">
        <f>VLOOKUP((D109-1)&amp;"."&amp;C109&amp;"."&amp;B109,FPL!B$38:E$429,4,FALSE)*3.99</f>
        <v>208557.30000000002</v>
      </c>
      <c r="S109" s="14" t="s">
        <v>318</v>
      </c>
      <c r="T109" s="15">
        <v>99999999999</v>
      </c>
      <c r="U109" s="6">
        <f t="shared" si="5"/>
        <v>9.7799999999999998E-2</v>
      </c>
      <c r="V109" s="14">
        <v>2.06E-2</v>
      </c>
      <c r="W109" s="14">
        <f t="shared" si="0"/>
        <v>2.06E-2</v>
      </c>
      <c r="X109" s="14">
        <v>3.09E-2</v>
      </c>
      <c r="Y109" s="14">
        <v>4.1200000000000001E-2</v>
      </c>
      <c r="Z109" s="14">
        <f t="shared" si="1"/>
        <v>4.1200000000000001E-2</v>
      </c>
      <c r="AA109" s="14">
        <v>6.4899999999999999E-2</v>
      </c>
      <c r="AB109" s="14">
        <f t="shared" si="2"/>
        <v>6.4899999999999999E-2</v>
      </c>
      <c r="AC109" s="14">
        <v>8.2900000000000001E-2</v>
      </c>
      <c r="AD109" s="14">
        <f t="shared" si="3"/>
        <v>8.2900000000000001E-2</v>
      </c>
      <c r="AE109" s="14">
        <v>9.7799999999999998E-2</v>
      </c>
      <c r="AF109" s="14">
        <f t="shared" si="6"/>
        <v>9.7799999999999998E-2</v>
      </c>
      <c r="AG109" s="14">
        <f t="shared" si="6"/>
        <v>9.7799999999999998E-2</v>
      </c>
      <c r="AH109" s="14">
        <v>1</v>
      </c>
      <c r="AI109" s="15">
        <v>1</v>
      </c>
    </row>
    <row r="110" spans="1:35" ht="15" customHeight="1" x14ac:dyDescent="0.45">
      <c r="A110" s="6" t="s">
        <v>315</v>
      </c>
      <c r="B110" s="28">
        <v>0</v>
      </c>
      <c r="C110" s="29">
        <v>11</v>
      </c>
      <c r="D110" s="15">
        <v>2020</v>
      </c>
      <c r="E110" s="14" t="s">
        <v>36</v>
      </c>
      <c r="F110" s="14" t="s">
        <v>37</v>
      </c>
      <c r="G110" s="14">
        <f>VLOOKUP((D110-1)&amp;"."&amp;C110&amp;"."&amp;B110,FPL!B$38:E$429,4,FALSE)*1</f>
        <v>56690</v>
      </c>
      <c r="H110" s="14">
        <f>VLOOKUP((D110-1)&amp;"."&amp;C110&amp;"."&amp;B110,FPL!B$38:E$429,4,FALSE)*1.32</f>
        <v>74830.8</v>
      </c>
      <c r="I110" s="14" t="s">
        <v>38</v>
      </c>
      <c r="J110" s="14">
        <f>VLOOKUP((D110-1)&amp;"."&amp;C110&amp;"."&amp;B110,FPL!B$38:E$429,4,FALSE)*1.49</f>
        <v>84468.1</v>
      </c>
      <c r="K110" s="14" t="s">
        <v>39</v>
      </c>
      <c r="L110" s="14">
        <f>VLOOKUP((D110-1)&amp;"."&amp;C110&amp;"."&amp;B110,FPL!B$38:E$429,4,FALSE)*1.99</f>
        <v>112813.1</v>
      </c>
      <c r="M110" s="14" t="s">
        <v>40</v>
      </c>
      <c r="N110" s="14">
        <f>VLOOKUP((D110-1)&amp;"."&amp;C110&amp;"."&amp;B110,FPL!B$38:E$429,4,FALSE)*2.49</f>
        <v>141158.1</v>
      </c>
      <c r="O110" s="14" t="s">
        <v>41</v>
      </c>
      <c r="P110" s="14">
        <f>VLOOKUP((D110-1)&amp;"."&amp;C110&amp;"."&amp;B110,FPL!B$38:E$429,4,FALSE)*2.99</f>
        <v>169503.1</v>
      </c>
      <c r="Q110" s="14" t="s">
        <v>42</v>
      </c>
      <c r="R110" s="14">
        <f>VLOOKUP((D110-1)&amp;"."&amp;C110&amp;"."&amp;B110,FPL!B$38:E$429,4,FALSE)*3.99</f>
        <v>226193.1</v>
      </c>
      <c r="S110" s="14" t="s">
        <v>318</v>
      </c>
      <c r="T110" s="15">
        <v>99999999999</v>
      </c>
      <c r="U110" s="6">
        <f t="shared" si="5"/>
        <v>9.7799999999999998E-2</v>
      </c>
      <c r="V110" s="14">
        <v>2.06E-2</v>
      </c>
      <c r="W110" s="14">
        <f t="shared" si="0"/>
        <v>2.06E-2</v>
      </c>
      <c r="X110" s="14">
        <v>3.09E-2</v>
      </c>
      <c r="Y110" s="14">
        <v>4.1200000000000001E-2</v>
      </c>
      <c r="Z110" s="14">
        <f t="shared" si="1"/>
        <v>4.1200000000000001E-2</v>
      </c>
      <c r="AA110" s="14">
        <v>6.4899999999999999E-2</v>
      </c>
      <c r="AB110" s="14">
        <f t="shared" si="2"/>
        <v>6.4899999999999999E-2</v>
      </c>
      <c r="AC110" s="14">
        <v>8.2900000000000001E-2</v>
      </c>
      <c r="AD110" s="14">
        <f t="shared" si="3"/>
        <v>8.2900000000000001E-2</v>
      </c>
      <c r="AE110" s="14">
        <v>9.7799999999999998E-2</v>
      </c>
      <c r="AF110" s="14">
        <f t="shared" si="6"/>
        <v>9.7799999999999998E-2</v>
      </c>
      <c r="AG110" s="14">
        <f t="shared" si="6"/>
        <v>9.7799999999999998E-2</v>
      </c>
      <c r="AH110" s="14">
        <v>1</v>
      </c>
      <c r="AI110" s="15">
        <v>1</v>
      </c>
    </row>
    <row r="111" spans="1:35" ht="15" customHeight="1" thickBot="1" x14ac:dyDescent="0.5">
      <c r="A111" s="16" t="s">
        <v>315</v>
      </c>
      <c r="B111" s="40">
        <v>0</v>
      </c>
      <c r="C111" s="40">
        <v>12</v>
      </c>
      <c r="D111" s="16">
        <v>2020</v>
      </c>
      <c r="E111" s="14" t="s">
        <v>36</v>
      </c>
      <c r="F111" s="14" t="s">
        <v>37</v>
      </c>
      <c r="G111" s="14">
        <f>VLOOKUP((D111-1)&amp;"."&amp;C111&amp;"."&amp;B111,FPL!B$38:E$429,4,FALSE)*1</f>
        <v>61110</v>
      </c>
      <c r="H111" s="14">
        <f>VLOOKUP((D111-1)&amp;"."&amp;C111&amp;"."&amp;B111,FPL!B$38:E$429,4,FALSE)*1.32</f>
        <v>80665.2</v>
      </c>
      <c r="I111" s="14" t="s">
        <v>38</v>
      </c>
      <c r="J111" s="14">
        <f>VLOOKUP((D111-1)&amp;"."&amp;C111&amp;"."&amp;B111,FPL!B$38:E$429,4,FALSE)*1.49</f>
        <v>91053.9</v>
      </c>
      <c r="K111" s="14" t="s">
        <v>39</v>
      </c>
      <c r="L111" s="14">
        <f>VLOOKUP((D111-1)&amp;"."&amp;C111&amp;"."&amp;B111,FPL!B$38:E$429,4,FALSE)*1.99</f>
        <v>121608.9</v>
      </c>
      <c r="M111" s="14" t="s">
        <v>40</v>
      </c>
      <c r="N111" s="14">
        <f>VLOOKUP((D111-1)&amp;"."&amp;C111&amp;"."&amp;B111,FPL!B$38:E$429,4,FALSE)*2.49</f>
        <v>152163.90000000002</v>
      </c>
      <c r="O111" s="14" t="s">
        <v>41</v>
      </c>
      <c r="P111" s="14">
        <f>VLOOKUP((D111-1)&amp;"."&amp;C111&amp;"."&amp;B111,FPL!B$38:E$429,4,FALSE)*2.99</f>
        <v>182718.90000000002</v>
      </c>
      <c r="Q111" s="14" t="s">
        <v>42</v>
      </c>
      <c r="R111" s="14">
        <f>VLOOKUP((D111-1)&amp;"."&amp;C111&amp;"."&amp;B111,FPL!B$38:E$429,4,FALSE)*3.99</f>
        <v>243828.90000000002</v>
      </c>
      <c r="S111" s="14" t="s">
        <v>318</v>
      </c>
      <c r="T111" s="15">
        <v>99999999999</v>
      </c>
      <c r="U111" s="6">
        <f t="shared" si="5"/>
        <v>9.7799999999999998E-2</v>
      </c>
      <c r="V111" s="14">
        <v>2.06E-2</v>
      </c>
      <c r="W111" s="14">
        <f t="shared" si="0"/>
        <v>2.06E-2</v>
      </c>
      <c r="X111" s="14">
        <v>3.09E-2</v>
      </c>
      <c r="Y111" s="14">
        <v>4.1200000000000001E-2</v>
      </c>
      <c r="Z111" s="14">
        <f t="shared" si="1"/>
        <v>4.1200000000000001E-2</v>
      </c>
      <c r="AA111" s="14">
        <v>6.4899999999999999E-2</v>
      </c>
      <c r="AB111" s="14">
        <f t="shared" si="2"/>
        <v>6.4899999999999999E-2</v>
      </c>
      <c r="AC111" s="14">
        <v>8.2900000000000001E-2</v>
      </c>
      <c r="AD111" s="14">
        <f t="shared" si="3"/>
        <v>8.2900000000000001E-2</v>
      </c>
      <c r="AE111" s="14">
        <v>9.7799999999999998E-2</v>
      </c>
      <c r="AF111" s="14">
        <f t="shared" si="6"/>
        <v>9.7799999999999998E-2</v>
      </c>
      <c r="AG111" s="14">
        <f t="shared" si="6"/>
        <v>9.7799999999999998E-2</v>
      </c>
      <c r="AH111" s="14">
        <v>1</v>
      </c>
      <c r="AI111" s="15">
        <v>1</v>
      </c>
    </row>
    <row r="112" spans="1:35" ht="14.55" customHeight="1" thickTop="1" x14ac:dyDescent="0.45">
      <c r="A112" s="14" t="s">
        <v>315</v>
      </c>
      <c r="B112" s="28" t="s">
        <v>35</v>
      </c>
      <c r="C112" s="29">
        <v>1</v>
      </c>
      <c r="D112" s="14">
        <v>2019</v>
      </c>
      <c r="E112" s="33" t="s">
        <v>36</v>
      </c>
      <c r="F112" s="30" t="s">
        <v>37</v>
      </c>
      <c r="G112" s="30">
        <f>VLOOKUP((D112-1)&amp;"."&amp;C112&amp;"."&amp;B112,FPL!B$38:E$429,4,FALSE)*1</f>
        <v>15180</v>
      </c>
      <c r="H112" s="30">
        <f>VLOOKUP((D112-1)&amp;"."&amp;C112&amp;"."&amp;B112,FPL!B$38:E$429,4,FALSE)*1.32</f>
        <v>20037.600000000002</v>
      </c>
      <c r="I112" s="30" t="s">
        <v>38</v>
      </c>
      <c r="J112" s="30">
        <f>VLOOKUP((D112-1)&amp;"."&amp;C112&amp;"."&amp;B112,FPL!B$38:E$429,4,FALSE)*1.49</f>
        <v>22618.2</v>
      </c>
      <c r="K112" s="30" t="s">
        <v>39</v>
      </c>
      <c r="L112" s="30">
        <f>VLOOKUP((D112-1)&amp;"."&amp;C112&amp;"."&amp;B112,FPL!B$38:E$429,4,FALSE)*1.99</f>
        <v>30208.2</v>
      </c>
      <c r="M112" s="30" t="s">
        <v>40</v>
      </c>
      <c r="N112" s="30">
        <f>VLOOKUP((D112-1)&amp;"."&amp;C112&amp;"."&amp;B112,FPL!B$38:E$429,4,FALSE)*2.49</f>
        <v>37798.200000000004</v>
      </c>
      <c r="O112" s="30" t="s">
        <v>41</v>
      </c>
      <c r="P112" s="30">
        <f>VLOOKUP((D112-1)&amp;"."&amp;C112&amp;"."&amp;B112,FPL!B$38:E$429,4,FALSE)*2.99</f>
        <v>45388.200000000004</v>
      </c>
      <c r="Q112" s="30" t="s">
        <v>42</v>
      </c>
      <c r="R112" s="30">
        <f>VLOOKUP((D112-1)&amp;"."&amp;C112&amp;"."&amp;B112,FPL!B$38:E$429,4,FALSE)*3.99</f>
        <v>60568.200000000004</v>
      </c>
      <c r="S112" s="30" t="s">
        <v>318</v>
      </c>
      <c r="T112" s="34">
        <v>99999999999</v>
      </c>
      <c r="U112" s="33">
        <f t="shared" si="5"/>
        <v>9.8599999999999993E-2</v>
      </c>
      <c r="V112" s="30">
        <v>2.0799999999999999E-2</v>
      </c>
      <c r="W112" s="30">
        <f t="shared" si="0"/>
        <v>2.0799999999999999E-2</v>
      </c>
      <c r="X112" s="30">
        <v>3.1099999999999999E-2</v>
      </c>
      <c r="Y112" s="30">
        <v>4.1500000000000002E-2</v>
      </c>
      <c r="Z112" s="30">
        <f t="shared" si="1"/>
        <v>4.1500000000000002E-2</v>
      </c>
      <c r="AA112" s="30">
        <v>6.54E-2</v>
      </c>
      <c r="AB112" s="30">
        <f t="shared" si="2"/>
        <v>6.54E-2</v>
      </c>
      <c r="AC112" s="30">
        <v>8.3599999999999994E-2</v>
      </c>
      <c r="AD112" s="30">
        <f t="shared" si="3"/>
        <v>8.3599999999999994E-2</v>
      </c>
      <c r="AE112" s="30">
        <v>9.8599999999999993E-2</v>
      </c>
      <c r="AF112" s="30">
        <f t="shared" si="6"/>
        <v>9.8599999999999993E-2</v>
      </c>
      <c r="AG112" s="30">
        <f t="shared" si="6"/>
        <v>9.8599999999999993E-2</v>
      </c>
      <c r="AH112" s="30">
        <v>1</v>
      </c>
      <c r="AI112" s="34">
        <v>1</v>
      </c>
    </row>
    <row r="113" spans="1:35" ht="14.55" customHeight="1" x14ac:dyDescent="0.45">
      <c r="A113" s="14" t="s">
        <v>315</v>
      </c>
      <c r="B113" s="28" t="s">
        <v>35</v>
      </c>
      <c r="C113" s="29">
        <v>2</v>
      </c>
      <c r="D113" s="14">
        <v>2019</v>
      </c>
      <c r="E113" s="6" t="s">
        <v>36</v>
      </c>
      <c r="F113" s="14" t="s">
        <v>37</v>
      </c>
      <c r="G113" s="14">
        <f>VLOOKUP((D113-1)&amp;"."&amp;C113&amp;"."&amp;B113,FPL!B$38:E$429,4,FALSE)*1</f>
        <v>20580</v>
      </c>
      <c r="H113" s="14">
        <f>VLOOKUP((D113-1)&amp;"."&amp;C113&amp;"."&amp;B113,FPL!B$38:E$429,4,FALSE)*1.32</f>
        <v>27165.600000000002</v>
      </c>
      <c r="I113" s="14" t="s">
        <v>38</v>
      </c>
      <c r="J113" s="14">
        <f>VLOOKUP((D113-1)&amp;"."&amp;C113&amp;"."&amp;B113,FPL!B$38:E$429,4,FALSE)*1.49</f>
        <v>30664.2</v>
      </c>
      <c r="K113" s="14" t="s">
        <v>39</v>
      </c>
      <c r="L113" s="14">
        <f>VLOOKUP((D113-1)&amp;"."&amp;C113&amp;"."&amp;B113,FPL!B$38:E$429,4,FALSE)*1.99</f>
        <v>40954.199999999997</v>
      </c>
      <c r="M113" s="14" t="s">
        <v>40</v>
      </c>
      <c r="N113" s="14">
        <f>VLOOKUP((D113-1)&amp;"."&amp;C113&amp;"."&amp;B113,FPL!B$38:E$429,4,FALSE)*2.49</f>
        <v>51244.200000000004</v>
      </c>
      <c r="O113" s="14" t="s">
        <v>41</v>
      </c>
      <c r="P113" s="14">
        <f>VLOOKUP((D113-1)&amp;"."&amp;C113&amp;"."&amp;B113,FPL!B$38:E$429,4,FALSE)*2.99</f>
        <v>61534.200000000004</v>
      </c>
      <c r="Q113" s="14" t="s">
        <v>42</v>
      </c>
      <c r="R113" s="14">
        <f>VLOOKUP((D113-1)&amp;"."&amp;C113&amp;"."&amp;B113,FPL!B$38:E$429,4,FALSE)*3.99</f>
        <v>82114.200000000012</v>
      </c>
      <c r="S113" s="14" t="s">
        <v>318</v>
      </c>
      <c r="T113" s="15">
        <v>99999999999</v>
      </c>
      <c r="U113" s="6">
        <f t="shared" si="5"/>
        <v>9.8599999999999993E-2</v>
      </c>
      <c r="V113" s="14">
        <v>2.0799999999999999E-2</v>
      </c>
      <c r="W113" s="14">
        <f t="shared" si="0"/>
        <v>2.0799999999999999E-2</v>
      </c>
      <c r="X113" s="14">
        <v>3.1099999999999999E-2</v>
      </c>
      <c r="Y113" s="14">
        <v>4.1500000000000002E-2</v>
      </c>
      <c r="Z113" s="14">
        <f t="shared" si="1"/>
        <v>4.1500000000000002E-2</v>
      </c>
      <c r="AA113" s="14">
        <v>6.54E-2</v>
      </c>
      <c r="AB113" s="14">
        <f t="shared" si="2"/>
        <v>6.54E-2</v>
      </c>
      <c r="AC113" s="14">
        <v>8.3599999999999994E-2</v>
      </c>
      <c r="AD113" s="14">
        <f t="shared" si="3"/>
        <v>8.3599999999999994E-2</v>
      </c>
      <c r="AE113" s="14">
        <v>9.8599999999999993E-2</v>
      </c>
      <c r="AF113" s="14">
        <f t="shared" si="6"/>
        <v>9.8599999999999993E-2</v>
      </c>
      <c r="AG113" s="14">
        <f t="shared" si="6"/>
        <v>9.8599999999999993E-2</v>
      </c>
      <c r="AH113" s="14">
        <v>1</v>
      </c>
      <c r="AI113" s="15">
        <v>1</v>
      </c>
    </row>
    <row r="114" spans="1:35" ht="14.55" customHeight="1" x14ac:dyDescent="0.45">
      <c r="A114" s="14" t="s">
        <v>315</v>
      </c>
      <c r="B114" s="28" t="s">
        <v>35</v>
      </c>
      <c r="C114" s="29">
        <v>3</v>
      </c>
      <c r="D114" s="14">
        <v>2019</v>
      </c>
      <c r="E114" s="6" t="s">
        <v>36</v>
      </c>
      <c r="F114" s="14" t="s">
        <v>37</v>
      </c>
      <c r="G114" s="14">
        <f>VLOOKUP((D114-1)&amp;"."&amp;C114&amp;"."&amp;B114,FPL!B$38:E$429,4,FALSE)*1</f>
        <v>25980</v>
      </c>
      <c r="H114" s="14">
        <f>VLOOKUP((D114-1)&amp;"."&amp;C114&amp;"."&amp;B114,FPL!B$38:E$429,4,FALSE)*1.32</f>
        <v>34293.599999999999</v>
      </c>
      <c r="I114" s="14" t="s">
        <v>38</v>
      </c>
      <c r="J114" s="14">
        <f>VLOOKUP((D114-1)&amp;"."&amp;C114&amp;"."&amp;B114,FPL!B$38:E$429,4,FALSE)*1.49</f>
        <v>38710.199999999997</v>
      </c>
      <c r="K114" s="14" t="s">
        <v>39</v>
      </c>
      <c r="L114" s="14">
        <f>VLOOKUP((D114-1)&amp;"."&amp;C114&amp;"."&amp;B114,FPL!B$38:E$429,4,FALSE)*1.99</f>
        <v>51700.2</v>
      </c>
      <c r="M114" s="14" t="s">
        <v>40</v>
      </c>
      <c r="N114" s="14">
        <f>VLOOKUP((D114-1)&amp;"."&amp;C114&amp;"."&amp;B114,FPL!B$38:E$429,4,FALSE)*2.49</f>
        <v>64690.200000000004</v>
      </c>
      <c r="O114" s="14" t="s">
        <v>41</v>
      </c>
      <c r="P114" s="14">
        <f>VLOOKUP((D114-1)&amp;"."&amp;C114&amp;"."&amp;B114,FPL!B$38:E$429,4,FALSE)*2.99</f>
        <v>77680.200000000012</v>
      </c>
      <c r="Q114" s="14" t="s">
        <v>42</v>
      </c>
      <c r="R114" s="14">
        <f>VLOOKUP((D114-1)&amp;"."&amp;C114&amp;"."&amp;B114,FPL!B$38:E$429,4,FALSE)*3.99</f>
        <v>103660.20000000001</v>
      </c>
      <c r="S114" s="14" t="s">
        <v>318</v>
      </c>
      <c r="T114" s="15">
        <v>99999999999</v>
      </c>
      <c r="U114" s="6">
        <f t="shared" si="5"/>
        <v>9.8599999999999993E-2</v>
      </c>
      <c r="V114" s="14">
        <v>2.0799999999999999E-2</v>
      </c>
      <c r="W114" s="14">
        <f t="shared" si="0"/>
        <v>2.0799999999999999E-2</v>
      </c>
      <c r="X114" s="14">
        <v>3.1099999999999999E-2</v>
      </c>
      <c r="Y114" s="14">
        <v>4.1500000000000002E-2</v>
      </c>
      <c r="Z114" s="14">
        <f t="shared" si="1"/>
        <v>4.1500000000000002E-2</v>
      </c>
      <c r="AA114" s="14">
        <v>6.54E-2</v>
      </c>
      <c r="AB114" s="14">
        <f t="shared" si="2"/>
        <v>6.54E-2</v>
      </c>
      <c r="AC114" s="14">
        <v>8.3599999999999994E-2</v>
      </c>
      <c r="AD114" s="14">
        <f t="shared" si="3"/>
        <v>8.3599999999999994E-2</v>
      </c>
      <c r="AE114" s="14">
        <v>9.8599999999999993E-2</v>
      </c>
      <c r="AF114" s="14">
        <f t="shared" si="6"/>
        <v>9.8599999999999993E-2</v>
      </c>
      <c r="AG114" s="14">
        <f t="shared" si="6"/>
        <v>9.8599999999999993E-2</v>
      </c>
      <c r="AH114" s="14">
        <v>1</v>
      </c>
      <c r="AI114" s="15">
        <v>1</v>
      </c>
    </row>
    <row r="115" spans="1:35" ht="14.55" customHeight="1" x14ac:dyDescent="0.45">
      <c r="A115" s="14" t="s">
        <v>315</v>
      </c>
      <c r="B115" s="28" t="s">
        <v>35</v>
      </c>
      <c r="C115" s="29">
        <v>4</v>
      </c>
      <c r="D115" s="14">
        <v>2019</v>
      </c>
      <c r="E115" s="6" t="s">
        <v>36</v>
      </c>
      <c r="F115" s="14" t="s">
        <v>37</v>
      </c>
      <c r="G115" s="14">
        <f>VLOOKUP((D115-1)&amp;"."&amp;C115&amp;"."&amp;B115,FPL!B$38:E$429,4,FALSE)*1</f>
        <v>31380</v>
      </c>
      <c r="H115" s="14">
        <f>VLOOKUP((D115-1)&amp;"."&amp;C115&amp;"."&amp;B115,FPL!B$38:E$429,4,FALSE)*1.32</f>
        <v>41421.599999999999</v>
      </c>
      <c r="I115" s="14" t="s">
        <v>38</v>
      </c>
      <c r="J115" s="14">
        <f>VLOOKUP((D115-1)&amp;"."&amp;C115&amp;"."&amp;B115,FPL!B$38:E$429,4,FALSE)*1.49</f>
        <v>46756.2</v>
      </c>
      <c r="K115" s="14" t="s">
        <v>39</v>
      </c>
      <c r="L115" s="14">
        <f>VLOOKUP((D115-1)&amp;"."&amp;C115&amp;"."&amp;B115,FPL!B$38:E$429,4,FALSE)*1.99</f>
        <v>62446.2</v>
      </c>
      <c r="M115" s="14" t="s">
        <v>40</v>
      </c>
      <c r="N115" s="14">
        <f>VLOOKUP((D115-1)&amp;"."&amp;C115&amp;"."&amp;B115,FPL!B$38:E$429,4,FALSE)*2.49</f>
        <v>78136.200000000012</v>
      </c>
      <c r="O115" s="14" t="s">
        <v>41</v>
      </c>
      <c r="P115" s="14">
        <f>VLOOKUP((D115-1)&amp;"."&amp;C115&amp;"."&amp;B115,FPL!B$38:E$429,4,FALSE)*2.99</f>
        <v>93826.200000000012</v>
      </c>
      <c r="Q115" s="14" t="s">
        <v>42</v>
      </c>
      <c r="R115" s="14">
        <f>VLOOKUP((D115-1)&amp;"."&amp;C115&amp;"."&amp;B115,FPL!B$38:E$429,4,FALSE)*3.99</f>
        <v>125206.20000000001</v>
      </c>
      <c r="S115" s="14" t="s">
        <v>318</v>
      </c>
      <c r="T115" s="15">
        <v>99999999999</v>
      </c>
      <c r="U115" s="6">
        <f t="shared" si="5"/>
        <v>9.8599999999999993E-2</v>
      </c>
      <c r="V115" s="14">
        <v>2.0799999999999999E-2</v>
      </c>
      <c r="W115" s="14">
        <f t="shared" si="0"/>
        <v>2.0799999999999999E-2</v>
      </c>
      <c r="X115" s="14">
        <v>3.1099999999999999E-2</v>
      </c>
      <c r="Y115" s="14">
        <v>4.1500000000000002E-2</v>
      </c>
      <c r="Z115" s="14">
        <f t="shared" si="1"/>
        <v>4.1500000000000002E-2</v>
      </c>
      <c r="AA115" s="14">
        <v>6.54E-2</v>
      </c>
      <c r="AB115" s="14">
        <f t="shared" si="2"/>
        <v>6.54E-2</v>
      </c>
      <c r="AC115" s="14">
        <v>8.3599999999999994E-2</v>
      </c>
      <c r="AD115" s="14">
        <f t="shared" si="3"/>
        <v>8.3599999999999994E-2</v>
      </c>
      <c r="AE115" s="14">
        <v>9.8599999999999993E-2</v>
      </c>
      <c r="AF115" s="14">
        <f t="shared" si="6"/>
        <v>9.8599999999999993E-2</v>
      </c>
      <c r="AG115" s="14">
        <f t="shared" si="6"/>
        <v>9.8599999999999993E-2</v>
      </c>
      <c r="AH115" s="14">
        <v>1</v>
      </c>
      <c r="AI115" s="15">
        <v>1</v>
      </c>
    </row>
    <row r="116" spans="1:35" ht="14.55" customHeight="1" x14ac:dyDescent="0.45">
      <c r="A116" s="14" t="s">
        <v>315</v>
      </c>
      <c r="B116" s="28" t="s">
        <v>35</v>
      </c>
      <c r="C116" s="29">
        <v>5</v>
      </c>
      <c r="D116" s="14">
        <v>2019</v>
      </c>
      <c r="E116" s="6" t="s">
        <v>36</v>
      </c>
      <c r="F116" s="14" t="s">
        <v>37</v>
      </c>
      <c r="G116" s="14">
        <f>VLOOKUP((D116-1)&amp;"."&amp;C116&amp;"."&amp;B116,FPL!B$38:E$429,4,FALSE)*1</f>
        <v>36780</v>
      </c>
      <c r="H116" s="14">
        <f>VLOOKUP((D116-1)&amp;"."&amp;C116&amp;"."&amp;B116,FPL!B$38:E$429,4,FALSE)*1.32</f>
        <v>48549.600000000006</v>
      </c>
      <c r="I116" s="14" t="s">
        <v>38</v>
      </c>
      <c r="J116" s="14">
        <f>VLOOKUP((D116-1)&amp;"."&amp;C116&amp;"."&amp;B116,FPL!B$38:E$429,4,FALSE)*1.49</f>
        <v>54802.2</v>
      </c>
      <c r="K116" s="14" t="s">
        <v>39</v>
      </c>
      <c r="L116" s="14">
        <f>VLOOKUP((D116-1)&amp;"."&amp;C116&amp;"."&amp;B116,FPL!B$38:E$429,4,FALSE)*1.99</f>
        <v>73192.2</v>
      </c>
      <c r="M116" s="14" t="s">
        <v>40</v>
      </c>
      <c r="N116" s="14">
        <f>VLOOKUP((D116-1)&amp;"."&amp;C116&amp;"."&amp;B116,FPL!B$38:E$429,4,FALSE)*2.49</f>
        <v>91582.200000000012</v>
      </c>
      <c r="O116" s="14" t="s">
        <v>41</v>
      </c>
      <c r="P116" s="14">
        <f>VLOOKUP((D116-1)&amp;"."&amp;C116&amp;"."&amp;B116,FPL!B$38:E$429,4,FALSE)*2.99</f>
        <v>109972.20000000001</v>
      </c>
      <c r="Q116" s="14" t="s">
        <v>42</v>
      </c>
      <c r="R116" s="14">
        <f>VLOOKUP((D116-1)&amp;"."&amp;C116&amp;"."&amp;B116,FPL!B$38:E$429,4,FALSE)*3.99</f>
        <v>146752.20000000001</v>
      </c>
      <c r="S116" s="14" t="s">
        <v>318</v>
      </c>
      <c r="T116" s="15">
        <v>99999999999</v>
      </c>
      <c r="U116" s="6">
        <f t="shared" si="5"/>
        <v>9.8599999999999993E-2</v>
      </c>
      <c r="V116" s="14">
        <v>2.0799999999999999E-2</v>
      </c>
      <c r="W116" s="14">
        <f t="shared" si="0"/>
        <v>2.0799999999999999E-2</v>
      </c>
      <c r="X116" s="14">
        <v>3.1099999999999999E-2</v>
      </c>
      <c r="Y116" s="14">
        <v>4.1500000000000002E-2</v>
      </c>
      <c r="Z116" s="14">
        <f t="shared" si="1"/>
        <v>4.1500000000000002E-2</v>
      </c>
      <c r="AA116" s="14">
        <v>6.54E-2</v>
      </c>
      <c r="AB116" s="14">
        <f t="shared" si="2"/>
        <v>6.54E-2</v>
      </c>
      <c r="AC116" s="14">
        <v>8.3599999999999994E-2</v>
      </c>
      <c r="AD116" s="14">
        <f t="shared" si="3"/>
        <v>8.3599999999999994E-2</v>
      </c>
      <c r="AE116" s="14">
        <v>9.8599999999999993E-2</v>
      </c>
      <c r="AF116" s="14">
        <f t="shared" si="6"/>
        <v>9.8599999999999993E-2</v>
      </c>
      <c r="AG116" s="14">
        <f t="shared" si="6"/>
        <v>9.8599999999999993E-2</v>
      </c>
      <c r="AH116" s="14">
        <v>1</v>
      </c>
      <c r="AI116" s="15">
        <v>1</v>
      </c>
    </row>
    <row r="117" spans="1:35" ht="14.55" customHeight="1" x14ac:dyDescent="0.45">
      <c r="A117" s="14" t="s">
        <v>315</v>
      </c>
      <c r="B117" s="28" t="s">
        <v>35</v>
      </c>
      <c r="C117" s="29">
        <v>6</v>
      </c>
      <c r="D117" s="14">
        <v>2019</v>
      </c>
      <c r="E117" s="6" t="s">
        <v>36</v>
      </c>
      <c r="F117" s="14" t="s">
        <v>37</v>
      </c>
      <c r="G117" s="14">
        <f>VLOOKUP((D117-1)&amp;"."&amp;C117&amp;"."&amp;B117,FPL!B$38:E$429,4,FALSE)*1</f>
        <v>42180</v>
      </c>
      <c r="H117" s="14">
        <f>VLOOKUP((D117-1)&amp;"."&amp;C117&amp;"."&amp;B117,FPL!B$38:E$429,4,FALSE)*1.32</f>
        <v>55677.600000000006</v>
      </c>
      <c r="I117" s="14" t="s">
        <v>38</v>
      </c>
      <c r="J117" s="14">
        <f>VLOOKUP((D117-1)&amp;"."&amp;C117&amp;"."&amp;B117,FPL!B$38:E$429,4,FALSE)*1.49</f>
        <v>62848.2</v>
      </c>
      <c r="K117" s="14" t="s">
        <v>39</v>
      </c>
      <c r="L117" s="14">
        <f>VLOOKUP((D117-1)&amp;"."&amp;C117&amp;"."&amp;B117,FPL!B$38:E$429,4,FALSE)*1.99</f>
        <v>83938.2</v>
      </c>
      <c r="M117" s="14" t="s">
        <v>40</v>
      </c>
      <c r="N117" s="14">
        <f>VLOOKUP((D117-1)&amp;"."&amp;C117&amp;"."&amp;B117,FPL!B$38:E$429,4,FALSE)*2.49</f>
        <v>105028.20000000001</v>
      </c>
      <c r="O117" s="14" t="s">
        <v>41</v>
      </c>
      <c r="P117" s="14">
        <f>VLOOKUP((D117-1)&amp;"."&amp;C117&amp;"."&amp;B117,FPL!B$38:E$429,4,FALSE)*2.99</f>
        <v>126118.20000000001</v>
      </c>
      <c r="Q117" s="14" t="s">
        <v>42</v>
      </c>
      <c r="R117" s="14">
        <f>VLOOKUP((D117-1)&amp;"."&amp;C117&amp;"."&amp;B117,FPL!B$38:E$429,4,FALSE)*3.99</f>
        <v>168298.2</v>
      </c>
      <c r="S117" s="14" t="s">
        <v>318</v>
      </c>
      <c r="T117" s="15">
        <v>99999999999</v>
      </c>
      <c r="U117" s="6">
        <f t="shared" si="5"/>
        <v>9.8599999999999993E-2</v>
      </c>
      <c r="V117" s="14">
        <v>2.0799999999999999E-2</v>
      </c>
      <c r="W117" s="14">
        <f t="shared" si="0"/>
        <v>2.0799999999999999E-2</v>
      </c>
      <c r="X117" s="14">
        <v>3.1099999999999999E-2</v>
      </c>
      <c r="Y117" s="14">
        <v>4.1500000000000002E-2</v>
      </c>
      <c r="Z117" s="14">
        <f t="shared" si="1"/>
        <v>4.1500000000000002E-2</v>
      </c>
      <c r="AA117" s="14">
        <v>6.54E-2</v>
      </c>
      <c r="AB117" s="14">
        <f t="shared" si="2"/>
        <v>6.54E-2</v>
      </c>
      <c r="AC117" s="14">
        <v>8.3599999999999994E-2</v>
      </c>
      <c r="AD117" s="14">
        <f t="shared" si="3"/>
        <v>8.3599999999999994E-2</v>
      </c>
      <c r="AE117" s="14">
        <v>9.8599999999999993E-2</v>
      </c>
      <c r="AF117" s="14">
        <f t="shared" si="6"/>
        <v>9.8599999999999993E-2</v>
      </c>
      <c r="AG117" s="14">
        <f t="shared" si="6"/>
        <v>9.8599999999999993E-2</v>
      </c>
      <c r="AH117" s="14">
        <v>1</v>
      </c>
      <c r="AI117" s="15">
        <v>1</v>
      </c>
    </row>
    <row r="118" spans="1:35" ht="14.55" customHeight="1" x14ac:dyDescent="0.45">
      <c r="A118" s="14" t="s">
        <v>315</v>
      </c>
      <c r="B118" s="28" t="s">
        <v>35</v>
      </c>
      <c r="C118" s="29">
        <v>7</v>
      </c>
      <c r="D118" s="14">
        <v>2019</v>
      </c>
      <c r="E118" s="6" t="s">
        <v>36</v>
      </c>
      <c r="F118" s="14" t="s">
        <v>37</v>
      </c>
      <c r="G118" s="14">
        <f>VLOOKUP((D118-1)&amp;"."&amp;C118&amp;"."&amp;B118,FPL!B$38:E$429,4,FALSE)*1</f>
        <v>47580</v>
      </c>
      <c r="H118" s="14">
        <f>VLOOKUP((D118-1)&amp;"."&amp;C118&amp;"."&amp;B118,FPL!B$38:E$429,4,FALSE)*1.32</f>
        <v>62805.600000000006</v>
      </c>
      <c r="I118" s="14" t="s">
        <v>38</v>
      </c>
      <c r="J118" s="14">
        <f>VLOOKUP((D118-1)&amp;"."&amp;C118&amp;"."&amp;B118,FPL!B$38:E$429,4,FALSE)*1.49</f>
        <v>70894.2</v>
      </c>
      <c r="K118" s="14" t="s">
        <v>39</v>
      </c>
      <c r="L118" s="14">
        <f>VLOOKUP((D118-1)&amp;"."&amp;C118&amp;"."&amp;B118,FPL!B$38:E$429,4,FALSE)*1.99</f>
        <v>94684.2</v>
      </c>
      <c r="M118" s="14" t="s">
        <v>40</v>
      </c>
      <c r="N118" s="14">
        <f>VLOOKUP((D118-1)&amp;"."&amp;C118&amp;"."&amp;B118,FPL!B$38:E$429,4,FALSE)*2.49</f>
        <v>118474.20000000001</v>
      </c>
      <c r="O118" s="14" t="s">
        <v>41</v>
      </c>
      <c r="P118" s="14">
        <f>VLOOKUP((D118-1)&amp;"."&amp;C118&amp;"."&amp;B118,FPL!B$38:E$429,4,FALSE)*2.99</f>
        <v>142264.20000000001</v>
      </c>
      <c r="Q118" s="14" t="s">
        <v>42</v>
      </c>
      <c r="R118" s="14">
        <f>VLOOKUP((D118-1)&amp;"."&amp;C118&amp;"."&amp;B118,FPL!B$38:E$429,4,FALSE)*3.99</f>
        <v>189844.2</v>
      </c>
      <c r="S118" s="14" t="s">
        <v>318</v>
      </c>
      <c r="T118" s="15">
        <v>99999999999</v>
      </c>
      <c r="U118" s="6">
        <f t="shared" si="5"/>
        <v>9.8599999999999993E-2</v>
      </c>
      <c r="V118" s="14">
        <v>2.0799999999999999E-2</v>
      </c>
      <c r="W118" s="14">
        <f t="shared" si="0"/>
        <v>2.0799999999999999E-2</v>
      </c>
      <c r="X118" s="14">
        <v>3.1099999999999999E-2</v>
      </c>
      <c r="Y118" s="14">
        <v>4.1500000000000002E-2</v>
      </c>
      <c r="Z118" s="14">
        <f t="shared" si="1"/>
        <v>4.1500000000000002E-2</v>
      </c>
      <c r="AA118" s="14">
        <v>6.54E-2</v>
      </c>
      <c r="AB118" s="14">
        <f t="shared" si="2"/>
        <v>6.54E-2</v>
      </c>
      <c r="AC118" s="14">
        <v>8.3599999999999994E-2</v>
      </c>
      <c r="AD118" s="14">
        <f t="shared" si="3"/>
        <v>8.3599999999999994E-2</v>
      </c>
      <c r="AE118" s="14">
        <v>9.8599999999999993E-2</v>
      </c>
      <c r="AF118" s="14">
        <f t="shared" si="6"/>
        <v>9.8599999999999993E-2</v>
      </c>
      <c r="AG118" s="14">
        <f t="shared" si="6"/>
        <v>9.8599999999999993E-2</v>
      </c>
      <c r="AH118" s="14">
        <v>1</v>
      </c>
      <c r="AI118" s="15">
        <v>1</v>
      </c>
    </row>
    <row r="119" spans="1:35" ht="14.55" customHeight="1" x14ac:dyDescent="0.45">
      <c r="A119" s="14" t="s">
        <v>315</v>
      </c>
      <c r="B119" s="28" t="s">
        <v>35</v>
      </c>
      <c r="C119" s="29">
        <v>8</v>
      </c>
      <c r="D119" s="14">
        <v>2019</v>
      </c>
      <c r="E119" s="6" t="s">
        <v>36</v>
      </c>
      <c r="F119" s="14" t="s">
        <v>37</v>
      </c>
      <c r="G119" s="14">
        <f>VLOOKUP((D119-1)&amp;"."&amp;C119&amp;"."&amp;B119,FPL!B$38:E$429,4,FALSE)*1</f>
        <v>52980</v>
      </c>
      <c r="H119" s="14">
        <f>VLOOKUP((D119-1)&amp;"."&amp;C119&amp;"."&amp;B119,FPL!B$38:E$429,4,FALSE)*1.32</f>
        <v>69933.600000000006</v>
      </c>
      <c r="I119" s="14" t="s">
        <v>38</v>
      </c>
      <c r="J119" s="14">
        <f>VLOOKUP((D119-1)&amp;"."&amp;C119&amp;"."&amp;B119,FPL!B$38:E$429,4,FALSE)*1.49</f>
        <v>78940.2</v>
      </c>
      <c r="K119" s="14" t="s">
        <v>39</v>
      </c>
      <c r="L119" s="14">
        <f>VLOOKUP((D119-1)&amp;"."&amp;C119&amp;"."&amp;B119,FPL!B$38:E$429,4,FALSE)*1.99</f>
        <v>105430.2</v>
      </c>
      <c r="M119" s="14" t="s">
        <v>40</v>
      </c>
      <c r="N119" s="14">
        <f>VLOOKUP((D119-1)&amp;"."&amp;C119&amp;"."&amp;B119,FPL!B$38:E$429,4,FALSE)*2.49</f>
        <v>131920.20000000001</v>
      </c>
      <c r="O119" s="14" t="s">
        <v>41</v>
      </c>
      <c r="P119" s="14">
        <f>VLOOKUP((D119-1)&amp;"."&amp;C119&amp;"."&amp;B119,FPL!B$38:E$429,4,FALSE)*2.99</f>
        <v>158410.20000000001</v>
      </c>
      <c r="Q119" s="14" t="s">
        <v>42</v>
      </c>
      <c r="R119" s="14">
        <f>VLOOKUP((D119-1)&amp;"."&amp;C119&amp;"."&amp;B119,FPL!B$38:E$429,4,FALSE)*3.99</f>
        <v>211390.2</v>
      </c>
      <c r="S119" s="14" t="s">
        <v>318</v>
      </c>
      <c r="T119" s="15">
        <v>99999999999</v>
      </c>
      <c r="U119" s="6">
        <f t="shared" si="5"/>
        <v>9.8599999999999993E-2</v>
      </c>
      <c r="V119" s="14">
        <v>2.0799999999999999E-2</v>
      </c>
      <c r="W119" s="14">
        <f t="shared" si="0"/>
        <v>2.0799999999999999E-2</v>
      </c>
      <c r="X119" s="14">
        <v>3.1099999999999999E-2</v>
      </c>
      <c r="Y119" s="14">
        <v>4.1500000000000002E-2</v>
      </c>
      <c r="Z119" s="14">
        <f t="shared" si="1"/>
        <v>4.1500000000000002E-2</v>
      </c>
      <c r="AA119" s="14">
        <v>6.54E-2</v>
      </c>
      <c r="AB119" s="14">
        <f t="shared" si="2"/>
        <v>6.54E-2</v>
      </c>
      <c r="AC119" s="14">
        <v>8.3599999999999994E-2</v>
      </c>
      <c r="AD119" s="14">
        <f t="shared" si="3"/>
        <v>8.3599999999999994E-2</v>
      </c>
      <c r="AE119" s="14">
        <v>9.8599999999999993E-2</v>
      </c>
      <c r="AF119" s="14">
        <f t="shared" si="6"/>
        <v>9.8599999999999993E-2</v>
      </c>
      <c r="AG119" s="14">
        <f t="shared" si="6"/>
        <v>9.8599999999999993E-2</v>
      </c>
      <c r="AH119" s="14">
        <v>1</v>
      </c>
      <c r="AI119" s="15">
        <v>1</v>
      </c>
    </row>
    <row r="120" spans="1:35" ht="14.55" customHeight="1" x14ac:dyDescent="0.45">
      <c r="A120" s="14" t="s">
        <v>315</v>
      </c>
      <c r="B120" s="28" t="s">
        <v>35</v>
      </c>
      <c r="C120" s="29">
        <v>9</v>
      </c>
      <c r="D120" s="14">
        <v>2019</v>
      </c>
      <c r="E120" s="6" t="s">
        <v>36</v>
      </c>
      <c r="F120" s="14" t="s">
        <v>37</v>
      </c>
      <c r="G120" s="14">
        <f>VLOOKUP((D120-1)&amp;"."&amp;C120&amp;"."&amp;B120,FPL!B$38:E$429,4,FALSE)*1</f>
        <v>58380</v>
      </c>
      <c r="H120" s="14">
        <f>VLOOKUP((D120-1)&amp;"."&amp;C120&amp;"."&amp;B120,FPL!B$38:E$429,4,FALSE)*1.32</f>
        <v>77061.600000000006</v>
      </c>
      <c r="I120" s="14" t="s">
        <v>38</v>
      </c>
      <c r="J120" s="14">
        <f>VLOOKUP((D120-1)&amp;"."&amp;C120&amp;"."&amp;B120,FPL!B$38:E$429,4,FALSE)*1.49</f>
        <v>86986.2</v>
      </c>
      <c r="K120" s="14" t="s">
        <v>39</v>
      </c>
      <c r="L120" s="14">
        <f>VLOOKUP((D120-1)&amp;"."&amp;C120&amp;"."&amp;B120,FPL!B$38:E$429,4,FALSE)*1.99</f>
        <v>116176.2</v>
      </c>
      <c r="M120" s="14" t="s">
        <v>40</v>
      </c>
      <c r="N120" s="14">
        <f>VLOOKUP((D120-1)&amp;"."&amp;C120&amp;"."&amp;B120,FPL!B$38:E$429,4,FALSE)*2.49</f>
        <v>145366.20000000001</v>
      </c>
      <c r="O120" s="14" t="s">
        <v>41</v>
      </c>
      <c r="P120" s="14">
        <f>VLOOKUP((D120-1)&amp;"."&amp;C120&amp;"."&amp;B120,FPL!B$38:E$429,4,FALSE)*2.99</f>
        <v>174556.2</v>
      </c>
      <c r="Q120" s="14" t="s">
        <v>42</v>
      </c>
      <c r="R120" s="14">
        <f>VLOOKUP((D120-1)&amp;"."&amp;C120&amp;"."&amp;B120,FPL!B$38:E$429,4,FALSE)*3.99</f>
        <v>232936.2</v>
      </c>
      <c r="S120" s="14" t="s">
        <v>318</v>
      </c>
      <c r="T120" s="15">
        <v>99999999999</v>
      </c>
      <c r="U120" s="6">
        <f t="shared" si="5"/>
        <v>9.8599999999999993E-2</v>
      </c>
      <c r="V120" s="14">
        <v>2.0799999999999999E-2</v>
      </c>
      <c r="W120" s="14">
        <f t="shared" si="0"/>
        <v>2.0799999999999999E-2</v>
      </c>
      <c r="X120" s="14">
        <v>3.1099999999999999E-2</v>
      </c>
      <c r="Y120" s="14">
        <v>4.1500000000000002E-2</v>
      </c>
      <c r="Z120" s="14">
        <f t="shared" si="1"/>
        <v>4.1500000000000002E-2</v>
      </c>
      <c r="AA120" s="14">
        <v>6.54E-2</v>
      </c>
      <c r="AB120" s="14">
        <f t="shared" si="2"/>
        <v>6.54E-2</v>
      </c>
      <c r="AC120" s="14">
        <v>8.3599999999999994E-2</v>
      </c>
      <c r="AD120" s="14">
        <f t="shared" si="3"/>
        <v>8.3599999999999994E-2</v>
      </c>
      <c r="AE120" s="14">
        <v>9.8599999999999993E-2</v>
      </c>
      <c r="AF120" s="14">
        <f t="shared" si="6"/>
        <v>9.8599999999999993E-2</v>
      </c>
      <c r="AG120" s="14">
        <f t="shared" si="6"/>
        <v>9.8599999999999993E-2</v>
      </c>
      <c r="AH120" s="14">
        <v>1</v>
      </c>
      <c r="AI120" s="15">
        <v>1</v>
      </c>
    </row>
    <row r="121" spans="1:35" ht="14.55" customHeight="1" x14ac:dyDescent="0.45">
      <c r="A121" s="14" t="s">
        <v>315</v>
      </c>
      <c r="B121" s="28" t="s">
        <v>35</v>
      </c>
      <c r="C121" s="29">
        <v>10</v>
      </c>
      <c r="D121" s="14">
        <v>2019</v>
      </c>
      <c r="E121" s="6" t="s">
        <v>36</v>
      </c>
      <c r="F121" s="14" t="s">
        <v>37</v>
      </c>
      <c r="G121" s="14">
        <f>VLOOKUP((D121-1)&amp;"."&amp;C121&amp;"."&amp;B121,FPL!B$38:E$429,4,FALSE)*1</f>
        <v>63780</v>
      </c>
      <c r="H121" s="14">
        <f>VLOOKUP((D121-1)&amp;"."&amp;C121&amp;"."&amp;B121,FPL!B$38:E$429,4,FALSE)*1.32</f>
        <v>84189.6</v>
      </c>
      <c r="I121" s="14" t="s">
        <v>38</v>
      </c>
      <c r="J121" s="14">
        <f>VLOOKUP((D121-1)&amp;"."&amp;C121&amp;"."&amp;B121,FPL!B$38:E$429,4,FALSE)*1.49</f>
        <v>95032.2</v>
      </c>
      <c r="K121" s="14" t="s">
        <v>39</v>
      </c>
      <c r="L121" s="14">
        <f>VLOOKUP((D121-1)&amp;"."&amp;C121&amp;"."&amp;B121,FPL!B$38:E$429,4,FALSE)*1.99</f>
        <v>126922.2</v>
      </c>
      <c r="M121" s="14" t="s">
        <v>40</v>
      </c>
      <c r="N121" s="14">
        <f>VLOOKUP((D121-1)&amp;"."&amp;C121&amp;"."&amp;B121,FPL!B$38:E$429,4,FALSE)*2.49</f>
        <v>158812.20000000001</v>
      </c>
      <c r="O121" s="14" t="s">
        <v>41</v>
      </c>
      <c r="P121" s="14">
        <f>VLOOKUP((D121-1)&amp;"."&amp;C121&amp;"."&amp;B121,FPL!B$38:E$429,4,FALSE)*2.99</f>
        <v>190702.2</v>
      </c>
      <c r="Q121" s="14" t="s">
        <v>42</v>
      </c>
      <c r="R121" s="14">
        <f>VLOOKUP((D121-1)&amp;"."&amp;C121&amp;"."&amp;B121,FPL!B$38:E$429,4,FALSE)*3.99</f>
        <v>254482.2</v>
      </c>
      <c r="S121" s="14" t="s">
        <v>318</v>
      </c>
      <c r="T121" s="15">
        <v>99999999999</v>
      </c>
      <c r="U121" s="6">
        <f t="shared" si="5"/>
        <v>9.8599999999999993E-2</v>
      </c>
      <c r="V121" s="14">
        <v>2.0799999999999999E-2</v>
      </c>
      <c r="W121" s="14">
        <f t="shared" si="0"/>
        <v>2.0799999999999999E-2</v>
      </c>
      <c r="X121" s="14">
        <v>3.1099999999999999E-2</v>
      </c>
      <c r="Y121" s="14">
        <v>4.1500000000000002E-2</v>
      </c>
      <c r="Z121" s="14">
        <f t="shared" si="1"/>
        <v>4.1500000000000002E-2</v>
      </c>
      <c r="AA121" s="14">
        <v>6.54E-2</v>
      </c>
      <c r="AB121" s="14">
        <f t="shared" si="2"/>
        <v>6.54E-2</v>
      </c>
      <c r="AC121" s="14">
        <v>8.3599999999999994E-2</v>
      </c>
      <c r="AD121" s="14">
        <f t="shared" si="3"/>
        <v>8.3599999999999994E-2</v>
      </c>
      <c r="AE121" s="14">
        <v>9.8599999999999993E-2</v>
      </c>
      <c r="AF121" s="14">
        <f t="shared" si="6"/>
        <v>9.8599999999999993E-2</v>
      </c>
      <c r="AG121" s="14">
        <f t="shared" si="6"/>
        <v>9.8599999999999993E-2</v>
      </c>
      <c r="AH121" s="14">
        <v>1</v>
      </c>
      <c r="AI121" s="15">
        <v>1</v>
      </c>
    </row>
    <row r="122" spans="1:35" ht="14.55" customHeight="1" x14ac:dyDescent="0.45">
      <c r="A122" s="14" t="s">
        <v>315</v>
      </c>
      <c r="B122" s="28" t="s">
        <v>35</v>
      </c>
      <c r="C122" s="29">
        <v>11</v>
      </c>
      <c r="D122" s="14">
        <v>2019</v>
      </c>
      <c r="E122" s="6" t="s">
        <v>36</v>
      </c>
      <c r="F122" s="14" t="s">
        <v>37</v>
      </c>
      <c r="G122" s="14">
        <f>VLOOKUP((D122-1)&amp;"."&amp;C122&amp;"."&amp;B122,FPL!B$38:E$429,4,FALSE)*1</f>
        <v>69180</v>
      </c>
      <c r="H122" s="14">
        <f>VLOOKUP((D122-1)&amp;"."&amp;C122&amp;"."&amp;B122,FPL!B$38:E$429,4,FALSE)*1.32</f>
        <v>91317.6</v>
      </c>
      <c r="I122" s="14" t="s">
        <v>38</v>
      </c>
      <c r="J122" s="14">
        <f>VLOOKUP((D122-1)&amp;"."&amp;C122&amp;"."&amp;B122,FPL!B$38:E$429,4,FALSE)*1.49</f>
        <v>103078.2</v>
      </c>
      <c r="K122" s="14" t="s">
        <v>39</v>
      </c>
      <c r="L122" s="14">
        <f>VLOOKUP((D122-1)&amp;"."&amp;C122&amp;"."&amp;B122,FPL!B$38:E$429,4,FALSE)*1.99</f>
        <v>137668.20000000001</v>
      </c>
      <c r="M122" s="14" t="s">
        <v>40</v>
      </c>
      <c r="N122" s="14">
        <f>VLOOKUP((D122-1)&amp;"."&amp;C122&amp;"."&amp;B122,FPL!B$38:E$429,4,FALSE)*2.49</f>
        <v>172258.2</v>
      </c>
      <c r="O122" s="14" t="s">
        <v>41</v>
      </c>
      <c r="P122" s="14">
        <f>VLOOKUP((D122-1)&amp;"."&amp;C122&amp;"."&amp;B122,FPL!B$38:E$429,4,FALSE)*2.99</f>
        <v>206848.2</v>
      </c>
      <c r="Q122" s="14" t="s">
        <v>42</v>
      </c>
      <c r="R122" s="14">
        <f>VLOOKUP((D122-1)&amp;"."&amp;C122&amp;"."&amp;B122,FPL!B$38:E$429,4,FALSE)*3.99</f>
        <v>276028.2</v>
      </c>
      <c r="S122" s="14" t="s">
        <v>318</v>
      </c>
      <c r="T122" s="15">
        <v>99999999999</v>
      </c>
      <c r="U122" s="6">
        <f t="shared" si="5"/>
        <v>9.8599999999999993E-2</v>
      </c>
      <c r="V122" s="14">
        <v>2.0799999999999999E-2</v>
      </c>
      <c r="W122" s="14">
        <f t="shared" si="0"/>
        <v>2.0799999999999999E-2</v>
      </c>
      <c r="X122" s="14">
        <v>3.1099999999999999E-2</v>
      </c>
      <c r="Y122" s="14">
        <v>4.1500000000000002E-2</v>
      </c>
      <c r="Z122" s="14">
        <f t="shared" si="1"/>
        <v>4.1500000000000002E-2</v>
      </c>
      <c r="AA122" s="14">
        <v>6.54E-2</v>
      </c>
      <c r="AB122" s="14">
        <f t="shared" si="2"/>
        <v>6.54E-2</v>
      </c>
      <c r="AC122" s="14">
        <v>8.3599999999999994E-2</v>
      </c>
      <c r="AD122" s="14">
        <f t="shared" si="3"/>
        <v>8.3599999999999994E-2</v>
      </c>
      <c r="AE122" s="14">
        <v>9.8599999999999993E-2</v>
      </c>
      <c r="AF122" s="14">
        <f t="shared" si="6"/>
        <v>9.8599999999999993E-2</v>
      </c>
      <c r="AG122" s="14">
        <f t="shared" si="6"/>
        <v>9.8599999999999993E-2</v>
      </c>
      <c r="AH122" s="14">
        <v>1</v>
      </c>
      <c r="AI122" s="15">
        <v>1</v>
      </c>
    </row>
    <row r="123" spans="1:35" ht="14.55" customHeight="1" x14ac:dyDescent="0.45">
      <c r="A123" s="14" t="s">
        <v>315</v>
      </c>
      <c r="B123" s="28" t="s">
        <v>35</v>
      </c>
      <c r="C123" s="29">
        <v>12</v>
      </c>
      <c r="D123" s="14">
        <v>2019</v>
      </c>
      <c r="E123" s="6" t="s">
        <v>36</v>
      </c>
      <c r="F123" s="14" t="s">
        <v>37</v>
      </c>
      <c r="G123" s="14">
        <f>VLOOKUP((D123-1)&amp;"."&amp;C123&amp;"."&amp;B123,FPL!B$38:E$429,4,FALSE)*1</f>
        <v>74580</v>
      </c>
      <c r="H123" s="14">
        <f>VLOOKUP((D123-1)&amp;"."&amp;C123&amp;"."&amp;B123,FPL!B$38:E$429,4,FALSE)*1.32</f>
        <v>98445.6</v>
      </c>
      <c r="I123" s="14" t="s">
        <v>38</v>
      </c>
      <c r="J123" s="14">
        <f>VLOOKUP((D123-1)&amp;"."&amp;C123&amp;"."&amp;B123,FPL!B$38:E$429,4,FALSE)*1.49</f>
        <v>111124.2</v>
      </c>
      <c r="K123" s="14" t="s">
        <v>39</v>
      </c>
      <c r="L123" s="14">
        <f>VLOOKUP((D123-1)&amp;"."&amp;C123&amp;"."&amp;B123,FPL!B$38:E$429,4,FALSE)*1.99</f>
        <v>148414.20000000001</v>
      </c>
      <c r="M123" s="14" t="s">
        <v>40</v>
      </c>
      <c r="N123" s="14">
        <f>VLOOKUP((D123-1)&amp;"."&amp;C123&amp;"."&amp;B123,FPL!B$38:E$429,4,FALSE)*2.49</f>
        <v>185704.2</v>
      </c>
      <c r="O123" s="14" t="s">
        <v>41</v>
      </c>
      <c r="P123" s="14">
        <f>VLOOKUP((D123-1)&amp;"."&amp;C123&amp;"."&amp;B123,FPL!B$38:E$429,4,FALSE)*2.99</f>
        <v>222994.2</v>
      </c>
      <c r="Q123" s="14" t="s">
        <v>42</v>
      </c>
      <c r="R123" s="14">
        <f>VLOOKUP((D123-1)&amp;"."&amp;C123&amp;"."&amp;B123,FPL!B$38:E$429,4,FALSE)*3.99</f>
        <v>297574.2</v>
      </c>
      <c r="S123" s="14" t="s">
        <v>318</v>
      </c>
      <c r="T123" s="15">
        <v>99999999999</v>
      </c>
      <c r="U123" s="6">
        <f t="shared" si="5"/>
        <v>9.8599999999999993E-2</v>
      </c>
      <c r="V123" s="14">
        <v>2.0799999999999999E-2</v>
      </c>
      <c r="W123" s="14">
        <f t="shared" si="0"/>
        <v>2.0799999999999999E-2</v>
      </c>
      <c r="X123" s="14">
        <v>3.1099999999999999E-2</v>
      </c>
      <c r="Y123" s="14">
        <v>4.1500000000000002E-2</v>
      </c>
      <c r="Z123" s="14">
        <f t="shared" si="1"/>
        <v>4.1500000000000002E-2</v>
      </c>
      <c r="AA123" s="14">
        <v>6.54E-2</v>
      </c>
      <c r="AB123" s="14">
        <f t="shared" si="2"/>
        <v>6.54E-2</v>
      </c>
      <c r="AC123" s="14">
        <v>8.3599999999999994E-2</v>
      </c>
      <c r="AD123" s="14">
        <f t="shared" si="3"/>
        <v>8.3599999999999994E-2</v>
      </c>
      <c r="AE123" s="14">
        <v>9.8599999999999993E-2</v>
      </c>
      <c r="AF123" s="14">
        <f t="shared" si="6"/>
        <v>9.8599999999999993E-2</v>
      </c>
      <c r="AG123" s="14">
        <f t="shared" si="6"/>
        <v>9.8599999999999993E-2</v>
      </c>
      <c r="AH123" s="14">
        <v>1</v>
      </c>
      <c r="AI123" s="15">
        <v>1</v>
      </c>
    </row>
    <row r="124" spans="1:35" ht="14.55" customHeight="1" x14ac:dyDescent="0.45">
      <c r="A124" s="14" t="s">
        <v>315</v>
      </c>
      <c r="B124" s="28" t="s">
        <v>46</v>
      </c>
      <c r="C124" s="29">
        <v>1</v>
      </c>
      <c r="D124" s="14">
        <v>2019</v>
      </c>
      <c r="E124" s="6" t="s">
        <v>36</v>
      </c>
      <c r="F124" s="14" t="s">
        <v>37</v>
      </c>
      <c r="G124" s="14">
        <f>VLOOKUP((D124-1)&amp;"."&amp;C124&amp;"."&amp;B124,FPL!B$38:E$429,4,FALSE)*1</f>
        <v>13960</v>
      </c>
      <c r="H124" s="14">
        <f>VLOOKUP((D124-1)&amp;"."&amp;C124&amp;"."&amp;B124,FPL!B$38:E$429,4,FALSE)*1.32</f>
        <v>18427.2</v>
      </c>
      <c r="I124" s="14" t="s">
        <v>38</v>
      </c>
      <c r="J124" s="14">
        <f>VLOOKUP((D124-1)&amp;"."&amp;C124&amp;"."&amp;B124,FPL!B$38:E$429,4,FALSE)*1.49</f>
        <v>20800.400000000001</v>
      </c>
      <c r="K124" s="14" t="s">
        <v>39</v>
      </c>
      <c r="L124" s="14">
        <f>VLOOKUP((D124-1)&amp;"."&amp;C124&amp;"."&amp;B124,FPL!B$38:E$429,4,FALSE)*1.99</f>
        <v>27780.400000000001</v>
      </c>
      <c r="M124" s="14" t="s">
        <v>40</v>
      </c>
      <c r="N124" s="14">
        <f>VLOOKUP((D124-1)&amp;"."&amp;C124&amp;"."&amp;B124,FPL!B$38:E$429,4,FALSE)*2.49</f>
        <v>34760.400000000001</v>
      </c>
      <c r="O124" s="14" t="s">
        <v>41</v>
      </c>
      <c r="P124" s="14">
        <f>VLOOKUP((D124-1)&amp;"."&amp;C124&amp;"."&amp;B124,FPL!B$38:E$429,4,FALSE)*2.99</f>
        <v>41740.400000000001</v>
      </c>
      <c r="Q124" s="14" t="s">
        <v>42</v>
      </c>
      <c r="R124" s="14">
        <f>VLOOKUP((D124-1)&amp;"."&amp;C124&amp;"."&amp;B124,FPL!B$38:E$429,4,FALSE)*3.99</f>
        <v>55700.4</v>
      </c>
      <c r="S124" s="14" t="s">
        <v>318</v>
      </c>
      <c r="T124" s="15">
        <v>99999999999</v>
      </c>
      <c r="U124" s="6">
        <f t="shared" ref="U124:U183" si="7">AG124</f>
        <v>9.8599999999999993E-2</v>
      </c>
      <c r="V124" s="14">
        <v>2.0799999999999999E-2</v>
      </c>
      <c r="W124" s="14">
        <f t="shared" ref="W124:W183" si="8">V124</f>
        <v>2.0799999999999999E-2</v>
      </c>
      <c r="X124" s="14">
        <v>3.1099999999999999E-2</v>
      </c>
      <c r="Y124" s="14">
        <v>4.1500000000000002E-2</v>
      </c>
      <c r="Z124" s="14">
        <f t="shared" ref="Z124:Z183" si="9">Y124</f>
        <v>4.1500000000000002E-2</v>
      </c>
      <c r="AA124" s="14">
        <v>6.54E-2</v>
      </c>
      <c r="AB124" s="14">
        <f t="shared" ref="AB124:AB183" si="10">AA124</f>
        <v>6.54E-2</v>
      </c>
      <c r="AC124" s="14">
        <v>8.3599999999999994E-2</v>
      </c>
      <c r="AD124" s="14">
        <f t="shared" ref="AD124:AD183" si="11">AC124</f>
        <v>8.3599999999999994E-2</v>
      </c>
      <c r="AE124" s="14">
        <v>9.8599999999999993E-2</v>
      </c>
      <c r="AF124" s="14">
        <f t="shared" si="6"/>
        <v>9.8599999999999993E-2</v>
      </c>
      <c r="AG124" s="14">
        <f t="shared" si="6"/>
        <v>9.8599999999999993E-2</v>
      </c>
      <c r="AH124" s="14">
        <v>1</v>
      </c>
      <c r="AI124" s="15">
        <v>1</v>
      </c>
    </row>
    <row r="125" spans="1:35" ht="14.55" customHeight="1" x14ac:dyDescent="0.45">
      <c r="A125" s="14" t="s">
        <v>315</v>
      </c>
      <c r="B125" s="28" t="s">
        <v>46</v>
      </c>
      <c r="C125" s="29">
        <v>2</v>
      </c>
      <c r="D125" s="14">
        <v>2019</v>
      </c>
      <c r="E125" s="6" t="s">
        <v>36</v>
      </c>
      <c r="F125" s="14" t="s">
        <v>37</v>
      </c>
      <c r="G125" s="14">
        <f>VLOOKUP((D125-1)&amp;"."&amp;C125&amp;"."&amp;B125,FPL!B$38:E$429,4,FALSE)*1</f>
        <v>18770</v>
      </c>
      <c r="H125" s="14">
        <f>VLOOKUP((D125-1)&amp;"."&amp;C125&amp;"."&amp;B125,FPL!B$38:E$429,4,FALSE)*1.32</f>
        <v>24776.400000000001</v>
      </c>
      <c r="I125" s="14" t="s">
        <v>38</v>
      </c>
      <c r="J125" s="14">
        <f>VLOOKUP((D125-1)&amp;"."&amp;C125&amp;"."&amp;B125,FPL!B$38:E$429,4,FALSE)*1.49</f>
        <v>27967.3</v>
      </c>
      <c r="K125" s="14" t="s">
        <v>39</v>
      </c>
      <c r="L125" s="14">
        <f>VLOOKUP((D125-1)&amp;"."&amp;C125&amp;"."&amp;B125,FPL!B$38:E$429,4,FALSE)*1.99</f>
        <v>37352.300000000003</v>
      </c>
      <c r="M125" s="14" t="s">
        <v>40</v>
      </c>
      <c r="N125" s="14">
        <f>VLOOKUP((D125-1)&amp;"."&amp;C125&amp;"."&amp;B125,FPL!B$38:E$429,4,FALSE)*2.49</f>
        <v>46737.3</v>
      </c>
      <c r="O125" s="14" t="s">
        <v>41</v>
      </c>
      <c r="P125" s="14">
        <f>VLOOKUP((D125-1)&amp;"."&amp;C125&amp;"."&amp;B125,FPL!B$38:E$429,4,FALSE)*2.99</f>
        <v>56122.3</v>
      </c>
      <c r="Q125" s="14" t="s">
        <v>42</v>
      </c>
      <c r="R125" s="14">
        <f>VLOOKUP((D125-1)&amp;"."&amp;C125&amp;"."&amp;B125,FPL!B$38:E$429,4,FALSE)*3.99</f>
        <v>74892.3</v>
      </c>
      <c r="S125" s="14" t="s">
        <v>318</v>
      </c>
      <c r="T125" s="15">
        <v>99999999999</v>
      </c>
      <c r="U125" s="6">
        <f t="shared" si="7"/>
        <v>9.8599999999999993E-2</v>
      </c>
      <c r="V125" s="14">
        <v>2.0799999999999999E-2</v>
      </c>
      <c r="W125" s="14">
        <f t="shared" si="8"/>
        <v>2.0799999999999999E-2</v>
      </c>
      <c r="X125" s="14">
        <v>3.1099999999999999E-2</v>
      </c>
      <c r="Y125" s="14">
        <v>4.1500000000000002E-2</v>
      </c>
      <c r="Z125" s="14">
        <f t="shared" si="9"/>
        <v>4.1500000000000002E-2</v>
      </c>
      <c r="AA125" s="14">
        <v>6.54E-2</v>
      </c>
      <c r="AB125" s="14">
        <f t="shared" si="10"/>
        <v>6.54E-2</v>
      </c>
      <c r="AC125" s="14">
        <v>8.3599999999999994E-2</v>
      </c>
      <c r="AD125" s="14">
        <f t="shared" si="11"/>
        <v>8.3599999999999994E-2</v>
      </c>
      <c r="AE125" s="14">
        <v>9.8599999999999993E-2</v>
      </c>
      <c r="AF125" s="14">
        <f t="shared" si="6"/>
        <v>9.8599999999999993E-2</v>
      </c>
      <c r="AG125" s="14">
        <f t="shared" si="6"/>
        <v>9.8599999999999993E-2</v>
      </c>
      <c r="AH125" s="14">
        <v>1</v>
      </c>
      <c r="AI125" s="15">
        <v>1</v>
      </c>
    </row>
    <row r="126" spans="1:35" ht="14.55" customHeight="1" x14ac:dyDescent="0.45">
      <c r="A126" s="14" t="s">
        <v>315</v>
      </c>
      <c r="B126" s="28" t="s">
        <v>46</v>
      </c>
      <c r="C126" s="29">
        <v>3</v>
      </c>
      <c r="D126" s="14">
        <v>2019</v>
      </c>
      <c r="E126" s="6" t="s">
        <v>36</v>
      </c>
      <c r="F126" s="14" t="s">
        <v>37</v>
      </c>
      <c r="G126" s="14">
        <f>VLOOKUP((D126-1)&amp;"."&amp;C126&amp;"."&amp;B126,FPL!B$38:E$429,4,FALSE)*1</f>
        <v>23580</v>
      </c>
      <c r="H126" s="14">
        <f>VLOOKUP((D126-1)&amp;"."&amp;C126&amp;"."&amp;B126,FPL!B$38:E$429,4,FALSE)*1.32</f>
        <v>31125.600000000002</v>
      </c>
      <c r="I126" s="14" t="s">
        <v>38</v>
      </c>
      <c r="J126" s="14">
        <f>VLOOKUP((D126-1)&amp;"."&amp;C126&amp;"."&amp;B126,FPL!B$38:E$429,4,FALSE)*1.49</f>
        <v>35134.199999999997</v>
      </c>
      <c r="K126" s="14" t="s">
        <v>39</v>
      </c>
      <c r="L126" s="14">
        <f>VLOOKUP((D126-1)&amp;"."&amp;C126&amp;"."&amp;B126,FPL!B$38:E$429,4,FALSE)*1.99</f>
        <v>46924.2</v>
      </c>
      <c r="M126" s="14" t="s">
        <v>40</v>
      </c>
      <c r="N126" s="14">
        <f>VLOOKUP((D126-1)&amp;"."&amp;C126&amp;"."&amp;B126,FPL!B$38:E$429,4,FALSE)*2.49</f>
        <v>58714.200000000004</v>
      </c>
      <c r="O126" s="14" t="s">
        <v>41</v>
      </c>
      <c r="P126" s="14">
        <f>VLOOKUP((D126-1)&amp;"."&amp;C126&amp;"."&amp;B126,FPL!B$38:E$429,4,FALSE)*2.99</f>
        <v>70504.200000000012</v>
      </c>
      <c r="Q126" s="14" t="s">
        <v>42</v>
      </c>
      <c r="R126" s="14">
        <f>VLOOKUP((D126-1)&amp;"."&amp;C126&amp;"."&amp;B126,FPL!B$38:E$429,4,FALSE)*3.99</f>
        <v>94084.200000000012</v>
      </c>
      <c r="S126" s="14" t="s">
        <v>318</v>
      </c>
      <c r="T126" s="15">
        <v>99999999999</v>
      </c>
      <c r="U126" s="6">
        <f t="shared" si="7"/>
        <v>9.8599999999999993E-2</v>
      </c>
      <c r="V126" s="14">
        <v>2.0799999999999999E-2</v>
      </c>
      <c r="W126" s="14">
        <f t="shared" si="8"/>
        <v>2.0799999999999999E-2</v>
      </c>
      <c r="X126" s="14">
        <v>3.1099999999999999E-2</v>
      </c>
      <c r="Y126" s="14">
        <v>4.1500000000000002E-2</v>
      </c>
      <c r="Z126" s="14">
        <f t="shared" si="9"/>
        <v>4.1500000000000002E-2</v>
      </c>
      <c r="AA126" s="14">
        <v>6.54E-2</v>
      </c>
      <c r="AB126" s="14">
        <f t="shared" si="10"/>
        <v>6.54E-2</v>
      </c>
      <c r="AC126" s="14">
        <v>8.3599999999999994E-2</v>
      </c>
      <c r="AD126" s="14">
        <f t="shared" si="11"/>
        <v>8.3599999999999994E-2</v>
      </c>
      <c r="AE126" s="14">
        <v>9.8599999999999993E-2</v>
      </c>
      <c r="AF126" s="14">
        <f t="shared" si="6"/>
        <v>9.8599999999999993E-2</v>
      </c>
      <c r="AG126" s="14">
        <f t="shared" si="6"/>
        <v>9.8599999999999993E-2</v>
      </c>
      <c r="AH126" s="14">
        <v>1</v>
      </c>
      <c r="AI126" s="15">
        <v>1</v>
      </c>
    </row>
    <row r="127" spans="1:35" ht="14.55" customHeight="1" x14ac:dyDescent="0.45">
      <c r="A127" s="14" t="s">
        <v>315</v>
      </c>
      <c r="B127" s="28" t="s">
        <v>46</v>
      </c>
      <c r="C127" s="29">
        <v>4</v>
      </c>
      <c r="D127" s="14">
        <v>2019</v>
      </c>
      <c r="E127" s="6" t="s">
        <v>36</v>
      </c>
      <c r="F127" s="14" t="s">
        <v>37</v>
      </c>
      <c r="G127" s="14">
        <f>VLOOKUP((D127-1)&amp;"."&amp;C127&amp;"."&amp;B127,FPL!B$38:E$429,4,FALSE)*1</f>
        <v>28390</v>
      </c>
      <c r="H127" s="14">
        <f>VLOOKUP((D127-1)&amp;"."&amp;C127&amp;"."&amp;B127,FPL!B$38:E$429,4,FALSE)*1.32</f>
        <v>37474.800000000003</v>
      </c>
      <c r="I127" s="14" t="s">
        <v>38</v>
      </c>
      <c r="J127" s="14">
        <f>VLOOKUP((D127-1)&amp;"."&amp;C127&amp;"."&amp;B127,FPL!B$38:E$429,4,FALSE)*1.49</f>
        <v>42301.1</v>
      </c>
      <c r="K127" s="14" t="s">
        <v>39</v>
      </c>
      <c r="L127" s="14">
        <f>VLOOKUP((D127-1)&amp;"."&amp;C127&amp;"."&amp;B127,FPL!B$38:E$429,4,FALSE)*1.99</f>
        <v>56496.1</v>
      </c>
      <c r="M127" s="14" t="s">
        <v>40</v>
      </c>
      <c r="N127" s="14">
        <f>VLOOKUP((D127-1)&amp;"."&amp;C127&amp;"."&amp;B127,FPL!B$38:E$429,4,FALSE)*2.49</f>
        <v>70691.100000000006</v>
      </c>
      <c r="O127" s="14" t="s">
        <v>41</v>
      </c>
      <c r="P127" s="14">
        <f>VLOOKUP((D127-1)&amp;"."&amp;C127&amp;"."&amp;B127,FPL!B$38:E$429,4,FALSE)*2.99</f>
        <v>84886.1</v>
      </c>
      <c r="Q127" s="14" t="s">
        <v>42</v>
      </c>
      <c r="R127" s="14">
        <f>VLOOKUP((D127-1)&amp;"."&amp;C127&amp;"."&amp;B127,FPL!B$38:E$429,4,FALSE)*3.99</f>
        <v>113276.1</v>
      </c>
      <c r="S127" s="14" t="s">
        <v>318</v>
      </c>
      <c r="T127" s="15">
        <v>99999999999</v>
      </c>
      <c r="U127" s="6">
        <f t="shared" si="7"/>
        <v>9.8599999999999993E-2</v>
      </c>
      <c r="V127" s="14">
        <v>2.0799999999999999E-2</v>
      </c>
      <c r="W127" s="14">
        <f t="shared" si="8"/>
        <v>2.0799999999999999E-2</v>
      </c>
      <c r="X127" s="14">
        <v>3.1099999999999999E-2</v>
      </c>
      <c r="Y127" s="14">
        <v>4.1500000000000002E-2</v>
      </c>
      <c r="Z127" s="14">
        <f t="shared" si="9"/>
        <v>4.1500000000000002E-2</v>
      </c>
      <c r="AA127" s="14">
        <v>6.54E-2</v>
      </c>
      <c r="AB127" s="14">
        <f t="shared" si="10"/>
        <v>6.54E-2</v>
      </c>
      <c r="AC127" s="14">
        <v>8.3599999999999994E-2</v>
      </c>
      <c r="AD127" s="14">
        <f t="shared" si="11"/>
        <v>8.3599999999999994E-2</v>
      </c>
      <c r="AE127" s="14">
        <v>9.8599999999999993E-2</v>
      </c>
      <c r="AF127" s="14">
        <f t="shared" si="6"/>
        <v>9.8599999999999993E-2</v>
      </c>
      <c r="AG127" s="14">
        <f t="shared" si="6"/>
        <v>9.8599999999999993E-2</v>
      </c>
      <c r="AH127" s="14">
        <v>1</v>
      </c>
      <c r="AI127" s="15">
        <v>1</v>
      </c>
    </row>
    <row r="128" spans="1:35" ht="14.55" customHeight="1" x14ac:dyDescent="0.45">
      <c r="A128" s="14" t="s">
        <v>315</v>
      </c>
      <c r="B128" s="28" t="s">
        <v>46</v>
      </c>
      <c r="C128" s="29">
        <v>5</v>
      </c>
      <c r="D128" s="14">
        <v>2019</v>
      </c>
      <c r="E128" s="6" t="s">
        <v>36</v>
      </c>
      <c r="F128" s="14" t="s">
        <v>37</v>
      </c>
      <c r="G128" s="14">
        <f>VLOOKUP((D128-1)&amp;"."&amp;C128&amp;"."&amp;B128,FPL!B$38:E$429,4,FALSE)*1</f>
        <v>33200</v>
      </c>
      <c r="H128" s="14">
        <f>VLOOKUP((D128-1)&amp;"."&amp;C128&amp;"."&amp;B128,FPL!B$38:E$429,4,FALSE)*1.32</f>
        <v>43824</v>
      </c>
      <c r="I128" s="14" t="s">
        <v>38</v>
      </c>
      <c r="J128" s="14">
        <f>VLOOKUP((D128-1)&amp;"."&amp;C128&amp;"."&amp;B128,FPL!B$38:E$429,4,FALSE)*1.49</f>
        <v>49468</v>
      </c>
      <c r="K128" s="14" t="s">
        <v>39</v>
      </c>
      <c r="L128" s="14">
        <f>VLOOKUP((D128-1)&amp;"."&amp;C128&amp;"."&amp;B128,FPL!B$38:E$429,4,FALSE)*1.99</f>
        <v>66068</v>
      </c>
      <c r="M128" s="14" t="s">
        <v>40</v>
      </c>
      <c r="N128" s="14">
        <f>VLOOKUP((D128-1)&amp;"."&amp;C128&amp;"."&amp;B128,FPL!B$38:E$429,4,FALSE)*2.49</f>
        <v>82668</v>
      </c>
      <c r="O128" s="14" t="s">
        <v>41</v>
      </c>
      <c r="P128" s="14">
        <f>VLOOKUP((D128-1)&amp;"."&amp;C128&amp;"."&amp;B128,FPL!B$38:E$429,4,FALSE)*2.99</f>
        <v>99268</v>
      </c>
      <c r="Q128" s="14" t="s">
        <v>42</v>
      </c>
      <c r="R128" s="14">
        <f>VLOOKUP((D128-1)&amp;"."&amp;C128&amp;"."&amp;B128,FPL!B$38:E$429,4,FALSE)*3.99</f>
        <v>132468</v>
      </c>
      <c r="S128" s="14" t="s">
        <v>318</v>
      </c>
      <c r="T128" s="15">
        <v>99999999999</v>
      </c>
      <c r="U128" s="6">
        <f t="shared" si="7"/>
        <v>9.8599999999999993E-2</v>
      </c>
      <c r="V128" s="14">
        <v>2.0799999999999999E-2</v>
      </c>
      <c r="W128" s="14">
        <f t="shared" si="8"/>
        <v>2.0799999999999999E-2</v>
      </c>
      <c r="X128" s="14">
        <v>3.1099999999999999E-2</v>
      </c>
      <c r="Y128" s="14">
        <v>4.1500000000000002E-2</v>
      </c>
      <c r="Z128" s="14">
        <f t="shared" si="9"/>
        <v>4.1500000000000002E-2</v>
      </c>
      <c r="AA128" s="14">
        <v>6.54E-2</v>
      </c>
      <c r="AB128" s="14">
        <f t="shared" si="10"/>
        <v>6.54E-2</v>
      </c>
      <c r="AC128" s="14">
        <v>8.3599999999999994E-2</v>
      </c>
      <c r="AD128" s="14">
        <f t="shared" si="11"/>
        <v>8.3599999999999994E-2</v>
      </c>
      <c r="AE128" s="14">
        <v>9.8599999999999993E-2</v>
      </c>
      <c r="AF128" s="14">
        <f t="shared" si="6"/>
        <v>9.8599999999999993E-2</v>
      </c>
      <c r="AG128" s="14">
        <f t="shared" si="6"/>
        <v>9.8599999999999993E-2</v>
      </c>
      <c r="AH128" s="14">
        <v>1</v>
      </c>
      <c r="AI128" s="15">
        <v>1</v>
      </c>
    </row>
    <row r="129" spans="1:35" ht="14.55" customHeight="1" x14ac:dyDescent="0.45">
      <c r="A129" s="14" t="s">
        <v>315</v>
      </c>
      <c r="B129" s="28" t="s">
        <v>46</v>
      </c>
      <c r="C129" s="29">
        <v>6</v>
      </c>
      <c r="D129" s="14">
        <v>2019</v>
      </c>
      <c r="E129" s="6" t="s">
        <v>36</v>
      </c>
      <c r="F129" s="14" t="s">
        <v>37</v>
      </c>
      <c r="G129" s="14">
        <f>VLOOKUP((D129-1)&amp;"."&amp;C129&amp;"."&amp;B129,FPL!B$38:E$429,4,FALSE)*1</f>
        <v>38010</v>
      </c>
      <c r="H129" s="14">
        <f>VLOOKUP((D129-1)&amp;"."&amp;C129&amp;"."&amp;B129,FPL!B$38:E$429,4,FALSE)*1.32</f>
        <v>50173.200000000004</v>
      </c>
      <c r="I129" s="14" t="s">
        <v>38</v>
      </c>
      <c r="J129" s="14">
        <f>VLOOKUP((D129-1)&amp;"."&amp;C129&amp;"."&amp;B129,FPL!B$38:E$429,4,FALSE)*1.49</f>
        <v>56634.9</v>
      </c>
      <c r="K129" s="14" t="s">
        <v>39</v>
      </c>
      <c r="L129" s="14">
        <f>VLOOKUP((D129-1)&amp;"."&amp;C129&amp;"."&amp;B129,FPL!B$38:E$429,4,FALSE)*1.99</f>
        <v>75639.899999999994</v>
      </c>
      <c r="M129" s="14" t="s">
        <v>40</v>
      </c>
      <c r="N129" s="14">
        <f>VLOOKUP((D129-1)&amp;"."&amp;C129&amp;"."&amp;B129,FPL!B$38:E$429,4,FALSE)*2.49</f>
        <v>94644.900000000009</v>
      </c>
      <c r="O129" s="14" t="s">
        <v>41</v>
      </c>
      <c r="P129" s="14">
        <f>VLOOKUP((D129-1)&amp;"."&amp;C129&amp;"."&amp;B129,FPL!B$38:E$429,4,FALSE)*2.99</f>
        <v>113649.90000000001</v>
      </c>
      <c r="Q129" s="14" t="s">
        <v>42</v>
      </c>
      <c r="R129" s="14">
        <f>VLOOKUP((D129-1)&amp;"."&amp;C129&amp;"."&amp;B129,FPL!B$38:E$429,4,FALSE)*3.99</f>
        <v>151659.9</v>
      </c>
      <c r="S129" s="14" t="s">
        <v>318</v>
      </c>
      <c r="T129" s="15">
        <v>99999999999</v>
      </c>
      <c r="U129" s="6">
        <f t="shared" si="7"/>
        <v>9.8599999999999993E-2</v>
      </c>
      <c r="V129" s="14">
        <v>2.0799999999999999E-2</v>
      </c>
      <c r="W129" s="14">
        <f t="shared" si="8"/>
        <v>2.0799999999999999E-2</v>
      </c>
      <c r="X129" s="14">
        <v>3.1099999999999999E-2</v>
      </c>
      <c r="Y129" s="14">
        <v>4.1500000000000002E-2</v>
      </c>
      <c r="Z129" s="14">
        <f t="shared" si="9"/>
        <v>4.1500000000000002E-2</v>
      </c>
      <c r="AA129" s="14">
        <v>6.54E-2</v>
      </c>
      <c r="AB129" s="14">
        <f t="shared" si="10"/>
        <v>6.54E-2</v>
      </c>
      <c r="AC129" s="14">
        <v>8.3599999999999994E-2</v>
      </c>
      <c r="AD129" s="14">
        <f t="shared" si="11"/>
        <v>8.3599999999999994E-2</v>
      </c>
      <c r="AE129" s="14">
        <v>9.8599999999999993E-2</v>
      </c>
      <c r="AF129" s="14">
        <f t="shared" si="6"/>
        <v>9.8599999999999993E-2</v>
      </c>
      <c r="AG129" s="14">
        <f t="shared" si="6"/>
        <v>9.8599999999999993E-2</v>
      </c>
      <c r="AH129" s="14">
        <v>1</v>
      </c>
      <c r="AI129" s="15">
        <v>1</v>
      </c>
    </row>
    <row r="130" spans="1:35" ht="14.55" customHeight="1" x14ac:dyDescent="0.45">
      <c r="A130" s="14" t="s">
        <v>315</v>
      </c>
      <c r="B130" s="28" t="s">
        <v>46</v>
      </c>
      <c r="C130" s="29">
        <v>7</v>
      </c>
      <c r="D130" s="14">
        <v>2019</v>
      </c>
      <c r="E130" s="6" t="s">
        <v>36</v>
      </c>
      <c r="F130" s="14" t="s">
        <v>37</v>
      </c>
      <c r="G130" s="14">
        <f>VLOOKUP((D130-1)&amp;"."&amp;C130&amp;"."&amp;B130,FPL!B$38:E$429,4,FALSE)*1</f>
        <v>42820</v>
      </c>
      <c r="H130" s="14">
        <f>VLOOKUP((D130-1)&amp;"."&amp;C130&amp;"."&amp;B130,FPL!B$38:E$429,4,FALSE)*1.32</f>
        <v>56522.400000000001</v>
      </c>
      <c r="I130" s="14" t="s">
        <v>38</v>
      </c>
      <c r="J130" s="14">
        <f>VLOOKUP((D130-1)&amp;"."&amp;C130&amp;"."&amp;B130,FPL!B$38:E$429,4,FALSE)*1.49</f>
        <v>63801.8</v>
      </c>
      <c r="K130" s="14" t="s">
        <v>39</v>
      </c>
      <c r="L130" s="14">
        <f>VLOOKUP((D130-1)&amp;"."&amp;C130&amp;"."&amp;B130,FPL!B$38:E$429,4,FALSE)*1.99</f>
        <v>85211.8</v>
      </c>
      <c r="M130" s="14" t="s">
        <v>40</v>
      </c>
      <c r="N130" s="14">
        <f>VLOOKUP((D130-1)&amp;"."&amp;C130&amp;"."&amp;B130,FPL!B$38:E$429,4,FALSE)*2.49</f>
        <v>106621.8</v>
      </c>
      <c r="O130" s="14" t="s">
        <v>41</v>
      </c>
      <c r="P130" s="14">
        <f>VLOOKUP((D130-1)&amp;"."&amp;C130&amp;"."&amp;B130,FPL!B$38:E$429,4,FALSE)*2.99</f>
        <v>128031.8</v>
      </c>
      <c r="Q130" s="14" t="s">
        <v>42</v>
      </c>
      <c r="R130" s="14">
        <f>VLOOKUP((D130-1)&amp;"."&amp;C130&amp;"."&amp;B130,FPL!B$38:E$429,4,FALSE)*3.99</f>
        <v>170851.80000000002</v>
      </c>
      <c r="S130" s="14" t="s">
        <v>318</v>
      </c>
      <c r="T130" s="15">
        <v>99999999999</v>
      </c>
      <c r="U130" s="6">
        <f t="shared" si="7"/>
        <v>9.8599999999999993E-2</v>
      </c>
      <c r="V130" s="14">
        <v>2.0799999999999999E-2</v>
      </c>
      <c r="W130" s="14">
        <f t="shared" si="8"/>
        <v>2.0799999999999999E-2</v>
      </c>
      <c r="X130" s="14">
        <v>3.1099999999999999E-2</v>
      </c>
      <c r="Y130" s="14">
        <v>4.1500000000000002E-2</v>
      </c>
      <c r="Z130" s="14">
        <f t="shared" si="9"/>
        <v>4.1500000000000002E-2</v>
      </c>
      <c r="AA130" s="14">
        <v>6.54E-2</v>
      </c>
      <c r="AB130" s="14">
        <f t="shared" si="10"/>
        <v>6.54E-2</v>
      </c>
      <c r="AC130" s="14">
        <v>8.3599999999999994E-2</v>
      </c>
      <c r="AD130" s="14">
        <f t="shared" si="11"/>
        <v>8.3599999999999994E-2</v>
      </c>
      <c r="AE130" s="14">
        <v>9.8599999999999993E-2</v>
      </c>
      <c r="AF130" s="14">
        <f t="shared" si="6"/>
        <v>9.8599999999999993E-2</v>
      </c>
      <c r="AG130" s="14">
        <f t="shared" si="6"/>
        <v>9.8599999999999993E-2</v>
      </c>
      <c r="AH130" s="14">
        <v>1</v>
      </c>
      <c r="AI130" s="15">
        <v>1</v>
      </c>
    </row>
    <row r="131" spans="1:35" ht="14.55" customHeight="1" x14ac:dyDescent="0.45">
      <c r="A131" s="14" t="s">
        <v>315</v>
      </c>
      <c r="B131" s="28" t="s">
        <v>46</v>
      </c>
      <c r="C131" s="29">
        <v>8</v>
      </c>
      <c r="D131" s="14">
        <v>2019</v>
      </c>
      <c r="E131" s="6" t="s">
        <v>36</v>
      </c>
      <c r="F131" s="14" t="s">
        <v>37</v>
      </c>
      <c r="G131" s="14">
        <f>VLOOKUP((D131-1)&amp;"."&amp;C131&amp;"."&amp;B131,FPL!B$38:E$429,4,FALSE)*1</f>
        <v>47630</v>
      </c>
      <c r="H131" s="14">
        <f>VLOOKUP((D131-1)&amp;"."&amp;C131&amp;"."&amp;B131,FPL!B$38:E$429,4,FALSE)*1.32</f>
        <v>62871.600000000006</v>
      </c>
      <c r="I131" s="14" t="s">
        <v>38</v>
      </c>
      <c r="J131" s="14">
        <f>VLOOKUP((D131-1)&amp;"."&amp;C131&amp;"."&amp;B131,FPL!B$38:E$429,4,FALSE)*1.49</f>
        <v>70968.7</v>
      </c>
      <c r="K131" s="14" t="s">
        <v>39</v>
      </c>
      <c r="L131" s="14">
        <f>VLOOKUP((D131-1)&amp;"."&amp;C131&amp;"."&amp;B131,FPL!B$38:E$429,4,FALSE)*1.99</f>
        <v>94783.7</v>
      </c>
      <c r="M131" s="14" t="s">
        <v>40</v>
      </c>
      <c r="N131" s="14">
        <f>VLOOKUP((D131-1)&amp;"."&amp;C131&amp;"."&amp;B131,FPL!B$38:E$429,4,FALSE)*2.49</f>
        <v>118598.70000000001</v>
      </c>
      <c r="O131" s="14" t="s">
        <v>41</v>
      </c>
      <c r="P131" s="14">
        <f>VLOOKUP((D131-1)&amp;"."&amp;C131&amp;"."&amp;B131,FPL!B$38:E$429,4,FALSE)*2.99</f>
        <v>142413.70000000001</v>
      </c>
      <c r="Q131" s="14" t="s">
        <v>42</v>
      </c>
      <c r="R131" s="14">
        <f>VLOOKUP((D131-1)&amp;"."&amp;C131&amp;"."&amp;B131,FPL!B$38:E$429,4,FALSE)*3.99</f>
        <v>190043.7</v>
      </c>
      <c r="S131" s="14" t="s">
        <v>318</v>
      </c>
      <c r="T131" s="15">
        <v>99999999999</v>
      </c>
      <c r="U131" s="6">
        <f t="shared" si="7"/>
        <v>9.8599999999999993E-2</v>
      </c>
      <c r="V131" s="14">
        <v>2.0799999999999999E-2</v>
      </c>
      <c r="W131" s="14">
        <f t="shared" si="8"/>
        <v>2.0799999999999999E-2</v>
      </c>
      <c r="X131" s="14">
        <v>3.1099999999999999E-2</v>
      </c>
      <c r="Y131" s="14">
        <v>4.1500000000000002E-2</v>
      </c>
      <c r="Z131" s="14">
        <f t="shared" si="9"/>
        <v>4.1500000000000002E-2</v>
      </c>
      <c r="AA131" s="14">
        <v>6.54E-2</v>
      </c>
      <c r="AB131" s="14">
        <f t="shared" si="10"/>
        <v>6.54E-2</v>
      </c>
      <c r="AC131" s="14">
        <v>8.3599999999999994E-2</v>
      </c>
      <c r="AD131" s="14">
        <f t="shared" si="11"/>
        <v>8.3599999999999994E-2</v>
      </c>
      <c r="AE131" s="14">
        <v>9.8599999999999993E-2</v>
      </c>
      <c r="AF131" s="14">
        <f t="shared" si="6"/>
        <v>9.8599999999999993E-2</v>
      </c>
      <c r="AG131" s="14">
        <f t="shared" si="6"/>
        <v>9.8599999999999993E-2</v>
      </c>
      <c r="AH131" s="14">
        <v>1</v>
      </c>
      <c r="AI131" s="15">
        <v>1</v>
      </c>
    </row>
    <row r="132" spans="1:35" ht="14.55" customHeight="1" x14ac:dyDescent="0.45">
      <c r="A132" s="14" t="s">
        <v>315</v>
      </c>
      <c r="B132" s="28" t="s">
        <v>46</v>
      </c>
      <c r="C132" s="29">
        <v>9</v>
      </c>
      <c r="D132" s="14">
        <v>2019</v>
      </c>
      <c r="E132" s="6" t="s">
        <v>36</v>
      </c>
      <c r="F132" s="14" t="s">
        <v>37</v>
      </c>
      <c r="G132" s="14">
        <f>VLOOKUP((D132-1)&amp;"."&amp;C132&amp;"."&amp;B132,FPL!B$38:E$429,4,FALSE)*1</f>
        <v>52440</v>
      </c>
      <c r="H132" s="14">
        <f>VLOOKUP((D132-1)&amp;"."&amp;C132&amp;"."&amp;B132,FPL!B$38:E$429,4,FALSE)*1.32</f>
        <v>69220.800000000003</v>
      </c>
      <c r="I132" s="14" t="s">
        <v>38</v>
      </c>
      <c r="J132" s="14">
        <f>VLOOKUP((D132-1)&amp;"."&amp;C132&amp;"."&amp;B132,FPL!B$38:E$429,4,FALSE)*1.49</f>
        <v>78135.600000000006</v>
      </c>
      <c r="K132" s="14" t="s">
        <v>39</v>
      </c>
      <c r="L132" s="14">
        <f>VLOOKUP((D132-1)&amp;"."&amp;C132&amp;"."&amp;B132,FPL!B$38:E$429,4,FALSE)*1.99</f>
        <v>104355.6</v>
      </c>
      <c r="M132" s="14" t="s">
        <v>40</v>
      </c>
      <c r="N132" s="14">
        <f>VLOOKUP((D132-1)&amp;"."&amp;C132&amp;"."&amp;B132,FPL!B$38:E$429,4,FALSE)*2.49</f>
        <v>130575.6</v>
      </c>
      <c r="O132" s="14" t="s">
        <v>41</v>
      </c>
      <c r="P132" s="14">
        <f>VLOOKUP((D132-1)&amp;"."&amp;C132&amp;"."&amp;B132,FPL!B$38:E$429,4,FALSE)*2.99</f>
        <v>156795.6</v>
      </c>
      <c r="Q132" s="14" t="s">
        <v>42</v>
      </c>
      <c r="R132" s="14">
        <f>VLOOKUP((D132-1)&amp;"."&amp;C132&amp;"."&amp;B132,FPL!B$38:E$429,4,FALSE)*3.99</f>
        <v>209235.6</v>
      </c>
      <c r="S132" s="14" t="s">
        <v>318</v>
      </c>
      <c r="T132" s="15">
        <v>99999999999</v>
      </c>
      <c r="U132" s="6">
        <f t="shared" si="7"/>
        <v>9.8599999999999993E-2</v>
      </c>
      <c r="V132" s="14">
        <v>2.0799999999999999E-2</v>
      </c>
      <c r="W132" s="14">
        <f t="shared" si="8"/>
        <v>2.0799999999999999E-2</v>
      </c>
      <c r="X132" s="14">
        <v>3.1099999999999999E-2</v>
      </c>
      <c r="Y132" s="14">
        <v>4.1500000000000002E-2</v>
      </c>
      <c r="Z132" s="14">
        <f t="shared" si="9"/>
        <v>4.1500000000000002E-2</v>
      </c>
      <c r="AA132" s="14">
        <v>6.54E-2</v>
      </c>
      <c r="AB132" s="14">
        <f t="shared" si="10"/>
        <v>6.54E-2</v>
      </c>
      <c r="AC132" s="14">
        <v>8.3599999999999994E-2</v>
      </c>
      <c r="AD132" s="14">
        <f t="shared" si="11"/>
        <v>8.3599999999999994E-2</v>
      </c>
      <c r="AE132" s="14">
        <v>9.8599999999999993E-2</v>
      </c>
      <c r="AF132" s="14">
        <f t="shared" si="6"/>
        <v>9.8599999999999993E-2</v>
      </c>
      <c r="AG132" s="14">
        <f t="shared" si="6"/>
        <v>9.8599999999999993E-2</v>
      </c>
      <c r="AH132" s="14">
        <v>1</v>
      </c>
      <c r="AI132" s="15">
        <v>1</v>
      </c>
    </row>
    <row r="133" spans="1:35" ht="14.55" customHeight="1" x14ac:dyDescent="0.45">
      <c r="A133" s="14" t="s">
        <v>315</v>
      </c>
      <c r="B133" s="28" t="s">
        <v>46</v>
      </c>
      <c r="C133" s="29">
        <v>10</v>
      </c>
      <c r="D133" s="14">
        <v>2019</v>
      </c>
      <c r="E133" s="6" t="s">
        <v>36</v>
      </c>
      <c r="F133" s="14" t="s">
        <v>37</v>
      </c>
      <c r="G133" s="14">
        <f>VLOOKUP((D133-1)&amp;"."&amp;C133&amp;"."&amp;B133,FPL!B$38:E$429,4,FALSE)*1</f>
        <v>57250</v>
      </c>
      <c r="H133" s="14">
        <f>VLOOKUP((D133-1)&amp;"."&amp;C133&amp;"."&amp;B133,FPL!B$38:E$429,4,FALSE)*1.32</f>
        <v>75570</v>
      </c>
      <c r="I133" s="14" t="s">
        <v>38</v>
      </c>
      <c r="J133" s="14">
        <f>VLOOKUP((D133-1)&amp;"."&amp;C133&amp;"."&amp;B133,FPL!B$38:E$429,4,FALSE)*1.49</f>
        <v>85302.5</v>
      </c>
      <c r="K133" s="14" t="s">
        <v>39</v>
      </c>
      <c r="L133" s="14">
        <f>VLOOKUP((D133-1)&amp;"."&amp;C133&amp;"."&amp;B133,FPL!B$38:E$429,4,FALSE)*1.99</f>
        <v>113927.5</v>
      </c>
      <c r="M133" s="14" t="s">
        <v>40</v>
      </c>
      <c r="N133" s="14">
        <f>VLOOKUP((D133-1)&amp;"."&amp;C133&amp;"."&amp;B133,FPL!B$38:E$429,4,FALSE)*2.49</f>
        <v>142552.5</v>
      </c>
      <c r="O133" s="14" t="s">
        <v>41</v>
      </c>
      <c r="P133" s="14">
        <f>VLOOKUP((D133-1)&amp;"."&amp;C133&amp;"."&amp;B133,FPL!B$38:E$429,4,FALSE)*2.99</f>
        <v>171177.5</v>
      </c>
      <c r="Q133" s="14" t="s">
        <v>42</v>
      </c>
      <c r="R133" s="14">
        <f>VLOOKUP((D133-1)&amp;"."&amp;C133&amp;"."&amp;B133,FPL!B$38:E$429,4,FALSE)*3.99</f>
        <v>228427.5</v>
      </c>
      <c r="S133" s="14" t="s">
        <v>318</v>
      </c>
      <c r="T133" s="15">
        <v>99999999999</v>
      </c>
      <c r="U133" s="6">
        <f t="shared" si="7"/>
        <v>9.8599999999999993E-2</v>
      </c>
      <c r="V133" s="14">
        <v>2.0799999999999999E-2</v>
      </c>
      <c r="W133" s="14">
        <f t="shared" si="8"/>
        <v>2.0799999999999999E-2</v>
      </c>
      <c r="X133" s="14">
        <v>3.1099999999999999E-2</v>
      </c>
      <c r="Y133" s="14">
        <v>4.1500000000000002E-2</v>
      </c>
      <c r="Z133" s="14">
        <f t="shared" si="9"/>
        <v>4.1500000000000002E-2</v>
      </c>
      <c r="AA133" s="14">
        <v>6.54E-2</v>
      </c>
      <c r="AB133" s="14">
        <f t="shared" si="10"/>
        <v>6.54E-2</v>
      </c>
      <c r="AC133" s="14">
        <v>8.3599999999999994E-2</v>
      </c>
      <c r="AD133" s="14">
        <f t="shared" si="11"/>
        <v>8.3599999999999994E-2</v>
      </c>
      <c r="AE133" s="14">
        <v>9.8599999999999993E-2</v>
      </c>
      <c r="AF133" s="14">
        <f t="shared" ref="AF133:AF135" si="12">AE133</f>
        <v>9.8599999999999993E-2</v>
      </c>
      <c r="AG133" s="14">
        <f t="shared" ref="AG133:AG135" si="13">AF133</f>
        <v>9.8599999999999993E-2</v>
      </c>
      <c r="AH133" s="14">
        <v>1</v>
      </c>
      <c r="AI133" s="15">
        <v>1</v>
      </c>
    </row>
    <row r="134" spans="1:35" ht="14.55" customHeight="1" x14ac:dyDescent="0.45">
      <c r="A134" s="14" t="s">
        <v>315</v>
      </c>
      <c r="B134" s="28" t="s">
        <v>46</v>
      </c>
      <c r="C134" s="29">
        <v>11</v>
      </c>
      <c r="D134" s="14">
        <v>2019</v>
      </c>
      <c r="E134" s="6" t="s">
        <v>36</v>
      </c>
      <c r="F134" s="14" t="s">
        <v>37</v>
      </c>
      <c r="G134" s="14">
        <f>VLOOKUP((D134-1)&amp;"."&amp;C134&amp;"."&amp;B134,FPL!B$38:E$429,4,FALSE)*1</f>
        <v>62060</v>
      </c>
      <c r="H134" s="14">
        <f>VLOOKUP((D134-1)&amp;"."&amp;C134&amp;"."&amp;B134,FPL!B$38:E$429,4,FALSE)*1.32</f>
        <v>81919.199999999997</v>
      </c>
      <c r="I134" s="14" t="s">
        <v>38</v>
      </c>
      <c r="J134" s="14">
        <f>VLOOKUP((D134-1)&amp;"."&amp;C134&amp;"."&amp;B134,FPL!B$38:E$429,4,FALSE)*1.49</f>
        <v>92469.4</v>
      </c>
      <c r="K134" s="14" t="s">
        <v>39</v>
      </c>
      <c r="L134" s="14">
        <f>VLOOKUP((D134-1)&amp;"."&amp;C134&amp;"."&amp;B134,FPL!B$38:E$429,4,FALSE)*1.99</f>
        <v>123499.4</v>
      </c>
      <c r="M134" s="14" t="s">
        <v>40</v>
      </c>
      <c r="N134" s="14">
        <f>VLOOKUP((D134-1)&amp;"."&amp;C134&amp;"."&amp;B134,FPL!B$38:E$429,4,FALSE)*2.49</f>
        <v>154529.40000000002</v>
      </c>
      <c r="O134" s="14" t="s">
        <v>41</v>
      </c>
      <c r="P134" s="14">
        <f>VLOOKUP((D134-1)&amp;"."&amp;C134&amp;"."&amp;B134,FPL!B$38:E$429,4,FALSE)*2.99</f>
        <v>185559.40000000002</v>
      </c>
      <c r="Q134" s="14" t="s">
        <v>42</v>
      </c>
      <c r="R134" s="14">
        <f>VLOOKUP((D134-1)&amp;"."&amp;C134&amp;"."&amp;B134,FPL!B$38:E$429,4,FALSE)*3.99</f>
        <v>247619.40000000002</v>
      </c>
      <c r="S134" s="14" t="s">
        <v>318</v>
      </c>
      <c r="T134" s="15">
        <v>99999999999</v>
      </c>
      <c r="U134" s="6">
        <f t="shared" si="7"/>
        <v>9.8599999999999993E-2</v>
      </c>
      <c r="V134" s="14">
        <v>2.0799999999999999E-2</v>
      </c>
      <c r="W134" s="14">
        <f t="shared" si="8"/>
        <v>2.0799999999999999E-2</v>
      </c>
      <c r="X134" s="14">
        <v>3.1099999999999999E-2</v>
      </c>
      <c r="Y134" s="14">
        <v>4.1500000000000002E-2</v>
      </c>
      <c r="Z134" s="14">
        <f t="shared" si="9"/>
        <v>4.1500000000000002E-2</v>
      </c>
      <c r="AA134" s="14">
        <v>6.54E-2</v>
      </c>
      <c r="AB134" s="14">
        <f t="shared" si="10"/>
        <v>6.54E-2</v>
      </c>
      <c r="AC134" s="14">
        <v>8.3599999999999994E-2</v>
      </c>
      <c r="AD134" s="14">
        <f t="shared" si="11"/>
        <v>8.3599999999999994E-2</v>
      </c>
      <c r="AE134" s="14">
        <v>9.8599999999999993E-2</v>
      </c>
      <c r="AF134" s="14">
        <f t="shared" si="12"/>
        <v>9.8599999999999993E-2</v>
      </c>
      <c r="AG134" s="14">
        <f t="shared" si="13"/>
        <v>9.8599999999999993E-2</v>
      </c>
      <c r="AH134" s="14">
        <v>1</v>
      </c>
      <c r="AI134" s="15">
        <v>1</v>
      </c>
    </row>
    <row r="135" spans="1:35" ht="14.55" customHeight="1" x14ac:dyDescent="0.45">
      <c r="A135" s="14" t="s">
        <v>315</v>
      </c>
      <c r="B135" s="28" t="s">
        <v>46</v>
      </c>
      <c r="C135" s="29">
        <v>12</v>
      </c>
      <c r="D135" s="14">
        <v>2019</v>
      </c>
      <c r="E135" s="6" t="s">
        <v>36</v>
      </c>
      <c r="F135" s="14" t="s">
        <v>37</v>
      </c>
      <c r="G135" s="14">
        <f>VLOOKUP((D135-1)&amp;"."&amp;C135&amp;"."&amp;B135,FPL!B$38:E$429,4,FALSE)*1</f>
        <v>66870</v>
      </c>
      <c r="H135" s="14">
        <f>VLOOKUP((D135-1)&amp;"."&amp;C135&amp;"."&amp;B135,FPL!B$38:E$429,4,FALSE)*1.32</f>
        <v>88268.400000000009</v>
      </c>
      <c r="I135" s="14" t="s">
        <v>38</v>
      </c>
      <c r="J135" s="14">
        <f>VLOOKUP((D135-1)&amp;"."&amp;C135&amp;"."&amp;B135,FPL!B$38:E$429,4,FALSE)*1.49</f>
        <v>99636.3</v>
      </c>
      <c r="K135" s="14" t="s">
        <v>39</v>
      </c>
      <c r="L135" s="14">
        <f>VLOOKUP((D135-1)&amp;"."&amp;C135&amp;"."&amp;B135,FPL!B$38:E$429,4,FALSE)*1.99</f>
        <v>133071.29999999999</v>
      </c>
      <c r="M135" s="14" t="s">
        <v>40</v>
      </c>
      <c r="N135" s="14">
        <f>VLOOKUP((D135-1)&amp;"."&amp;C135&amp;"."&amp;B135,FPL!B$38:E$429,4,FALSE)*2.49</f>
        <v>166506.30000000002</v>
      </c>
      <c r="O135" s="14" t="s">
        <v>41</v>
      </c>
      <c r="P135" s="14">
        <f>VLOOKUP((D135-1)&amp;"."&amp;C135&amp;"."&amp;B135,FPL!B$38:E$429,4,FALSE)*2.99</f>
        <v>199941.30000000002</v>
      </c>
      <c r="Q135" s="14" t="s">
        <v>42</v>
      </c>
      <c r="R135" s="14">
        <f>VLOOKUP((D135-1)&amp;"."&amp;C135&amp;"."&amp;B135,FPL!B$38:E$429,4,FALSE)*3.99</f>
        <v>266811.3</v>
      </c>
      <c r="S135" s="14" t="s">
        <v>318</v>
      </c>
      <c r="T135" s="15">
        <v>99999999999</v>
      </c>
      <c r="U135" s="6">
        <f t="shared" si="7"/>
        <v>9.8599999999999993E-2</v>
      </c>
      <c r="V135" s="14">
        <v>2.0799999999999999E-2</v>
      </c>
      <c r="W135" s="14">
        <f t="shared" si="8"/>
        <v>2.0799999999999999E-2</v>
      </c>
      <c r="X135" s="14">
        <v>3.1099999999999999E-2</v>
      </c>
      <c r="Y135" s="14">
        <v>4.1500000000000002E-2</v>
      </c>
      <c r="Z135" s="14">
        <f t="shared" si="9"/>
        <v>4.1500000000000002E-2</v>
      </c>
      <c r="AA135" s="14">
        <v>6.54E-2</v>
      </c>
      <c r="AB135" s="14">
        <f t="shared" si="10"/>
        <v>6.54E-2</v>
      </c>
      <c r="AC135" s="14">
        <v>8.3599999999999994E-2</v>
      </c>
      <c r="AD135" s="14">
        <f t="shared" si="11"/>
        <v>8.3599999999999994E-2</v>
      </c>
      <c r="AE135" s="14">
        <v>9.8599999999999993E-2</v>
      </c>
      <c r="AF135" s="14">
        <f t="shared" si="12"/>
        <v>9.8599999999999993E-2</v>
      </c>
      <c r="AG135" s="14">
        <f t="shared" si="13"/>
        <v>9.8599999999999993E-2</v>
      </c>
      <c r="AH135" s="14">
        <v>1</v>
      </c>
      <c r="AI135" s="15">
        <v>1</v>
      </c>
    </row>
    <row r="136" spans="1:35" ht="14.55" customHeight="1" x14ac:dyDescent="0.45">
      <c r="A136" s="14" t="s">
        <v>315</v>
      </c>
      <c r="B136" s="28">
        <v>0</v>
      </c>
      <c r="C136" s="29">
        <v>1</v>
      </c>
      <c r="D136" s="14">
        <v>2019</v>
      </c>
      <c r="E136" s="6" t="s">
        <v>36</v>
      </c>
      <c r="F136" s="14" t="s">
        <v>37</v>
      </c>
      <c r="G136" s="14">
        <f>VLOOKUP((D136-1)&amp;"."&amp;C136&amp;"."&amp;B136,FPL!B$38:E$429,4,FALSE)*1</f>
        <v>12140</v>
      </c>
      <c r="H136" s="14">
        <f>VLOOKUP((D136-1)&amp;"."&amp;C136&amp;"."&amp;B136,FPL!B$38:E$429,4,FALSE)*1.32</f>
        <v>16024.800000000001</v>
      </c>
      <c r="I136" s="14" t="s">
        <v>38</v>
      </c>
      <c r="J136" s="14">
        <f>VLOOKUP((D136-1)&amp;"."&amp;C136&amp;"."&amp;B136,FPL!B$38:E$429,4,FALSE)*1.49</f>
        <v>18088.599999999999</v>
      </c>
      <c r="K136" s="14" t="s">
        <v>39</v>
      </c>
      <c r="L136" s="14">
        <f>VLOOKUP((D136-1)&amp;"."&amp;C136&amp;"."&amp;B136,FPL!B$38:E$429,4,FALSE)*1.99</f>
        <v>24158.6</v>
      </c>
      <c r="M136" s="14" t="s">
        <v>40</v>
      </c>
      <c r="N136" s="14">
        <f>VLOOKUP((D136-1)&amp;"."&amp;C136&amp;"."&amp;B136,FPL!B$38:E$429,4,FALSE)*2.49</f>
        <v>30228.600000000002</v>
      </c>
      <c r="O136" s="14" t="s">
        <v>41</v>
      </c>
      <c r="P136" s="14">
        <f>VLOOKUP((D136-1)&amp;"."&amp;C136&amp;"."&amp;B136,FPL!B$38:E$429,4,FALSE)*2.99</f>
        <v>36298.600000000006</v>
      </c>
      <c r="Q136" s="14" t="s">
        <v>42</v>
      </c>
      <c r="R136" s="14">
        <f>VLOOKUP((D136-1)&amp;"."&amp;C136&amp;"."&amp;B136,FPL!B$38:E$429,4,FALSE)*3.99</f>
        <v>48438.600000000006</v>
      </c>
      <c r="S136" s="14" t="s">
        <v>318</v>
      </c>
      <c r="T136" s="15">
        <v>99999999999</v>
      </c>
      <c r="U136" s="6">
        <f t="shared" si="7"/>
        <v>9.8599999999999993E-2</v>
      </c>
      <c r="V136" s="14">
        <v>2.0799999999999999E-2</v>
      </c>
      <c r="W136" s="14">
        <f t="shared" si="8"/>
        <v>2.0799999999999999E-2</v>
      </c>
      <c r="X136" s="14">
        <v>3.1099999999999999E-2</v>
      </c>
      <c r="Y136" s="14">
        <v>4.1500000000000002E-2</v>
      </c>
      <c r="Z136" s="14">
        <f t="shared" si="9"/>
        <v>4.1500000000000002E-2</v>
      </c>
      <c r="AA136" s="14">
        <v>6.54E-2</v>
      </c>
      <c r="AB136" s="14">
        <f t="shared" si="10"/>
        <v>6.54E-2</v>
      </c>
      <c r="AC136" s="14">
        <v>8.3599999999999994E-2</v>
      </c>
      <c r="AD136" s="14">
        <f t="shared" si="11"/>
        <v>8.3599999999999994E-2</v>
      </c>
      <c r="AE136" s="14">
        <v>9.8599999999999993E-2</v>
      </c>
      <c r="AF136" s="14">
        <f t="shared" ref="AF136:AG163" si="14">AE136</f>
        <v>9.8599999999999993E-2</v>
      </c>
      <c r="AG136" s="14">
        <f t="shared" si="14"/>
        <v>9.8599999999999993E-2</v>
      </c>
      <c r="AH136" s="14">
        <v>1</v>
      </c>
      <c r="AI136" s="15">
        <v>1</v>
      </c>
    </row>
    <row r="137" spans="1:35" ht="14.55" customHeight="1" x14ac:dyDescent="0.45">
      <c r="A137" s="14" t="s">
        <v>315</v>
      </c>
      <c r="B137" s="28">
        <v>0</v>
      </c>
      <c r="C137" s="29">
        <v>2</v>
      </c>
      <c r="D137" s="14">
        <v>2019</v>
      </c>
      <c r="E137" s="6" t="s">
        <v>36</v>
      </c>
      <c r="F137" s="14" t="s">
        <v>37</v>
      </c>
      <c r="G137" s="14">
        <f>VLOOKUP((D137-1)&amp;"."&amp;C137&amp;"."&amp;B137,FPL!B$38:E$429,4,FALSE)*1</f>
        <v>16460</v>
      </c>
      <c r="H137" s="14">
        <f>VLOOKUP((D137-1)&amp;"."&amp;C137&amp;"."&amp;B137,FPL!B$38:E$429,4,FALSE)*1.32</f>
        <v>21727.200000000001</v>
      </c>
      <c r="I137" s="14" t="s">
        <v>38</v>
      </c>
      <c r="J137" s="14">
        <f>VLOOKUP((D137-1)&amp;"."&amp;C137&amp;"."&amp;B137,FPL!B$38:E$429,4,FALSE)*1.49</f>
        <v>24525.4</v>
      </c>
      <c r="K137" s="14" t="s">
        <v>39</v>
      </c>
      <c r="L137" s="14">
        <f>VLOOKUP((D137-1)&amp;"."&amp;C137&amp;"."&amp;B137,FPL!B$38:E$429,4,FALSE)*1.99</f>
        <v>32755.4</v>
      </c>
      <c r="M137" s="14" t="s">
        <v>40</v>
      </c>
      <c r="N137" s="14">
        <f>VLOOKUP((D137-1)&amp;"."&amp;C137&amp;"."&amp;B137,FPL!B$38:E$429,4,FALSE)*2.49</f>
        <v>40985.4</v>
      </c>
      <c r="O137" s="14" t="s">
        <v>41</v>
      </c>
      <c r="P137" s="14">
        <f>VLOOKUP((D137-1)&amp;"."&amp;C137&amp;"."&amp;B137,FPL!B$38:E$429,4,FALSE)*2.99</f>
        <v>49215.4</v>
      </c>
      <c r="Q137" s="14" t="s">
        <v>42</v>
      </c>
      <c r="R137" s="14">
        <f>VLOOKUP((D137-1)&amp;"."&amp;C137&amp;"."&amp;B137,FPL!B$38:E$429,4,FALSE)*3.99</f>
        <v>65675.400000000009</v>
      </c>
      <c r="S137" s="14" t="s">
        <v>318</v>
      </c>
      <c r="T137" s="15">
        <v>99999999999</v>
      </c>
      <c r="U137" s="6">
        <f t="shared" si="7"/>
        <v>9.8599999999999993E-2</v>
      </c>
      <c r="V137" s="14">
        <v>2.0799999999999999E-2</v>
      </c>
      <c r="W137" s="14">
        <f t="shared" si="8"/>
        <v>2.0799999999999999E-2</v>
      </c>
      <c r="X137" s="14">
        <v>3.1099999999999999E-2</v>
      </c>
      <c r="Y137" s="14">
        <v>4.1500000000000002E-2</v>
      </c>
      <c r="Z137" s="14">
        <f t="shared" si="9"/>
        <v>4.1500000000000002E-2</v>
      </c>
      <c r="AA137" s="14">
        <v>6.54E-2</v>
      </c>
      <c r="AB137" s="14">
        <f t="shared" si="10"/>
        <v>6.54E-2</v>
      </c>
      <c r="AC137" s="14">
        <v>8.3599999999999994E-2</v>
      </c>
      <c r="AD137" s="14">
        <f t="shared" si="11"/>
        <v>8.3599999999999994E-2</v>
      </c>
      <c r="AE137" s="14">
        <v>9.8599999999999993E-2</v>
      </c>
      <c r="AF137" s="14">
        <f t="shared" si="14"/>
        <v>9.8599999999999993E-2</v>
      </c>
      <c r="AG137" s="14">
        <f t="shared" si="14"/>
        <v>9.8599999999999993E-2</v>
      </c>
      <c r="AH137" s="14">
        <v>1</v>
      </c>
      <c r="AI137" s="15">
        <v>1</v>
      </c>
    </row>
    <row r="138" spans="1:35" ht="14.55" customHeight="1" x14ac:dyDescent="0.45">
      <c r="A138" s="14" t="s">
        <v>315</v>
      </c>
      <c r="B138" s="28">
        <v>0</v>
      </c>
      <c r="C138" s="29">
        <v>3</v>
      </c>
      <c r="D138" s="14">
        <v>2019</v>
      </c>
      <c r="E138" s="6" t="s">
        <v>36</v>
      </c>
      <c r="F138" s="14" t="s">
        <v>37</v>
      </c>
      <c r="G138" s="14">
        <f>VLOOKUP((D138-1)&amp;"."&amp;C138&amp;"."&amp;B138,FPL!B$38:E$429,4,FALSE)*1</f>
        <v>20780</v>
      </c>
      <c r="H138" s="14">
        <f>VLOOKUP((D138-1)&amp;"."&amp;C138&amp;"."&amp;B138,FPL!B$38:E$429,4,FALSE)*1.32</f>
        <v>27429.600000000002</v>
      </c>
      <c r="I138" s="14" t="s">
        <v>38</v>
      </c>
      <c r="J138" s="14">
        <f>VLOOKUP((D138-1)&amp;"."&amp;C138&amp;"."&amp;B138,FPL!B$38:E$429,4,FALSE)*1.49</f>
        <v>30962.2</v>
      </c>
      <c r="K138" s="14" t="s">
        <v>39</v>
      </c>
      <c r="L138" s="14">
        <f>VLOOKUP((D138-1)&amp;"."&amp;C138&amp;"."&amp;B138,FPL!B$38:E$429,4,FALSE)*1.99</f>
        <v>41352.199999999997</v>
      </c>
      <c r="M138" s="14" t="s">
        <v>40</v>
      </c>
      <c r="N138" s="14">
        <f>VLOOKUP((D138-1)&amp;"."&amp;C138&amp;"."&amp;B138,FPL!B$38:E$429,4,FALSE)*2.49</f>
        <v>51742.200000000004</v>
      </c>
      <c r="O138" s="14" t="s">
        <v>41</v>
      </c>
      <c r="P138" s="14">
        <f>VLOOKUP((D138-1)&amp;"."&amp;C138&amp;"."&amp;B138,FPL!B$38:E$429,4,FALSE)*2.99</f>
        <v>62132.200000000004</v>
      </c>
      <c r="Q138" s="14" t="s">
        <v>42</v>
      </c>
      <c r="R138" s="14">
        <f>VLOOKUP((D138-1)&amp;"."&amp;C138&amp;"."&amp;B138,FPL!B$38:E$429,4,FALSE)*3.99</f>
        <v>82912.200000000012</v>
      </c>
      <c r="S138" s="14" t="s">
        <v>318</v>
      </c>
      <c r="T138" s="15">
        <v>99999999999</v>
      </c>
      <c r="U138" s="6">
        <f t="shared" si="7"/>
        <v>9.8599999999999993E-2</v>
      </c>
      <c r="V138" s="14">
        <v>2.0799999999999999E-2</v>
      </c>
      <c r="W138" s="14">
        <f t="shared" si="8"/>
        <v>2.0799999999999999E-2</v>
      </c>
      <c r="X138" s="14">
        <v>3.1099999999999999E-2</v>
      </c>
      <c r="Y138" s="14">
        <v>4.1500000000000002E-2</v>
      </c>
      <c r="Z138" s="14">
        <f t="shared" si="9"/>
        <v>4.1500000000000002E-2</v>
      </c>
      <c r="AA138" s="14">
        <v>6.54E-2</v>
      </c>
      <c r="AB138" s="14">
        <f t="shared" si="10"/>
        <v>6.54E-2</v>
      </c>
      <c r="AC138" s="14">
        <v>8.3599999999999994E-2</v>
      </c>
      <c r="AD138" s="14">
        <f t="shared" si="11"/>
        <v>8.3599999999999994E-2</v>
      </c>
      <c r="AE138" s="14">
        <v>9.8599999999999993E-2</v>
      </c>
      <c r="AF138" s="14">
        <f t="shared" si="14"/>
        <v>9.8599999999999993E-2</v>
      </c>
      <c r="AG138" s="14">
        <f t="shared" si="14"/>
        <v>9.8599999999999993E-2</v>
      </c>
      <c r="AH138" s="14">
        <v>1</v>
      </c>
      <c r="AI138" s="15">
        <v>1</v>
      </c>
    </row>
    <row r="139" spans="1:35" ht="14.55" customHeight="1" x14ac:dyDescent="0.45">
      <c r="A139" s="14" t="s">
        <v>315</v>
      </c>
      <c r="B139" s="28">
        <v>0</v>
      </c>
      <c r="C139" s="29">
        <v>4</v>
      </c>
      <c r="D139" s="14">
        <v>2019</v>
      </c>
      <c r="E139" s="6" t="s">
        <v>36</v>
      </c>
      <c r="F139" s="14" t="s">
        <v>37</v>
      </c>
      <c r="G139" s="14">
        <f>VLOOKUP((D139-1)&amp;"."&amp;C139&amp;"."&amp;B139,FPL!B$38:E$429,4,FALSE)*1</f>
        <v>25100</v>
      </c>
      <c r="H139" s="14">
        <f>VLOOKUP((D139-1)&amp;"."&amp;C139&amp;"."&amp;B139,FPL!B$38:E$429,4,FALSE)*1.32</f>
        <v>33132</v>
      </c>
      <c r="I139" s="14" t="s">
        <v>38</v>
      </c>
      <c r="J139" s="14">
        <f>VLOOKUP((D139-1)&amp;"."&amp;C139&amp;"."&amp;B139,FPL!B$38:E$429,4,FALSE)*1.49</f>
        <v>37399</v>
      </c>
      <c r="K139" s="14" t="s">
        <v>39</v>
      </c>
      <c r="L139" s="14">
        <f>VLOOKUP((D139-1)&amp;"."&amp;C139&amp;"."&amp;B139,FPL!B$38:E$429,4,FALSE)*1.99</f>
        <v>49949</v>
      </c>
      <c r="M139" s="14" t="s">
        <v>40</v>
      </c>
      <c r="N139" s="14">
        <f>VLOOKUP((D139-1)&amp;"."&amp;C139&amp;"."&amp;B139,FPL!B$38:E$429,4,FALSE)*2.49</f>
        <v>62499.000000000007</v>
      </c>
      <c r="O139" s="14" t="s">
        <v>41</v>
      </c>
      <c r="P139" s="14">
        <f>VLOOKUP((D139-1)&amp;"."&amp;C139&amp;"."&amp;B139,FPL!B$38:E$429,4,FALSE)*2.99</f>
        <v>75049</v>
      </c>
      <c r="Q139" s="14" t="s">
        <v>42</v>
      </c>
      <c r="R139" s="14">
        <f>VLOOKUP((D139-1)&amp;"."&amp;C139&amp;"."&amp;B139,FPL!B$38:E$429,4,FALSE)*3.99</f>
        <v>100149</v>
      </c>
      <c r="S139" s="14" t="s">
        <v>318</v>
      </c>
      <c r="T139" s="15">
        <v>99999999999</v>
      </c>
      <c r="U139" s="6">
        <f t="shared" si="7"/>
        <v>9.8599999999999993E-2</v>
      </c>
      <c r="V139" s="14">
        <v>2.0799999999999999E-2</v>
      </c>
      <c r="W139" s="14">
        <f t="shared" si="8"/>
        <v>2.0799999999999999E-2</v>
      </c>
      <c r="X139" s="14">
        <v>3.1099999999999999E-2</v>
      </c>
      <c r="Y139" s="14">
        <v>4.1500000000000002E-2</v>
      </c>
      <c r="Z139" s="14">
        <f t="shared" si="9"/>
        <v>4.1500000000000002E-2</v>
      </c>
      <c r="AA139" s="14">
        <v>6.54E-2</v>
      </c>
      <c r="AB139" s="14">
        <f t="shared" si="10"/>
        <v>6.54E-2</v>
      </c>
      <c r="AC139" s="14">
        <v>8.3599999999999994E-2</v>
      </c>
      <c r="AD139" s="14">
        <f t="shared" si="11"/>
        <v>8.3599999999999994E-2</v>
      </c>
      <c r="AE139" s="14">
        <v>9.8599999999999993E-2</v>
      </c>
      <c r="AF139" s="14">
        <f t="shared" si="14"/>
        <v>9.8599999999999993E-2</v>
      </c>
      <c r="AG139" s="14">
        <f t="shared" si="14"/>
        <v>9.8599999999999993E-2</v>
      </c>
      <c r="AH139" s="14">
        <v>1</v>
      </c>
      <c r="AI139" s="15">
        <v>1</v>
      </c>
    </row>
    <row r="140" spans="1:35" ht="14.55" customHeight="1" x14ac:dyDescent="0.45">
      <c r="A140" s="14" t="s">
        <v>315</v>
      </c>
      <c r="B140" s="28">
        <v>0</v>
      </c>
      <c r="C140" s="29">
        <v>5</v>
      </c>
      <c r="D140" s="14">
        <v>2019</v>
      </c>
      <c r="E140" s="6" t="s">
        <v>36</v>
      </c>
      <c r="F140" s="14" t="s">
        <v>37</v>
      </c>
      <c r="G140" s="14">
        <f>VLOOKUP((D140-1)&amp;"."&amp;C140&amp;"."&amp;B140,FPL!B$38:E$429,4,FALSE)*1</f>
        <v>29420</v>
      </c>
      <c r="H140" s="14">
        <f>VLOOKUP((D140-1)&amp;"."&amp;C140&amp;"."&amp;B140,FPL!B$38:E$429,4,FALSE)*1.32</f>
        <v>38834.400000000001</v>
      </c>
      <c r="I140" s="14" t="s">
        <v>38</v>
      </c>
      <c r="J140" s="14">
        <f>VLOOKUP((D140-1)&amp;"."&amp;C140&amp;"."&amp;B140,FPL!B$38:E$429,4,FALSE)*1.49</f>
        <v>43835.8</v>
      </c>
      <c r="K140" s="14" t="s">
        <v>39</v>
      </c>
      <c r="L140" s="14">
        <f>VLOOKUP((D140-1)&amp;"."&amp;C140&amp;"."&amp;B140,FPL!B$38:E$429,4,FALSE)*1.99</f>
        <v>58545.8</v>
      </c>
      <c r="M140" s="14" t="s">
        <v>40</v>
      </c>
      <c r="N140" s="14">
        <f>VLOOKUP((D140-1)&amp;"."&amp;C140&amp;"."&amp;B140,FPL!B$38:E$429,4,FALSE)*2.49</f>
        <v>73255.8</v>
      </c>
      <c r="O140" s="14" t="s">
        <v>41</v>
      </c>
      <c r="P140" s="14">
        <f>VLOOKUP((D140-1)&amp;"."&amp;C140&amp;"."&amp;B140,FPL!B$38:E$429,4,FALSE)*2.99</f>
        <v>87965.8</v>
      </c>
      <c r="Q140" s="14" t="s">
        <v>42</v>
      </c>
      <c r="R140" s="14">
        <f>VLOOKUP((D140-1)&amp;"."&amp;C140&amp;"."&amp;B140,FPL!B$38:E$429,4,FALSE)*3.99</f>
        <v>117385.8</v>
      </c>
      <c r="S140" s="14" t="s">
        <v>318</v>
      </c>
      <c r="T140" s="15">
        <v>99999999999</v>
      </c>
      <c r="U140" s="6">
        <f t="shared" si="7"/>
        <v>9.8599999999999993E-2</v>
      </c>
      <c r="V140" s="14">
        <v>2.0799999999999999E-2</v>
      </c>
      <c r="W140" s="14">
        <f t="shared" si="8"/>
        <v>2.0799999999999999E-2</v>
      </c>
      <c r="X140" s="14">
        <v>3.1099999999999999E-2</v>
      </c>
      <c r="Y140" s="14">
        <v>4.1500000000000002E-2</v>
      </c>
      <c r="Z140" s="14">
        <f t="shared" si="9"/>
        <v>4.1500000000000002E-2</v>
      </c>
      <c r="AA140" s="14">
        <v>6.54E-2</v>
      </c>
      <c r="AB140" s="14">
        <f t="shared" si="10"/>
        <v>6.54E-2</v>
      </c>
      <c r="AC140" s="14">
        <v>8.3599999999999994E-2</v>
      </c>
      <c r="AD140" s="14">
        <f t="shared" si="11"/>
        <v>8.3599999999999994E-2</v>
      </c>
      <c r="AE140" s="14">
        <v>9.8599999999999993E-2</v>
      </c>
      <c r="AF140" s="14">
        <f t="shared" si="14"/>
        <v>9.8599999999999993E-2</v>
      </c>
      <c r="AG140" s="14">
        <f t="shared" si="14"/>
        <v>9.8599999999999993E-2</v>
      </c>
      <c r="AH140" s="14">
        <v>1</v>
      </c>
      <c r="AI140" s="15">
        <v>1</v>
      </c>
    </row>
    <row r="141" spans="1:35" ht="14.25" customHeight="1" x14ac:dyDescent="0.45">
      <c r="A141" s="14" t="s">
        <v>315</v>
      </c>
      <c r="B141" s="28">
        <v>0</v>
      </c>
      <c r="C141" s="29">
        <v>6</v>
      </c>
      <c r="D141" s="14">
        <v>2019</v>
      </c>
      <c r="E141" s="6" t="s">
        <v>36</v>
      </c>
      <c r="F141" s="14" t="s">
        <v>37</v>
      </c>
      <c r="G141" s="14">
        <f>VLOOKUP((D141-1)&amp;"."&amp;C141&amp;"."&amp;B141,FPL!B$38:E$429,4,FALSE)*1</f>
        <v>33740</v>
      </c>
      <c r="H141" s="14">
        <f>VLOOKUP((D141-1)&amp;"."&amp;C141&amp;"."&amp;B141,FPL!B$38:E$429,4,FALSE)*1.32</f>
        <v>44536.800000000003</v>
      </c>
      <c r="I141" s="14" t="s">
        <v>38</v>
      </c>
      <c r="J141" s="14">
        <f>VLOOKUP((D141-1)&amp;"."&amp;C141&amp;"."&amp;B141,FPL!B$38:E$429,4,FALSE)*1.49</f>
        <v>50272.6</v>
      </c>
      <c r="K141" s="14" t="s">
        <v>39</v>
      </c>
      <c r="L141" s="14">
        <f>VLOOKUP((D141-1)&amp;"."&amp;C141&amp;"."&amp;B141,FPL!B$38:E$429,4,FALSE)*1.99</f>
        <v>67142.600000000006</v>
      </c>
      <c r="M141" s="14" t="s">
        <v>40</v>
      </c>
      <c r="N141" s="14">
        <f>VLOOKUP((D141-1)&amp;"."&amp;C141&amp;"."&amp;B141,FPL!B$38:E$429,4,FALSE)*2.49</f>
        <v>84012.6</v>
      </c>
      <c r="O141" s="14" t="s">
        <v>41</v>
      </c>
      <c r="P141" s="14">
        <f>VLOOKUP((D141-1)&amp;"."&amp;C141&amp;"."&amp;B141,FPL!B$38:E$429,4,FALSE)*2.99</f>
        <v>100882.6</v>
      </c>
      <c r="Q141" s="14" t="s">
        <v>42</v>
      </c>
      <c r="R141" s="14">
        <f>VLOOKUP((D141-1)&amp;"."&amp;C141&amp;"."&amp;B141,FPL!B$38:E$429,4,FALSE)*3.99</f>
        <v>134622.6</v>
      </c>
      <c r="S141" s="14" t="s">
        <v>318</v>
      </c>
      <c r="T141" s="15">
        <v>99999999999</v>
      </c>
      <c r="U141" s="6">
        <f t="shared" si="7"/>
        <v>9.8599999999999993E-2</v>
      </c>
      <c r="V141" s="14">
        <v>2.0799999999999999E-2</v>
      </c>
      <c r="W141" s="14">
        <f t="shared" si="8"/>
        <v>2.0799999999999999E-2</v>
      </c>
      <c r="X141" s="14">
        <v>3.1099999999999999E-2</v>
      </c>
      <c r="Y141" s="14">
        <v>4.1500000000000002E-2</v>
      </c>
      <c r="Z141" s="14">
        <f t="shared" si="9"/>
        <v>4.1500000000000002E-2</v>
      </c>
      <c r="AA141" s="14">
        <v>6.54E-2</v>
      </c>
      <c r="AB141" s="14">
        <f t="shared" si="10"/>
        <v>6.54E-2</v>
      </c>
      <c r="AC141" s="14">
        <v>8.3599999999999994E-2</v>
      </c>
      <c r="AD141" s="14">
        <f t="shared" si="11"/>
        <v>8.3599999999999994E-2</v>
      </c>
      <c r="AE141" s="14">
        <v>9.8599999999999993E-2</v>
      </c>
      <c r="AF141" s="14">
        <f t="shared" si="14"/>
        <v>9.8599999999999993E-2</v>
      </c>
      <c r="AG141" s="14">
        <f t="shared" si="14"/>
        <v>9.8599999999999993E-2</v>
      </c>
      <c r="AH141" s="14">
        <v>1</v>
      </c>
      <c r="AI141" s="15">
        <v>1</v>
      </c>
    </row>
    <row r="142" spans="1:35" ht="14.25" customHeight="1" x14ac:dyDescent="0.45">
      <c r="A142" s="14" t="s">
        <v>315</v>
      </c>
      <c r="B142" s="28">
        <v>0</v>
      </c>
      <c r="C142" s="29">
        <v>7</v>
      </c>
      <c r="D142" s="14">
        <v>2019</v>
      </c>
      <c r="E142" s="6" t="s">
        <v>36</v>
      </c>
      <c r="F142" s="14" t="s">
        <v>37</v>
      </c>
      <c r="G142" s="14">
        <f>VLOOKUP((D142-1)&amp;"."&amp;C142&amp;"."&amp;B142,FPL!B$38:E$429,4,FALSE)*1</f>
        <v>38060</v>
      </c>
      <c r="H142" s="14">
        <f>VLOOKUP((D142-1)&amp;"."&amp;C142&amp;"."&amp;B142,FPL!B$38:E$429,4,FALSE)*1.32</f>
        <v>50239.200000000004</v>
      </c>
      <c r="I142" s="14" t="s">
        <v>38</v>
      </c>
      <c r="J142" s="14">
        <f>VLOOKUP((D142-1)&amp;"."&amp;C142&amp;"."&amp;B142,FPL!B$38:E$429,4,FALSE)*1.49</f>
        <v>56709.4</v>
      </c>
      <c r="K142" s="14" t="s">
        <v>39</v>
      </c>
      <c r="L142" s="14">
        <f>VLOOKUP((D142-1)&amp;"."&amp;C142&amp;"."&amp;B142,FPL!B$38:E$429,4,FALSE)*1.99</f>
        <v>75739.399999999994</v>
      </c>
      <c r="M142" s="14" t="s">
        <v>40</v>
      </c>
      <c r="N142" s="14">
        <f>VLOOKUP((D142-1)&amp;"."&amp;C142&amp;"."&amp;B142,FPL!B$38:E$429,4,FALSE)*2.49</f>
        <v>94769.400000000009</v>
      </c>
      <c r="O142" s="14" t="s">
        <v>41</v>
      </c>
      <c r="P142" s="14">
        <f>VLOOKUP((D142-1)&amp;"."&amp;C142&amp;"."&amp;B142,FPL!B$38:E$429,4,FALSE)*2.99</f>
        <v>113799.40000000001</v>
      </c>
      <c r="Q142" s="14" t="s">
        <v>42</v>
      </c>
      <c r="R142" s="14">
        <f>VLOOKUP((D142-1)&amp;"."&amp;C142&amp;"."&amp;B142,FPL!B$38:E$429,4,FALSE)*3.99</f>
        <v>151859.4</v>
      </c>
      <c r="S142" s="14" t="s">
        <v>318</v>
      </c>
      <c r="T142" s="15">
        <v>99999999999</v>
      </c>
      <c r="U142" s="6">
        <f t="shared" si="7"/>
        <v>9.8599999999999993E-2</v>
      </c>
      <c r="V142" s="14">
        <v>2.0799999999999999E-2</v>
      </c>
      <c r="W142" s="14">
        <f t="shared" si="8"/>
        <v>2.0799999999999999E-2</v>
      </c>
      <c r="X142" s="14">
        <v>3.1099999999999999E-2</v>
      </c>
      <c r="Y142" s="14">
        <v>4.1500000000000002E-2</v>
      </c>
      <c r="Z142" s="14">
        <f t="shared" si="9"/>
        <v>4.1500000000000002E-2</v>
      </c>
      <c r="AA142" s="14">
        <v>6.54E-2</v>
      </c>
      <c r="AB142" s="14">
        <f t="shared" si="10"/>
        <v>6.54E-2</v>
      </c>
      <c r="AC142" s="14">
        <v>8.3599999999999994E-2</v>
      </c>
      <c r="AD142" s="14">
        <f t="shared" si="11"/>
        <v>8.3599999999999994E-2</v>
      </c>
      <c r="AE142" s="14">
        <v>9.8599999999999993E-2</v>
      </c>
      <c r="AF142" s="14">
        <f t="shared" si="14"/>
        <v>9.8599999999999993E-2</v>
      </c>
      <c r="AG142" s="14">
        <f t="shared" si="14"/>
        <v>9.8599999999999993E-2</v>
      </c>
      <c r="AH142" s="14">
        <v>1</v>
      </c>
      <c r="AI142" s="15">
        <v>1</v>
      </c>
    </row>
    <row r="143" spans="1:35" ht="14.25" customHeight="1" x14ac:dyDescent="0.45">
      <c r="A143" s="14" t="s">
        <v>315</v>
      </c>
      <c r="B143" s="28">
        <v>0</v>
      </c>
      <c r="C143" s="29">
        <v>8</v>
      </c>
      <c r="D143" s="14">
        <v>2019</v>
      </c>
      <c r="E143" s="6" t="s">
        <v>36</v>
      </c>
      <c r="F143" s="14" t="s">
        <v>37</v>
      </c>
      <c r="G143" s="14">
        <f>VLOOKUP((D143-1)&amp;"."&amp;C143&amp;"."&amp;B143,FPL!B$38:E$429,4,FALSE)*1</f>
        <v>42380</v>
      </c>
      <c r="H143" s="14">
        <f>VLOOKUP((D143-1)&amp;"."&amp;C143&amp;"."&amp;B143,FPL!B$38:E$429,4,FALSE)*1.32</f>
        <v>55941.600000000006</v>
      </c>
      <c r="I143" s="14" t="s">
        <v>38</v>
      </c>
      <c r="J143" s="14">
        <f>VLOOKUP((D143-1)&amp;"."&amp;C143&amp;"."&amp;B143,FPL!B$38:E$429,4,FALSE)*1.49</f>
        <v>63146.2</v>
      </c>
      <c r="K143" s="14" t="s">
        <v>39</v>
      </c>
      <c r="L143" s="14">
        <f>VLOOKUP((D143-1)&amp;"."&amp;C143&amp;"."&amp;B143,FPL!B$38:E$429,4,FALSE)*1.99</f>
        <v>84336.2</v>
      </c>
      <c r="M143" s="14" t="s">
        <v>40</v>
      </c>
      <c r="N143" s="14">
        <f>VLOOKUP((D143-1)&amp;"."&amp;C143&amp;"."&amp;B143,FPL!B$38:E$429,4,FALSE)*2.49</f>
        <v>105526.20000000001</v>
      </c>
      <c r="O143" s="14" t="s">
        <v>41</v>
      </c>
      <c r="P143" s="14">
        <f>VLOOKUP((D143-1)&amp;"."&amp;C143&amp;"."&amp;B143,FPL!B$38:E$429,4,FALSE)*2.99</f>
        <v>126716.20000000001</v>
      </c>
      <c r="Q143" s="14" t="s">
        <v>42</v>
      </c>
      <c r="R143" s="14">
        <f>VLOOKUP((D143-1)&amp;"."&amp;C143&amp;"."&amp;B143,FPL!B$38:E$429,4,FALSE)*3.99</f>
        <v>169096.2</v>
      </c>
      <c r="S143" s="14" t="s">
        <v>318</v>
      </c>
      <c r="T143" s="15">
        <v>99999999999</v>
      </c>
      <c r="U143" s="14">
        <f t="shared" si="7"/>
        <v>9.8599999999999993E-2</v>
      </c>
      <c r="V143" s="14">
        <v>2.0799999999999999E-2</v>
      </c>
      <c r="W143" s="14">
        <f t="shared" si="8"/>
        <v>2.0799999999999999E-2</v>
      </c>
      <c r="X143" s="14">
        <v>3.1099999999999999E-2</v>
      </c>
      <c r="Y143" s="14">
        <v>4.1500000000000002E-2</v>
      </c>
      <c r="Z143" s="14">
        <f t="shared" si="9"/>
        <v>4.1500000000000002E-2</v>
      </c>
      <c r="AA143" s="14">
        <v>6.54E-2</v>
      </c>
      <c r="AB143" s="14">
        <f t="shared" si="10"/>
        <v>6.54E-2</v>
      </c>
      <c r="AC143" s="14">
        <v>8.3599999999999994E-2</v>
      </c>
      <c r="AD143" s="14">
        <f t="shared" si="11"/>
        <v>8.3599999999999994E-2</v>
      </c>
      <c r="AE143" s="14">
        <v>9.8599999999999993E-2</v>
      </c>
      <c r="AF143" s="14">
        <f t="shared" si="14"/>
        <v>9.8599999999999993E-2</v>
      </c>
      <c r="AG143" s="14">
        <f>AF143</f>
        <v>9.8599999999999993E-2</v>
      </c>
      <c r="AH143" s="14">
        <v>1</v>
      </c>
      <c r="AI143" s="15">
        <v>1</v>
      </c>
    </row>
    <row r="144" spans="1:35" ht="14.25" customHeight="1" x14ac:dyDescent="0.45">
      <c r="A144" s="14" t="s">
        <v>315</v>
      </c>
      <c r="B144" s="28">
        <v>0</v>
      </c>
      <c r="C144" s="29">
        <v>9</v>
      </c>
      <c r="D144" s="14">
        <v>2019</v>
      </c>
      <c r="E144" s="6" t="s">
        <v>36</v>
      </c>
      <c r="F144" s="14" t="s">
        <v>37</v>
      </c>
      <c r="G144" s="14">
        <f>VLOOKUP((D144-1)&amp;"."&amp;C144&amp;"."&amp;B144,FPL!B$38:E$429,4,FALSE)*1</f>
        <v>46700</v>
      </c>
      <c r="H144" s="14">
        <f>VLOOKUP((D144-1)&amp;"."&amp;C144&amp;"."&amp;B144,FPL!B$38:E$429,4,FALSE)*1.32</f>
        <v>61644</v>
      </c>
      <c r="I144" s="14" t="s">
        <v>38</v>
      </c>
      <c r="J144" s="14">
        <f>VLOOKUP((D144-1)&amp;"."&amp;C144&amp;"."&amp;B144,FPL!B$38:E$429,4,FALSE)*1.49</f>
        <v>69583</v>
      </c>
      <c r="K144" s="14" t="s">
        <v>39</v>
      </c>
      <c r="L144" s="14">
        <f>VLOOKUP((D144-1)&amp;"."&amp;C144&amp;"."&amp;B144,FPL!B$38:E$429,4,FALSE)*1.99</f>
        <v>92933</v>
      </c>
      <c r="M144" s="14" t="s">
        <v>40</v>
      </c>
      <c r="N144" s="14">
        <f>VLOOKUP((D144-1)&amp;"."&amp;C144&amp;"."&amp;B144,FPL!B$38:E$429,4,FALSE)*2.49</f>
        <v>116283.00000000001</v>
      </c>
      <c r="O144" s="14" t="s">
        <v>41</v>
      </c>
      <c r="P144" s="14">
        <f>VLOOKUP((D144-1)&amp;"."&amp;C144&amp;"."&amp;B144,FPL!B$38:E$429,4,FALSE)*2.99</f>
        <v>139633</v>
      </c>
      <c r="Q144" s="14" t="s">
        <v>42</v>
      </c>
      <c r="R144" s="14">
        <f>VLOOKUP((D144-1)&amp;"."&amp;C144&amp;"."&amp;B144,FPL!B$38:E$429,4,FALSE)*3.99</f>
        <v>186333</v>
      </c>
      <c r="S144" s="14" t="s">
        <v>318</v>
      </c>
      <c r="T144" s="15">
        <v>99999999999</v>
      </c>
      <c r="U144" s="6">
        <f t="shared" si="7"/>
        <v>9.8599999999999993E-2</v>
      </c>
      <c r="V144" s="14">
        <v>2.0799999999999999E-2</v>
      </c>
      <c r="W144" s="14">
        <f t="shared" si="8"/>
        <v>2.0799999999999999E-2</v>
      </c>
      <c r="X144" s="14">
        <v>3.1099999999999999E-2</v>
      </c>
      <c r="Y144" s="14">
        <v>4.1500000000000002E-2</v>
      </c>
      <c r="Z144" s="14">
        <f t="shared" si="9"/>
        <v>4.1500000000000002E-2</v>
      </c>
      <c r="AA144" s="14">
        <v>6.54E-2</v>
      </c>
      <c r="AB144" s="14">
        <f t="shared" si="10"/>
        <v>6.54E-2</v>
      </c>
      <c r="AC144" s="14">
        <v>8.3599999999999994E-2</v>
      </c>
      <c r="AD144" s="14">
        <f t="shared" si="11"/>
        <v>8.3599999999999994E-2</v>
      </c>
      <c r="AE144" s="14">
        <v>9.8599999999999993E-2</v>
      </c>
      <c r="AF144" s="14">
        <f t="shared" si="14"/>
        <v>9.8599999999999993E-2</v>
      </c>
      <c r="AG144" s="14">
        <f t="shared" ref="AG144:AG147" si="15">AF144</f>
        <v>9.8599999999999993E-2</v>
      </c>
      <c r="AH144" s="14">
        <v>1</v>
      </c>
      <c r="AI144" s="15">
        <v>1</v>
      </c>
    </row>
    <row r="145" spans="1:35" ht="14.25" customHeight="1" x14ac:dyDescent="0.45">
      <c r="A145" s="14" t="s">
        <v>315</v>
      </c>
      <c r="B145" s="28">
        <v>0</v>
      </c>
      <c r="C145" s="29">
        <v>10</v>
      </c>
      <c r="D145" s="14">
        <v>2019</v>
      </c>
      <c r="E145" s="6" t="s">
        <v>36</v>
      </c>
      <c r="F145" s="14" t="s">
        <v>37</v>
      </c>
      <c r="G145" s="14">
        <f>VLOOKUP((D145-1)&amp;"."&amp;C145&amp;"."&amp;B145,FPL!B$38:E$429,4,FALSE)*1</f>
        <v>51020</v>
      </c>
      <c r="H145" s="14">
        <f>VLOOKUP((D145-1)&amp;"."&amp;C145&amp;"."&amp;B145,FPL!B$38:E$429,4,FALSE)*1.32</f>
        <v>67346.400000000009</v>
      </c>
      <c r="I145" s="14" t="s">
        <v>38</v>
      </c>
      <c r="J145" s="14">
        <f>VLOOKUP((D145-1)&amp;"."&amp;C145&amp;"."&amp;B145,FPL!B$38:E$429,4,FALSE)*1.49</f>
        <v>76019.8</v>
      </c>
      <c r="K145" s="14" t="s">
        <v>39</v>
      </c>
      <c r="L145" s="14">
        <f>VLOOKUP((D145-1)&amp;"."&amp;C145&amp;"."&amp;B145,FPL!B$38:E$429,4,FALSE)*1.99</f>
        <v>101529.8</v>
      </c>
      <c r="M145" s="14" t="s">
        <v>40</v>
      </c>
      <c r="N145" s="14">
        <f>VLOOKUP((D145-1)&amp;"."&amp;C145&amp;"."&amp;B145,FPL!B$38:E$429,4,FALSE)*2.49</f>
        <v>127039.80000000002</v>
      </c>
      <c r="O145" s="14" t="s">
        <v>41</v>
      </c>
      <c r="P145" s="14">
        <f>VLOOKUP((D145-1)&amp;"."&amp;C145&amp;"."&amp;B145,FPL!B$38:E$429,4,FALSE)*2.99</f>
        <v>152549.80000000002</v>
      </c>
      <c r="Q145" s="14" t="s">
        <v>42</v>
      </c>
      <c r="R145" s="14">
        <f>VLOOKUP((D145-1)&amp;"."&amp;C145&amp;"."&amp;B145,FPL!B$38:E$429,4,FALSE)*3.99</f>
        <v>203569.80000000002</v>
      </c>
      <c r="S145" s="14" t="s">
        <v>318</v>
      </c>
      <c r="T145" s="15">
        <v>99999999999</v>
      </c>
      <c r="U145" s="14">
        <f t="shared" si="7"/>
        <v>9.8599999999999993E-2</v>
      </c>
      <c r="V145" s="14">
        <v>2.0799999999999999E-2</v>
      </c>
      <c r="W145" s="14">
        <f t="shared" si="8"/>
        <v>2.0799999999999999E-2</v>
      </c>
      <c r="X145" s="14">
        <v>3.1099999999999999E-2</v>
      </c>
      <c r="Y145" s="14">
        <v>4.1500000000000002E-2</v>
      </c>
      <c r="Z145" s="14">
        <f t="shared" si="9"/>
        <v>4.1500000000000002E-2</v>
      </c>
      <c r="AA145" s="14">
        <v>6.54E-2</v>
      </c>
      <c r="AB145" s="14">
        <f t="shared" si="10"/>
        <v>6.54E-2</v>
      </c>
      <c r="AC145" s="14">
        <v>8.3599999999999994E-2</v>
      </c>
      <c r="AD145" s="14">
        <f t="shared" si="11"/>
        <v>8.3599999999999994E-2</v>
      </c>
      <c r="AE145" s="14">
        <v>9.8599999999999993E-2</v>
      </c>
      <c r="AF145" s="14">
        <f t="shared" si="14"/>
        <v>9.8599999999999993E-2</v>
      </c>
      <c r="AG145" s="14">
        <f t="shared" si="15"/>
        <v>9.8599999999999993E-2</v>
      </c>
      <c r="AH145" s="14">
        <v>1</v>
      </c>
      <c r="AI145" s="15">
        <v>1</v>
      </c>
    </row>
    <row r="146" spans="1:35" ht="14.25" customHeight="1" x14ac:dyDescent="0.45">
      <c r="A146" s="14" t="s">
        <v>315</v>
      </c>
      <c r="B146" s="28">
        <v>0</v>
      </c>
      <c r="C146" s="29">
        <v>11</v>
      </c>
      <c r="D146" s="14">
        <v>2019</v>
      </c>
      <c r="E146" s="6" t="s">
        <v>36</v>
      </c>
      <c r="F146" s="14" t="s">
        <v>37</v>
      </c>
      <c r="G146" s="14">
        <f>VLOOKUP((D146-1)&amp;"."&amp;C146&amp;"."&amp;B146,FPL!B$38:E$429,4,FALSE)*1</f>
        <v>55340</v>
      </c>
      <c r="H146" s="14">
        <f>VLOOKUP((D146-1)&amp;"."&amp;C146&amp;"."&amp;B146,FPL!B$38:E$429,4,FALSE)*1.32</f>
        <v>73048.800000000003</v>
      </c>
      <c r="I146" s="14" t="s">
        <v>38</v>
      </c>
      <c r="J146" s="14">
        <f>VLOOKUP((D146-1)&amp;"."&amp;C146&amp;"."&amp;B146,FPL!B$38:E$429,4,FALSE)*1.49</f>
        <v>82456.600000000006</v>
      </c>
      <c r="K146" s="14" t="s">
        <v>39</v>
      </c>
      <c r="L146" s="14">
        <f>VLOOKUP((D146-1)&amp;"."&amp;C146&amp;"."&amp;B146,FPL!B$38:E$429,4,FALSE)*1.99</f>
        <v>110126.6</v>
      </c>
      <c r="M146" s="14" t="s">
        <v>40</v>
      </c>
      <c r="N146" s="14">
        <f>VLOOKUP((D146-1)&amp;"."&amp;C146&amp;"."&amp;B146,FPL!B$38:E$429,4,FALSE)*2.49</f>
        <v>137796.6</v>
      </c>
      <c r="O146" s="14" t="s">
        <v>41</v>
      </c>
      <c r="P146" s="14">
        <f>VLOOKUP((D146-1)&amp;"."&amp;C146&amp;"."&amp;B146,FPL!B$38:E$429,4,FALSE)*2.99</f>
        <v>165466.6</v>
      </c>
      <c r="Q146" s="14" t="s">
        <v>42</v>
      </c>
      <c r="R146" s="14">
        <f>VLOOKUP((D146-1)&amp;"."&amp;C146&amp;"."&amp;B146,FPL!B$38:E$429,4,FALSE)*3.99</f>
        <v>220806.6</v>
      </c>
      <c r="S146" s="14" t="s">
        <v>318</v>
      </c>
      <c r="T146" s="15">
        <v>99999999999</v>
      </c>
      <c r="U146" s="6">
        <f t="shared" si="7"/>
        <v>9.8599999999999993E-2</v>
      </c>
      <c r="V146" s="14">
        <v>2.0799999999999999E-2</v>
      </c>
      <c r="W146" s="14">
        <f t="shared" si="8"/>
        <v>2.0799999999999999E-2</v>
      </c>
      <c r="X146" s="14">
        <v>3.1099999999999999E-2</v>
      </c>
      <c r="Y146" s="14">
        <v>4.1500000000000002E-2</v>
      </c>
      <c r="Z146" s="14">
        <f t="shared" si="9"/>
        <v>4.1500000000000002E-2</v>
      </c>
      <c r="AA146" s="14">
        <v>6.54E-2</v>
      </c>
      <c r="AB146" s="14">
        <f t="shared" si="10"/>
        <v>6.54E-2</v>
      </c>
      <c r="AC146" s="14">
        <v>8.3599999999999994E-2</v>
      </c>
      <c r="AD146" s="14">
        <f t="shared" si="11"/>
        <v>8.3599999999999994E-2</v>
      </c>
      <c r="AE146" s="14">
        <v>9.8599999999999993E-2</v>
      </c>
      <c r="AF146" s="14">
        <f t="shared" si="14"/>
        <v>9.8599999999999993E-2</v>
      </c>
      <c r="AG146" s="14">
        <f t="shared" si="15"/>
        <v>9.8599999999999993E-2</v>
      </c>
      <c r="AH146" s="14">
        <v>1</v>
      </c>
      <c r="AI146" s="15">
        <v>1</v>
      </c>
    </row>
    <row r="147" spans="1:35" ht="14.25" customHeight="1" thickBot="1" x14ac:dyDescent="0.5">
      <c r="A147" s="14" t="s">
        <v>315</v>
      </c>
      <c r="B147" s="28">
        <v>0</v>
      </c>
      <c r="C147" s="29">
        <v>12</v>
      </c>
      <c r="D147" s="14">
        <v>2019</v>
      </c>
      <c r="E147" s="6" t="s">
        <v>36</v>
      </c>
      <c r="F147" s="14" t="s">
        <v>37</v>
      </c>
      <c r="G147" s="14">
        <f>VLOOKUP((D147-1)&amp;"."&amp;C147&amp;"."&amp;B147,FPL!B$38:E$429,4,FALSE)*1</f>
        <v>59660</v>
      </c>
      <c r="H147" s="14">
        <f>VLOOKUP((D147-1)&amp;"."&amp;C147&amp;"."&amp;B147,FPL!B$38:E$429,4,FALSE)*1.32</f>
        <v>78751.199999999997</v>
      </c>
      <c r="I147" s="14" t="s">
        <v>38</v>
      </c>
      <c r="J147" s="14">
        <f>VLOOKUP((D147-1)&amp;"."&amp;C147&amp;"."&amp;B147,FPL!B$38:E$429,4,FALSE)*1.49</f>
        <v>88893.4</v>
      </c>
      <c r="K147" s="14" t="s">
        <v>39</v>
      </c>
      <c r="L147" s="14">
        <f>VLOOKUP((D147-1)&amp;"."&amp;C147&amp;"."&amp;B147,FPL!B$38:E$429,4,FALSE)*1.99</f>
        <v>118723.4</v>
      </c>
      <c r="M147" s="14" t="s">
        <v>40</v>
      </c>
      <c r="N147" s="14">
        <f>VLOOKUP((D147-1)&amp;"."&amp;C147&amp;"."&amp;B147,FPL!B$38:E$429,4,FALSE)*2.49</f>
        <v>148553.40000000002</v>
      </c>
      <c r="O147" s="14" t="s">
        <v>41</v>
      </c>
      <c r="P147" s="14">
        <f>VLOOKUP((D147-1)&amp;"."&amp;C147&amp;"."&amp;B147,FPL!B$38:E$429,4,FALSE)*2.99</f>
        <v>178383.40000000002</v>
      </c>
      <c r="Q147" s="14" t="s">
        <v>42</v>
      </c>
      <c r="R147" s="14">
        <f>VLOOKUP((D147-1)&amp;"."&amp;C147&amp;"."&amp;B147,FPL!B$38:E$429,4,FALSE)*3.99</f>
        <v>238043.40000000002</v>
      </c>
      <c r="S147" s="14" t="s">
        <v>318</v>
      </c>
      <c r="T147" s="15">
        <v>99999999999</v>
      </c>
      <c r="U147" s="14">
        <f t="shared" si="7"/>
        <v>9.8599999999999993E-2</v>
      </c>
      <c r="V147" s="14">
        <v>2.0799999999999999E-2</v>
      </c>
      <c r="W147" s="14">
        <f t="shared" si="8"/>
        <v>2.0799999999999999E-2</v>
      </c>
      <c r="X147" s="14">
        <v>3.1099999999999999E-2</v>
      </c>
      <c r="Y147" s="14">
        <v>4.1500000000000002E-2</v>
      </c>
      <c r="Z147" s="14">
        <f t="shared" si="9"/>
        <v>4.1500000000000002E-2</v>
      </c>
      <c r="AA147" s="14">
        <v>6.54E-2</v>
      </c>
      <c r="AB147" s="14">
        <f t="shared" si="10"/>
        <v>6.54E-2</v>
      </c>
      <c r="AC147" s="14">
        <v>8.3599999999999994E-2</v>
      </c>
      <c r="AD147" s="14">
        <f t="shared" si="11"/>
        <v>8.3599999999999994E-2</v>
      </c>
      <c r="AE147" s="14">
        <v>9.8599999999999993E-2</v>
      </c>
      <c r="AF147" s="14">
        <f t="shared" si="14"/>
        <v>9.8599999999999993E-2</v>
      </c>
      <c r="AG147" s="14">
        <f t="shared" si="15"/>
        <v>9.8599999999999993E-2</v>
      </c>
      <c r="AH147" s="14">
        <v>1</v>
      </c>
      <c r="AI147" s="15">
        <v>1</v>
      </c>
    </row>
    <row r="148" spans="1:35" ht="14.25" customHeight="1" thickTop="1" x14ac:dyDescent="0.45">
      <c r="A148" s="30" t="s">
        <v>315</v>
      </c>
      <c r="B148" s="31" t="s">
        <v>35</v>
      </c>
      <c r="C148" s="32">
        <v>1</v>
      </c>
      <c r="D148" s="30">
        <v>2018</v>
      </c>
      <c r="E148" s="33" t="s">
        <v>36</v>
      </c>
      <c r="F148" s="30" t="s">
        <v>37</v>
      </c>
      <c r="G148" s="30">
        <f>VLOOKUP((D148-1)&amp;"."&amp;C148&amp;"."&amp;B148,FPL!B$38:E$429,4,FALSE)*1</f>
        <v>15060</v>
      </c>
      <c r="H148" s="30">
        <f>VLOOKUP((D148-1)&amp;"."&amp;C148&amp;"."&amp;B148,FPL!B$38:E$429,4,FALSE)*1.32</f>
        <v>19879.2</v>
      </c>
      <c r="I148" s="30" t="s">
        <v>38</v>
      </c>
      <c r="J148" s="30">
        <f>VLOOKUP((D148-1)&amp;"."&amp;C148&amp;"."&amp;B148,FPL!B$38:E$429,4,FALSE)*1.49</f>
        <v>22439.4</v>
      </c>
      <c r="K148" s="30" t="s">
        <v>39</v>
      </c>
      <c r="L148" s="30">
        <f>VLOOKUP((D148-1)&amp;"."&amp;C148&amp;"."&amp;B148,FPL!B$38:E$429,4,FALSE)*1.99</f>
        <v>29969.4</v>
      </c>
      <c r="M148" s="30" t="s">
        <v>40</v>
      </c>
      <c r="N148" s="30">
        <f>VLOOKUP((D148-1)&amp;"."&amp;C148&amp;"."&amp;B148,FPL!B$38:E$429,4,FALSE)*2.49</f>
        <v>37499.4</v>
      </c>
      <c r="O148" s="30" t="s">
        <v>41</v>
      </c>
      <c r="P148" s="30">
        <f>VLOOKUP((D148-1)&amp;"."&amp;C148&amp;"."&amp;B148,FPL!B$38:E$429,4,FALSE)*2.99</f>
        <v>45029.4</v>
      </c>
      <c r="Q148" s="30" t="s">
        <v>42</v>
      </c>
      <c r="R148" s="30">
        <f>VLOOKUP((D148-1)&amp;"."&amp;C148&amp;"."&amp;B148,FPL!B$38:E$429,4,FALSE)*3.99</f>
        <v>60089.4</v>
      </c>
      <c r="S148" s="30" t="s">
        <v>318</v>
      </c>
      <c r="T148" s="34">
        <v>99999999999</v>
      </c>
      <c r="U148" s="33">
        <f t="shared" si="7"/>
        <v>9.5600000000000004E-2</v>
      </c>
      <c r="V148" s="30">
        <v>2.01E-2</v>
      </c>
      <c r="W148" s="30">
        <f t="shared" si="8"/>
        <v>2.01E-2</v>
      </c>
      <c r="X148" s="30">
        <v>3.0200000000000001E-2</v>
      </c>
      <c r="Y148" s="30">
        <v>4.0300000000000002E-2</v>
      </c>
      <c r="Z148" s="30">
        <f t="shared" si="9"/>
        <v>4.0300000000000002E-2</v>
      </c>
      <c r="AA148" s="30">
        <v>6.3399999999999998E-2</v>
      </c>
      <c r="AB148" s="30">
        <f t="shared" si="10"/>
        <v>6.3399999999999998E-2</v>
      </c>
      <c r="AC148" s="30">
        <v>8.1000000000000003E-2</v>
      </c>
      <c r="AD148" s="30">
        <f t="shared" si="11"/>
        <v>8.1000000000000003E-2</v>
      </c>
      <c r="AE148" s="30">
        <v>9.5600000000000004E-2</v>
      </c>
      <c r="AF148" s="30">
        <f t="shared" si="14"/>
        <v>9.5600000000000004E-2</v>
      </c>
      <c r="AG148" s="30">
        <f t="shared" si="14"/>
        <v>9.5600000000000004E-2</v>
      </c>
      <c r="AH148" s="30">
        <v>1</v>
      </c>
      <c r="AI148" s="34">
        <v>1</v>
      </c>
    </row>
    <row r="149" spans="1:35" ht="14.25" customHeight="1" x14ac:dyDescent="0.45">
      <c r="A149" s="14" t="s">
        <v>315</v>
      </c>
      <c r="B149" s="28" t="s">
        <v>35</v>
      </c>
      <c r="C149" s="29">
        <v>2</v>
      </c>
      <c r="D149" s="14">
        <v>2018</v>
      </c>
      <c r="E149" s="6" t="s">
        <v>36</v>
      </c>
      <c r="F149" s="14" t="s">
        <v>37</v>
      </c>
      <c r="G149" s="14">
        <f>VLOOKUP((D149-1)&amp;"."&amp;C149&amp;"."&amp;B149,FPL!B$38:E$429,4,FALSE)*1</f>
        <v>20290</v>
      </c>
      <c r="H149" s="14">
        <f>VLOOKUP((D149-1)&amp;"."&amp;C149&amp;"."&amp;B149,FPL!B$38:E$429,4,FALSE)*1.32</f>
        <v>26782.800000000003</v>
      </c>
      <c r="I149" s="14" t="s">
        <v>38</v>
      </c>
      <c r="J149" s="14">
        <f>VLOOKUP((D149-1)&amp;"."&amp;C149&amp;"."&amp;B149,FPL!B$38:E$429,4,FALSE)*1.49</f>
        <v>30232.1</v>
      </c>
      <c r="K149" s="14" t="s">
        <v>39</v>
      </c>
      <c r="L149" s="14">
        <f>VLOOKUP((D149-1)&amp;"."&amp;C149&amp;"."&amp;B149,FPL!B$38:E$429,4,FALSE)*1.99</f>
        <v>40377.1</v>
      </c>
      <c r="M149" s="14" t="s">
        <v>40</v>
      </c>
      <c r="N149" s="14">
        <f>VLOOKUP((D149-1)&amp;"."&amp;C149&amp;"."&amp;B149,FPL!B$38:E$429,4,FALSE)*2.49</f>
        <v>50522.100000000006</v>
      </c>
      <c r="O149" s="14" t="s">
        <v>41</v>
      </c>
      <c r="P149" s="14">
        <f>VLOOKUP((D149-1)&amp;"."&amp;C149&amp;"."&amp;B149,FPL!B$38:E$429,4,FALSE)*2.99</f>
        <v>60667.100000000006</v>
      </c>
      <c r="Q149" s="14" t="s">
        <v>42</v>
      </c>
      <c r="R149" s="14">
        <f>VLOOKUP((D149-1)&amp;"."&amp;C149&amp;"."&amp;B149,FPL!B$38:E$429,4,FALSE)*3.99</f>
        <v>80957.100000000006</v>
      </c>
      <c r="S149" s="14" t="s">
        <v>318</v>
      </c>
      <c r="T149" s="15">
        <v>99999999999</v>
      </c>
      <c r="U149" s="6">
        <f t="shared" si="7"/>
        <v>9.5600000000000004E-2</v>
      </c>
      <c r="V149" s="14">
        <v>2.01E-2</v>
      </c>
      <c r="W149" s="14">
        <f t="shared" si="8"/>
        <v>2.01E-2</v>
      </c>
      <c r="X149" s="14">
        <v>3.0200000000000001E-2</v>
      </c>
      <c r="Y149" s="14">
        <v>4.0300000000000002E-2</v>
      </c>
      <c r="Z149" s="14">
        <f t="shared" si="9"/>
        <v>4.0300000000000002E-2</v>
      </c>
      <c r="AA149" s="14">
        <v>6.3399999999999998E-2</v>
      </c>
      <c r="AB149" s="14">
        <f t="shared" si="10"/>
        <v>6.3399999999999998E-2</v>
      </c>
      <c r="AC149" s="14">
        <v>8.1000000000000003E-2</v>
      </c>
      <c r="AD149" s="14">
        <f t="shared" si="11"/>
        <v>8.1000000000000003E-2</v>
      </c>
      <c r="AE149" s="14">
        <v>9.5600000000000004E-2</v>
      </c>
      <c r="AF149" s="14">
        <f t="shared" si="14"/>
        <v>9.5600000000000004E-2</v>
      </c>
      <c r="AG149" s="14">
        <f t="shared" si="14"/>
        <v>9.5600000000000004E-2</v>
      </c>
      <c r="AH149" s="14">
        <v>1</v>
      </c>
      <c r="AI149" s="15">
        <v>1</v>
      </c>
    </row>
    <row r="150" spans="1:35" ht="14.25" customHeight="1" x14ac:dyDescent="0.45">
      <c r="A150" s="14" t="s">
        <v>315</v>
      </c>
      <c r="B150" s="28" t="s">
        <v>35</v>
      </c>
      <c r="C150" s="29">
        <v>3</v>
      </c>
      <c r="D150" s="14">
        <v>2018</v>
      </c>
      <c r="E150" s="6" t="s">
        <v>36</v>
      </c>
      <c r="F150" s="14" t="s">
        <v>37</v>
      </c>
      <c r="G150" s="14">
        <f>VLOOKUP((D150-1)&amp;"."&amp;C150&amp;"."&amp;B150,FPL!B$38:E$429,4,FALSE)*1</f>
        <v>25520</v>
      </c>
      <c r="H150" s="14">
        <f>VLOOKUP((D150-1)&amp;"."&amp;C150&amp;"."&amp;B150,FPL!B$38:E$429,4,FALSE)*1.32</f>
        <v>33686.400000000001</v>
      </c>
      <c r="I150" s="14" t="s">
        <v>38</v>
      </c>
      <c r="J150" s="14">
        <f>VLOOKUP((D150-1)&amp;"."&amp;C150&amp;"."&amp;B150,FPL!B$38:E$429,4,FALSE)*1.49</f>
        <v>38024.800000000003</v>
      </c>
      <c r="K150" s="14" t="s">
        <v>39</v>
      </c>
      <c r="L150" s="14">
        <f>VLOOKUP((D150-1)&amp;"."&amp;C150&amp;"."&amp;B150,FPL!B$38:E$429,4,FALSE)*1.99</f>
        <v>50784.800000000003</v>
      </c>
      <c r="M150" s="14" t="s">
        <v>40</v>
      </c>
      <c r="N150" s="14">
        <f>VLOOKUP((D150-1)&amp;"."&amp;C150&amp;"."&amp;B150,FPL!B$38:E$429,4,FALSE)*2.49</f>
        <v>63544.800000000003</v>
      </c>
      <c r="O150" s="14" t="s">
        <v>41</v>
      </c>
      <c r="P150" s="14">
        <f>VLOOKUP((D150-1)&amp;"."&amp;C150&amp;"."&amp;B150,FPL!B$38:E$429,4,FALSE)*2.99</f>
        <v>76304.800000000003</v>
      </c>
      <c r="Q150" s="14" t="s">
        <v>42</v>
      </c>
      <c r="R150" s="14">
        <f>VLOOKUP((D150-1)&amp;"."&amp;C150&amp;"."&amp;B150,FPL!B$38:E$429,4,FALSE)*3.99</f>
        <v>101824.8</v>
      </c>
      <c r="S150" s="14" t="s">
        <v>318</v>
      </c>
      <c r="T150" s="15">
        <v>99999999999</v>
      </c>
      <c r="U150" s="6">
        <f t="shared" si="7"/>
        <v>9.5600000000000004E-2</v>
      </c>
      <c r="V150" s="14">
        <v>2.01E-2</v>
      </c>
      <c r="W150" s="14">
        <f t="shared" si="8"/>
        <v>2.01E-2</v>
      </c>
      <c r="X150" s="14">
        <v>3.0200000000000001E-2</v>
      </c>
      <c r="Y150" s="14">
        <v>4.0300000000000002E-2</v>
      </c>
      <c r="Z150" s="14">
        <f t="shared" si="9"/>
        <v>4.0300000000000002E-2</v>
      </c>
      <c r="AA150" s="14">
        <v>6.3399999999999998E-2</v>
      </c>
      <c r="AB150" s="14">
        <f t="shared" si="10"/>
        <v>6.3399999999999998E-2</v>
      </c>
      <c r="AC150" s="14">
        <v>8.1000000000000003E-2</v>
      </c>
      <c r="AD150" s="14">
        <f t="shared" si="11"/>
        <v>8.1000000000000003E-2</v>
      </c>
      <c r="AE150" s="14">
        <v>9.5600000000000004E-2</v>
      </c>
      <c r="AF150" s="14">
        <f t="shared" si="14"/>
        <v>9.5600000000000004E-2</v>
      </c>
      <c r="AG150" s="14">
        <f t="shared" si="14"/>
        <v>9.5600000000000004E-2</v>
      </c>
      <c r="AH150" s="14">
        <v>1</v>
      </c>
      <c r="AI150" s="15">
        <v>1</v>
      </c>
    </row>
    <row r="151" spans="1:35" ht="14.25" customHeight="1" x14ac:dyDescent="0.45">
      <c r="A151" s="14" t="s">
        <v>315</v>
      </c>
      <c r="B151" s="28" t="s">
        <v>35</v>
      </c>
      <c r="C151" s="29">
        <v>4</v>
      </c>
      <c r="D151" s="14">
        <v>2018</v>
      </c>
      <c r="E151" s="6" t="s">
        <v>36</v>
      </c>
      <c r="F151" s="14" t="s">
        <v>37</v>
      </c>
      <c r="G151" s="14">
        <f>VLOOKUP((D151-1)&amp;"."&amp;C151&amp;"."&amp;B151,FPL!B$38:E$429,4,FALSE)*1</f>
        <v>30750</v>
      </c>
      <c r="H151" s="14">
        <f>VLOOKUP((D151-1)&amp;"."&amp;C151&amp;"."&amp;B151,FPL!B$38:E$429,4,FALSE)*1.32</f>
        <v>40590</v>
      </c>
      <c r="I151" s="14" t="s">
        <v>38</v>
      </c>
      <c r="J151" s="14">
        <f>VLOOKUP((D151-1)&amp;"."&amp;C151&amp;"."&amp;B151,FPL!B$38:E$429,4,FALSE)*1.49</f>
        <v>45817.5</v>
      </c>
      <c r="K151" s="14" t="s">
        <v>39</v>
      </c>
      <c r="L151" s="14">
        <f>VLOOKUP((D151-1)&amp;"."&amp;C151&amp;"."&amp;B151,FPL!B$38:E$429,4,FALSE)*1.99</f>
        <v>61192.5</v>
      </c>
      <c r="M151" s="14" t="s">
        <v>40</v>
      </c>
      <c r="N151" s="14">
        <f>VLOOKUP((D151-1)&amp;"."&amp;C151&amp;"."&amp;B151,FPL!B$38:E$429,4,FALSE)*2.49</f>
        <v>76567.5</v>
      </c>
      <c r="O151" s="14" t="s">
        <v>41</v>
      </c>
      <c r="P151" s="14">
        <f>VLOOKUP((D151-1)&amp;"."&amp;C151&amp;"."&amp;B151,FPL!B$38:E$429,4,FALSE)*2.99</f>
        <v>91942.5</v>
      </c>
      <c r="Q151" s="14" t="s">
        <v>42</v>
      </c>
      <c r="R151" s="14">
        <f>VLOOKUP((D151-1)&amp;"."&amp;C151&amp;"."&amp;B151,FPL!B$38:E$429,4,FALSE)*3.99</f>
        <v>122692.5</v>
      </c>
      <c r="S151" s="14" t="s">
        <v>318</v>
      </c>
      <c r="T151" s="15">
        <v>99999999999</v>
      </c>
      <c r="U151" s="6">
        <f t="shared" si="7"/>
        <v>9.5600000000000004E-2</v>
      </c>
      <c r="V151" s="14">
        <v>2.01E-2</v>
      </c>
      <c r="W151" s="14">
        <f t="shared" si="8"/>
        <v>2.01E-2</v>
      </c>
      <c r="X151" s="14">
        <v>3.0200000000000001E-2</v>
      </c>
      <c r="Y151" s="14">
        <v>4.0300000000000002E-2</v>
      </c>
      <c r="Z151" s="14">
        <f t="shared" si="9"/>
        <v>4.0300000000000002E-2</v>
      </c>
      <c r="AA151" s="14">
        <v>6.3399999999999998E-2</v>
      </c>
      <c r="AB151" s="14">
        <f t="shared" si="10"/>
        <v>6.3399999999999998E-2</v>
      </c>
      <c r="AC151" s="14">
        <v>8.1000000000000003E-2</v>
      </c>
      <c r="AD151" s="14">
        <f t="shared" si="11"/>
        <v>8.1000000000000003E-2</v>
      </c>
      <c r="AE151" s="14">
        <v>9.5600000000000004E-2</v>
      </c>
      <c r="AF151" s="14">
        <f t="shared" si="14"/>
        <v>9.5600000000000004E-2</v>
      </c>
      <c r="AG151" s="14">
        <f t="shared" si="14"/>
        <v>9.5600000000000004E-2</v>
      </c>
      <c r="AH151" s="14">
        <v>1</v>
      </c>
      <c r="AI151" s="15">
        <v>1</v>
      </c>
    </row>
    <row r="152" spans="1:35" ht="14.25" customHeight="1" x14ac:dyDescent="0.45">
      <c r="A152" s="14" t="s">
        <v>315</v>
      </c>
      <c r="B152" s="28" t="s">
        <v>35</v>
      </c>
      <c r="C152" s="29">
        <v>5</v>
      </c>
      <c r="D152" s="14">
        <v>2018</v>
      </c>
      <c r="E152" s="6" t="s">
        <v>36</v>
      </c>
      <c r="F152" s="14" t="s">
        <v>37</v>
      </c>
      <c r="G152" s="14">
        <f>VLOOKUP((D152-1)&amp;"."&amp;C152&amp;"."&amp;B152,FPL!B$38:E$429,4,FALSE)*1</f>
        <v>35980</v>
      </c>
      <c r="H152" s="14">
        <f>VLOOKUP((D152-1)&amp;"."&amp;C152&amp;"."&amp;B152,FPL!B$38:E$429,4,FALSE)*1.32</f>
        <v>47493.600000000006</v>
      </c>
      <c r="I152" s="14" t="s">
        <v>38</v>
      </c>
      <c r="J152" s="14">
        <f>VLOOKUP((D152-1)&amp;"."&amp;C152&amp;"."&amp;B152,FPL!B$38:E$429,4,FALSE)*1.49</f>
        <v>53610.2</v>
      </c>
      <c r="K152" s="14" t="s">
        <v>39</v>
      </c>
      <c r="L152" s="14">
        <f>VLOOKUP((D152-1)&amp;"."&amp;C152&amp;"."&amp;B152,FPL!B$38:E$429,4,FALSE)*1.99</f>
        <v>71600.2</v>
      </c>
      <c r="M152" s="14" t="s">
        <v>40</v>
      </c>
      <c r="N152" s="14">
        <f>VLOOKUP((D152-1)&amp;"."&amp;C152&amp;"."&amp;B152,FPL!B$38:E$429,4,FALSE)*2.49</f>
        <v>89590.200000000012</v>
      </c>
      <c r="O152" s="14" t="s">
        <v>41</v>
      </c>
      <c r="P152" s="14">
        <f>VLOOKUP((D152-1)&amp;"."&amp;C152&amp;"."&amp;B152,FPL!B$38:E$429,4,FALSE)*2.99</f>
        <v>107580.20000000001</v>
      </c>
      <c r="Q152" s="14" t="s">
        <v>42</v>
      </c>
      <c r="R152" s="14">
        <f>VLOOKUP((D152-1)&amp;"."&amp;C152&amp;"."&amp;B152,FPL!B$38:E$429,4,FALSE)*3.99</f>
        <v>143560.20000000001</v>
      </c>
      <c r="S152" s="14" t="s">
        <v>318</v>
      </c>
      <c r="T152" s="15">
        <v>99999999999</v>
      </c>
      <c r="U152" s="6">
        <f t="shared" si="7"/>
        <v>9.5600000000000004E-2</v>
      </c>
      <c r="V152" s="14">
        <v>2.01E-2</v>
      </c>
      <c r="W152" s="14">
        <f t="shared" si="8"/>
        <v>2.01E-2</v>
      </c>
      <c r="X152" s="14">
        <v>3.0200000000000001E-2</v>
      </c>
      <c r="Y152" s="14">
        <v>4.0300000000000002E-2</v>
      </c>
      <c r="Z152" s="14">
        <f t="shared" si="9"/>
        <v>4.0300000000000002E-2</v>
      </c>
      <c r="AA152" s="14">
        <v>6.3399999999999998E-2</v>
      </c>
      <c r="AB152" s="14">
        <f t="shared" si="10"/>
        <v>6.3399999999999998E-2</v>
      </c>
      <c r="AC152" s="14">
        <v>8.1000000000000003E-2</v>
      </c>
      <c r="AD152" s="14">
        <f t="shared" si="11"/>
        <v>8.1000000000000003E-2</v>
      </c>
      <c r="AE152" s="14">
        <v>9.5600000000000004E-2</v>
      </c>
      <c r="AF152" s="14">
        <f t="shared" si="14"/>
        <v>9.5600000000000004E-2</v>
      </c>
      <c r="AG152" s="14">
        <f t="shared" si="14"/>
        <v>9.5600000000000004E-2</v>
      </c>
      <c r="AH152" s="14">
        <v>1</v>
      </c>
      <c r="AI152" s="15">
        <v>1</v>
      </c>
    </row>
    <row r="153" spans="1:35" ht="14.25" customHeight="1" x14ac:dyDescent="0.45">
      <c r="A153" s="14" t="s">
        <v>315</v>
      </c>
      <c r="B153" s="28" t="s">
        <v>35</v>
      </c>
      <c r="C153" s="29">
        <v>6</v>
      </c>
      <c r="D153" s="14">
        <v>2018</v>
      </c>
      <c r="E153" s="6" t="s">
        <v>36</v>
      </c>
      <c r="F153" s="14" t="s">
        <v>37</v>
      </c>
      <c r="G153" s="14">
        <f>VLOOKUP((D153-1)&amp;"."&amp;C153&amp;"."&amp;B153,FPL!B$38:E$429,4,FALSE)*1</f>
        <v>41210</v>
      </c>
      <c r="H153" s="14">
        <f>VLOOKUP((D153-1)&amp;"."&amp;C153&amp;"."&amp;B153,FPL!B$38:E$429,4,FALSE)*1.32</f>
        <v>54397.200000000004</v>
      </c>
      <c r="I153" s="14" t="s">
        <v>38</v>
      </c>
      <c r="J153" s="14">
        <f>VLOOKUP((D153-1)&amp;"."&amp;C153&amp;"."&amp;B153,FPL!B$38:E$429,4,FALSE)*1.49</f>
        <v>61402.9</v>
      </c>
      <c r="K153" s="14" t="s">
        <v>39</v>
      </c>
      <c r="L153" s="14">
        <f>VLOOKUP((D153-1)&amp;"."&amp;C153&amp;"."&amp;B153,FPL!B$38:E$429,4,FALSE)*1.99</f>
        <v>82007.899999999994</v>
      </c>
      <c r="M153" s="14" t="s">
        <v>40</v>
      </c>
      <c r="N153" s="14">
        <f>VLOOKUP((D153-1)&amp;"."&amp;C153&amp;"."&amp;B153,FPL!B$38:E$429,4,FALSE)*2.49</f>
        <v>102612.90000000001</v>
      </c>
      <c r="O153" s="14" t="s">
        <v>41</v>
      </c>
      <c r="P153" s="14">
        <f>VLOOKUP((D153-1)&amp;"."&amp;C153&amp;"."&amp;B153,FPL!B$38:E$429,4,FALSE)*2.99</f>
        <v>123217.90000000001</v>
      </c>
      <c r="Q153" s="14" t="s">
        <v>42</v>
      </c>
      <c r="R153" s="14">
        <f>VLOOKUP((D153-1)&amp;"."&amp;C153&amp;"."&amp;B153,FPL!B$38:E$429,4,FALSE)*3.99</f>
        <v>164427.90000000002</v>
      </c>
      <c r="S153" s="14" t="s">
        <v>318</v>
      </c>
      <c r="T153" s="15">
        <v>99999999999</v>
      </c>
      <c r="U153" s="6">
        <f t="shared" si="7"/>
        <v>9.5600000000000004E-2</v>
      </c>
      <c r="V153" s="14">
        <v>2.01E-2</v>
      </c>
      <c r="W153" s="14">
        <f t="shared" si="8"/>
        <v>2.01E-2</v>
      </c>
      <c r="X153" s="14">
        <v>3.0200000000000001E-2</v>
      </c>
      <c r="Y153" s="14">
        <v>4.0300000000000002E-2</v>
      </c>
      <c r="Z153" s="14">
        <f t="shared" si="9"/>
        <v>4.0300000000000002E-2</v>
      </c>
      <c r="AA153" s="14">
        <v>6.3399999999999998E-2</v>
      </c>
      <c r="AB153" s="14">
        <f t="shared" si="10"/>
        <v>6.3399999999999998E-2</v>
      </c>
      <c r="AC153" s="14">
        <v>8.1000000000000003E-2</v>
      </c>
      <c r="AD153" s="14">
        <f t="shared" si="11"/>
        <v>8.1000000000000003E-2</v>
      </c>
      <c r="AE153" s="14">
        <v>9.5600000000000004E-2</v>
      </c>
      <c r="AF153" s="14">
        <f t="shared" si="14"/>
        <v>9.5600000000000004E-2</v>
      </c>
      <c r="AG153" s="14">
        <f t="shared" si="14"/>
        <v>9.5600000000000004E-2</v>
      </c>
      <c r="AH153" s="14">
        <v>1</v>
      </c>
      <c r="AI153" s="15">
        <v>1</v>
      </c>
    </row>
    <row r="154" spans="1:35" ht="14.25" customHeight="1" x14ac:dyDescent="0.45">
      <c r="A154" s="14" t="s">
        <v>315</v>
      </c>
      <c r="B154" s="28" t="s">
        <v>35</v>
      </c>
      <c r="C154" s="29">
        <v>7</v>
      </c>
      <c r="D154" s="14">
        <v>2018</v>
      </c>
      <c r="E154" s="6" t="s">
        <v>36</v>
      </c>
      <c r="F154" s="14" t="s">
        <v>37</v>
      </c>
      <c r="G154" s="14">
        <f>VLOOKUP((D154-1)&amp;"."&amp;C154&amp;"."&amp;B154,FPL!B$38:E$429,4,FALSE)*1</f>
        <v>46440</v>
      </c>
      <c r="H154" s="14">
        <f>VLOOKUP((D154-1)&amp;"."&amp;C154&amp;"."&amp;B154,FPL!B$38:E$429,4,FALSE)*1.32</f>
        <v>61300.800000000003</v>
      </c>
      <c r="I154" s="14" t="s">
        <v>38</v>
      </c>
      <c r="J154" s="14">
        <f>VLOOKUP((D154-1)&amp;"."&amp;C154&amp;"."&amp;B154,FPL!B$38:E$429,4,FALSE)*1.49</f>
        <v>69195.600000000006</v>
      </c>
      <c r="K154" s="14" t="s">
        <v>39</v>
      </c>
      <c r="L154" s="14">
        <f>VLOOKUP((D154-1)&amp;"."&amp;C154&amp;"."&amp;B154,FPL!B$38:E$429,4,FALSE)*1.99</f>
        <v>92415.6</v>
      </c>
      <c r="M154" s="14" t="s">
        <v>40</v>
      </c>
      <c r="N154" s="14">
        <f>VLOOKUP((D154-1)&amp;"."&amp;C154&amp;"."&amp;B154,FPL!B$38:E$429,4,FALSE)*2.49</f>
        <v>115635.6</v>
      </c>
      <c r="O154" s="14" t="s">
        <v>41</v>
      </c>
      <c r="P154" s="14">
        <f>VLOOKUP((D154-1)&amp;"."&amp;C154&amp;"."&amp;B154,FPL!B$38:E$429,4,FALSE)*2.99</f>
        <v>138855.6</v>
      </c>
      <c r="Q154" s="14" t="s">
        <v>42</v>
      </c>
      <c r="R154" s="14">
        <f>VLOOKUP((D154-1)&amp;"."&amp;C154&amp;"."&amp;B154,FPL!B$38:E$429,4,FALSE)*3.99</f>
        <v>185295.6</v>
      </c>
      <c r="S154" s="14" t="s">
        <v>318</v>
      </c>
      <c r="T154" s="15">
        <v>99999999999</v>
      </c>
      <c r="U154" s="6">
        <f t="shared" si="7"/>
        <v>9.5600000000000004E-2</v>
      </c>
      <c r="V154" s="14">
        <v>2.01E-2</v>
      </c>
      <c r="W154" s="14">
        <f t="shared" si="8"/>
        <v>2.01E-2</v>
      </c>
      <c r="X154" s="14">
        <v>3.0200000000000001E-2</v>
      </c>
      <c r="Y154" s="14">
        <v>4.0300000000000002E-2</v>
      </c>
      <c r="Z154" s="14">
        <f t="shared" si="9"/>
        <v>4.0300000000000002E-2</v>
      </c>
      <c r="AA154" s="14">
        <v>6.3399999999999998E-2</v>
      </c>
      <c r="AB154" s="14">
        <f t="shared" si="10"/>
        <v>6.3399999999999998E-2</v>
      </c>
      <c r="AC154" s="14">
        <v>8.1000000000000003E-2</v>
      </c>
      <c r="AD154" s="14">
        <f t="shared" si="11"/>
        <v>8.1000000000000003E-2</v>
      </c>
      <c r="AE154" s="14">
        <v>9.5600000000000004E-2</v>
      </c>
      <c r="AF154" s="14">
        <f t="shared" si="14"/>
        <v>9.5600000000000004E-2</v>
      </c>
      <c r="AG154" s="14">
        <f t="shared" si="14"/>
        <v>9.5600000000000004E-2</v>
      </c>
      <c r="AH154" s="14">
        <v>1</v>
      </c>
      <c r="AI154" s="15">
        <v>1</v>
      </c>
    </row>
    <row r="155" spans="1:35" ht="14.25" customHeight="1" x14ac:dyDescent="0.45">
      <c r="A155" s="14" t="s">
        <v>315</v>
      </c>
      <c r="B155" s="28" t="s">
        <v>35</v>
      </c>
      <c r="C155" s="29">
        <v>8</v>
      </c>
      <c r="D155" s="14">
        <v>2018</v>
      </c>
      <c r="E155" s="6" t="s">
        <v>36</v>
      </c>
      <c r="F155" s="14" t="s">
        <v>37</v>
      </c>
      <c r="G155" s="14">
        <f>VLOOKUP((D155-1)&amp;"."&amp;C155&amp;"."&amp;B155,FPL!B$38:E$429,4,FALSE)*1</f>
        <v>51670</v>
      </c>
      <c r="H155" s="14">
        <f>VLOOKUP((D155-1)&amp;"."&amp;C155&amp;"."&amp;B155,FPL!B$38:E$429,4,FALSE)*1.32</f>
        <v>68204.400000000009</v>
      </c>
      <c r="I155" s="14" t="s">
        <v>38</v>
      </c>
      <c r="J155" s="14">
        <f>VLOOKUP((D155-1)&amp;"."&amp;C155&amp;"."&amp;B155,FPL!B$38:E$429,4,FALSE)*1.49</f>
        <v>76988.3</v>
      </c>
      <c r="K155" s="14" t="s">
        <v>39</v>
      </c>
      <c r="L155" s="14">
        <f>VLOOKUP((D155-1)&amp;"."&amp;C155&amp;"."&amp;B155,FPL!B$38:E$429,4,FALSE)*1.99</f>
        <v>102823.3</v>
      </c>
      <c r="M155" s="14" t="s">
        <v>40</v>
      </c>
      <c r="N155" s="14">
        <f>VLOOKUP((D155-1)&amp;"."&amp;C155&amp;"."&amp;B155,FPL!B$38:E$429,4,FALSE)*2.49</f>
        <v>128658.30000000002</v>
      </c>
      <c r="O155" s="14" t="s">
        <v>41</v>
      </c>
      <c r="P155" s="14">
        <f>VLOOKUP((D155-1)&amp;"."&amp;C155&amp;"."&amp;B155,FPL!B$38:E$429,4,FALSE)*2.99</f>
        <v>154493.30000000002</v>
      </c>
      <c r="Q155" s="14" t="s">
        <v>42</v>
      </c>
      <c r="R155" s="14">
        <f>VLOOKUP((D155-1)&amp;"."&amp;C155&amp;"."&amp;B155,FPL!B$38:E$429,4,FALSE)*3.99</f>
        <v>206163.30000000002</v>
      </c>
      <c r="S155" s="14" t="s">
        <v>318</v>
      </c>
      <c r="T155" s="15">
        <v>99999999999</v>
      </c>
      <c r="U155" s="6">
        <f t="shared" si="7"/>
        <v>9.5600000000000004E-2</v>
      </c>
      <c r="V155" s="14">
        <v>2.01E-2</v>
      </c>
      <c r="W155" s="14">
        <f t="shared" si="8"/>
        <v>2.01E-2</v>
      </c>
      <c r="X155" s="14">
        <v>3.0200000000000001E-2</v>
      </c>
      <c r="Y155" s="14">
        <v>4.0300000000000002E-2</v>
      </c>
      <c r="Z155" s="14">
        <f t="shared" si="9"/>
        <v>4.0300000000000002E-2</v>
      </c>
      <c r="AA155" s="14">
        <v>6.3399999999999998E-2</v>
      </c>
      <c r="AB155" s="14">
        <f t="shared" si="10"/>
        <v>6.3399999999999998E-2</v>
      </c>
      <c r="AC155" s="14">
        <v>8.1000000000000003E-2</v>
      </c>
      <c r="AD155" s="14">
        <f t="shared" si="11"/>
        <v>8.1000000000000003E-2</v>
      </c>
      <c r="AE155" s="14">
        <v>9.5600000000000004E-2</v>
      </c>
      <c r="AF155" s="14">
        <f t="shared" si="14"/>
        <v>9.5600000000000004E-2</v>
      </c>
      <c r="AG155" s="14">
        <f t="shared" si="14"/>
        <v>9.5600000000000004E-2</v>
      </c>
      <c r="AH155" s="14">
        <v>1</v>
      </c>
      <c r="AI155" s="15">
        <v>1</v>
      </c>
    </row>
    <row r="156" spans="1:35" ht="14.25" customHeight="1" x14ac:dyDescent="0.45">
      <c r="A156" s="14" t="s">
        <v>315</v>
      </c>
      <c r="B156" s="28" t="s">
        <v>35</v>
      </c>
      <c r="C156" s="29">
        <v>9</v>
      </c>
      <c r="D156" s="14">
        <v>2018</v>
      </c>
      <c r="E156" s="6" t="s">
        <v>36</v>
      </c>
      <c r="F156" s="14" t="s">
        <v>37</v>
      </c>
      <c r="G156" s="14">
        <f>VLOOKUP((D156-1)&amp;"."&amp;C156&amp;"."&amp;B156,FPL!B$38:E$429,4,FALSE)*1</f>
        <v>56900</v>
      </c>
      <c r="H156" s="14">
        <f>VLOOKUP((D156-1)&amp;"."&amp;C156&amp;"."&amp;B156,FPL!B$38:E$429,4,FALSE)*1.32</f>
        <v>75108</v>
      </c>
      <c r="I156" s="14" t="s">
        <v>38</v>
      </c>
      <c r="J156" s="14">
        <f>VLOOKUP((D156-1)&amp;"."&amp;C156&amp;"."&amp;B156,FPL!B$38:E$429,4,FALSE)*1.49</f>
        <v>84781</v>
      </c>
      <c r="K156" s="14" t="s">
        <v>39</v>
      </c>
      <c r="L156" s="14">
        <f>VLOOKUP((D156-1)&amp;"."&amp;C156&amp;"."&amp;B156,FPL!B$38:E$429,4,FALSE)*1.99</f>
        <v>113231</v>
      </c>
      <c r="M156" s="14" t="s">
        <v>40</v>
      </c>
      <c r="N156" s="14">
        <f>VLOOKUP((D156-1)&amp;"."&amp;C156&amp;"."&amp;B156,FPL!B$38:E$429,4,FALSE)*2.49</f>
        <v>141681</v>
      </c>
      <c r="O156" s="14" t="s">
        <v>41</v>
      </c>
      <c r="P156" s="14">
        <f>VLOOKUP((D156-1)&amp;"."&amp;C156&amp;"."&amp;B156,FPL!B$38:E$429,4,FALSE)*2.99</f>
        <v>170131</v>
      </c>
      <c r="Q156" s="14" t="s">
        <v>42</v>
      </c>
      <c r="R156" s="14">
        <f>VLOOKUP((D156-1)&amp;"."&amp;C156&amp;"."&amp;B156,FPL!B$38:E$429,4,FALSE)*3.99</f>
        <v>227031</v>
      </c>
      <c r="S156" s="14" t="s">
        <v>318</v>
      </c>
      <c r="T156" s="15">
        <v>99999999999</v>
      </c>
      <c r="U156" s="6">
        <f t="shared" si="7"/>
        <v>9.5600000000000004E-2</v>
      </c>
      <c r="V156" s="14">
        <v>2.01E-2</v>
      </c>
      <c r="W156" s="14">
        <f t="shared" si="8"/>
        <v>2.01E-2</v>
      </c>
      <c r="X156" s="14">
        <v>3.0200000000000001E-2</v>
      </c>
      <c r="Y156" s="14">
        <v>4.0300000000000002E-2</v>
      </c>
      <c r="Z156" s="14">
        <f t="shared" si="9"/>
        <v>4.0300000000000002E-2</v>
      </c>
      <c r="AA156" s="14">
        <v>6.3399999999999998E-2</v>
      </c>
      <c r="AB156" s="14">
        <f t="shared" si="10"/>
        <v>6.3399999999999998E-2</v>
      </c>
      <c r="AC156" s="14">
        <v>8.1000000000000003E-2</v>
      </c>
      <c r="AD156" s="14">
        <f t="shared" si="11"/>
        <v>8.1000000000000003E-2</v>
      </c>
      <c r="AE156" s="14">
        <v>9.5600000000000004E-2</v>
      </c>
      <c r="AF156" s="14">
        <f t="shared" si="14"/>
        <v>9.5600000000000004E-2</v>
      </c>
      <c r="AG156" s="14">
        <f t="shared" si="14"/>
        <v>9.5600000000000004E-2</v>
      </c>
      <c r="AH156" s="14">
        <v>1</v>
      </c>
      <c r="AI156" s="15">
        <v>1</v>
      </c>
    </row>
    <row r="157" spans="1:35" ht="14.25" customHeight="1" x14ac:dyDescent="0.45">
      <c r="A157" s="14" t="s">
        <v>315</v>
      </c>
      <c r="B157" s="28" t="s">
        <v>35</v>
      </c>
      <c r="C157" s="29">
        <v>10</v>
      </c>
      <c r="D157" s="14">
        <v>2018</v>
      </c>
      <c r="E157" s="6" t="s">
        <v>36</v>
      </c>
      <c r="F157" s="14" t="s">
        <v>37</v>
      </c>
      <c r="G157" s="14">
        <f>VLOOKUP((D157-1)&amp;"."&amp;C157&amp;"."&amp;B157,FPL!B$38:E$429,4,FALSE)*1</f>
        <v>62130</v>
      </c>
      <c r="H157" s="14">
        <f>VLOOKUP((D157-1)&amp;"."&amp;C157&amp;"."&amp;B157,FPL!B$38:E$429,4,FALSE)*1.32</f>
        <v>82011.600000000006</v>
      </c>
      <c r="I157" s="14" t="s">
        <v>38</v>
      </c>
      <c r="J157" s="14">
        <f>VLOOKUP((D157-1)&amp;"."&amp;C157&amp;"."&amp;B157,FPL!B$38:E$429,4,FALSE)*1.49</f>
        <v>92573.7</v>
      </c>
      <c r="K157" s="14" t="s">
        <v>39</v>
      </c>
      <c r="L157" s="14">
        <f>VLOOKUP((D157-1)&amp;"."&amp;C157&amp;"."&amp;B157,FPL!B$38:E$429,4,FALSE)*1.99</f>
        <v>123638.7</v>
      </c>
      <c r="M157" s="14" t="s">
        <v>40</v>
      </c>
      <c r="N157" s="14">
        <f>VLOOKUP((D157-1)&amp;"."&amp;C157&amp;"."&amp;B157,FPL!B$38:E$429,4,FALSE)*2.49</f>
        <v>154703.70000000001</v>
      </c>
      <c r="O157" s="14" t="s">
        <v>41</v>
      </c>
      <c r="P157" s="14">
        <f>VLOOKUP((D157-1)&amp;"."&amp;C157&amp;"."&amp;B157,FPL!B$38:E$429,4,FALSE)*2.99</f>
        <v>185768.7</v>
      </c>
      <c r="Q157" s="14" t="s">
        <v>42</v>
      </c>
      <c r="R157" s="14">
        <f>VLOOKUP((D157-1)&amp;"."&amp;C157&amp;"."&amp;B157,FPL!B$38:E$429,4,FALSE)*3.99</f>
        <v>247898.7</v>
      </c>
      <c r="S157" s="14" t="s">
        <v>318</v>
      </c>
      <c r="T157" s="15">
        <v>99999999999</v>
      </c>
      <c r="U157" s="6">
        <f t="shared" si="7"/>
        <v>9.5600000000000004E-2</v>
      </c>
      <c r="V157" s="14">
        <v>2.01E-2</v>
      </c>
      <c r="W157" s="14">
        <f t="shared" si="8"/>
        <v>2.01E-2</v>
      </c>
      <c r="X157" s="14">
        <v>3.0200000000000001E-2</v>
      </c>
      <c r="Y157" s="14">
        <v>4.0300000000000002E-2</v>
      </c>
      <c r="Z157" s="14">
        <f t="shared" si="9"/>
        <v>4.0300000000000002E-2</v>
      </c>
      <c r="AA157" s="14">
        <v>6.3399999999999998E-2</v>
      </c>
      <c r="AB157" s="14">
        <f t="shared" si="10"/>
        <v>6.3399999999999998E-2</v>
      </c>
      <c r="AC157" s="14">
        <v>8.1000000000000003E-2</v>
      </c>
      <c r="AD157" s="14">
        <f t="shared" si="11"/>
        <v>8.1000000000000003E-2</v>
      </c>
      <c r="AE157" s="14">
        <v>9.5600000000000004E-2</v>
      </c>
      <c r="AF157" s="14">
        <f t="shared" si="14"/>
        <v>9.5600000000000004E-2</v>
      </c>
      <c r="AG157" s="14">
        <f t="shared" si="14"/>
        <v>9.5600000000000004E-2</v>
      </c>
      <c r="AH157" s="14">
        <v>1</v>
      </c>
      <c r="AI157" s="15">
        <v>1</v>
      </c>
    </row>
    <row r="158" spans="1:35" ht="14.25" customHeight="1" x14ac:dyDescent="0.45">
      <c r="A158" s="14" t="s">
        <v>315</v>
      </c>
      <c r="B158" s="28" t="s">
        <v>35</v>
      </c>
      <c r="C158" s="29">
        <v>11</v>
      </c>
      <c r="D158" s="14">
        <v>2018</v>
      </c>
      <c r="E158" s="6" t="s">
        <v>36</v>
      </c>
      <c r="F158" s="14" t="s">
        <v>37</v>
      </c>
      <c r="G158" s="14">
        <f>VLOOKUP((D158-1)&amp;"."&amp;C158&amp;"."&amp;B158,FPL!B$38:E$429,4,FALSE)*1</f>
        <v>67360</v>
      </c>
      <c r="H158" s="14">
        <f>VLOOKUP((D158-1)&amp;"."&amp;C158&amp;"."&amp;B158,FPL!B$38:E$429,4,FALSE)*1.32</f>
        <v>88915.199999999997</v>
      </c>
      <c r="I158" s="14" t="s">
        <v>38</v>
      </c>
      <c r="J158" s="14">
        <f>VLOOKUP((D158-1)&amp;"."&amp;C158&amp;"."&amp;B158,FPL!B$38:E$429,4,FALSE)*1.49</f>
        <v>100366.39999999999</v>
      </c>
      <c r="K158" s="14" t="s">
        <v>39</v>
      </c>
      <c r="L158" s="14">
        <f>VLOOKUP((D158-1)&amp;"."&amp;C158&amp;"."&amp;B158,FPL!B$38:E$429,4,FALSE)*1.99</f>
        <v>134046.39999999999</v>
      </c>
      <c r="M158" s="14" t="s">
        <v>40</v>
      </c>
      <c r="N158" s="14">
        <f>VLOOKUP((D158-1)&amp;"."&amp;C158&amp;"."&amp;B158,FPL!B$38:E$429,4,FALSE)*2.49</f>
        <v>167726.40000000002</v>
      </c>
      <c r="O158" s="14" t="s">
        <v>41</v>
      </c>
      <c r="P158" s="14">
        <f>VLOOKUP((D158-1)&amp;"."&amp;C158&amp;"."&amp;B158,FPL!B$38:E$429,4,FALSE)*2.99</f>
        <v>201406.40000000002</v>
      </c>
      <c r="Q158" s="14" t="s">
        <v>42</v>
      </c>
      <c r="R158" s="14">
        <f>VLOOKUP((D158-1)&amp;"."&amp;C158&amp;"."&amp;B158,FPL!B$38:E$429,4,FALSE)*3.99</f>
        <v>268766.40000000002</v>
      </c>
      <c r="S158" s="14" t="s">
        <v>318</v>
      </c>
      <c r="T158" s="15">
        <v>99999999999</v>
      </c>
      <c r="U158" s="6">
        <f t="shared" si="7"/>
        <v>9.5600000000000004E-2</v>
      </c>
      <c r="V158" s="14">
        <v>2.01E-2</v>
      </c>
      <c r="W158" s="14">
        <f t="shared" si="8"/>
        <v>2.01E-2</v>
      </c>
      <c r="X158" s="14">
        <v>3.0200000000000001E-2</v>
      </c>
      <c r="Y158" s="14">
        <v>4.0300000000000002E-2</v>
      </c>
      <c r="Z158" s="14">
        <f t="shared" si="9"/>
        <v>4.0300000000000002E-2</v>
      </c>
      <c r="AA158" s="14">
        <v>6.3399999999999998E-2</v>
      </c>
      <c r="AB158" s="14">
        <f t="shared" si="10"/>
        <v>6.3399999999999998E-2</v>
      </c>
      <c r="AC158" s="14">
        <v>8.1000000000000003E-2</v>
      </c>
      <c r="AD158" s="14">
        <f t="shared" si="11"/>
        <v>8.1000000000000003E-2</v>
      </c>
      <c r="AE158" s="14">
        <v>9.5600000000000004E-2</v>
      </c>
      <c r="AF158" s="14">
        <f t="shared" si="14"/>
        <v>9.5600000000000004E-2</v>
      </c>
      <c r="AG158" s="14">
        <f t="shared" si="14"/>
        <v>9.5600000000000004E-2</v>
      </c>
      <c r="AH158" s="14">
        <v>1</v>
      </c>
      <c r="AI158" s="15">
        <v>1</v>
      </c>
    </row>
    <row r="159" spans="1:35" ht="14.25" customHeight="1" x14ac:dyDescent="0.45">
      <c r="A159" s="14" t="s">
        <v>315</v>
      </c>
      <c r="B159" s="28" t="s">
        <v>35</v>
      </c>
      <c r="C159" s="29">
        <v>12</v>
      </c>
      <c r="D159" s="14">
        <v>2018</v>
      </c>
      <c r="E159" s="6" t="s">
        <v>36</v>
      </c>
      <c r="F159" s="14" t="s">
        <v>37</v>
      </c>
      <c r="G159" s="14">
        <f>VLOOKUP((D159-1)&amp;"."&amp;C159&amp;"."&amp;B159,FPL!B$38:E$429,4,FALSE)*1</f>
        <v>72590</v>
      </c>
      <c r="H159" s="14">
        <f>VLOOKUP((D159-1)&amp;"."&amp;C159&amp;"."&amp;B159,FPL!B$38:E$429,4,FALSE)*1.32</f>
        <v>95818.8</v>
      </c>
      <c r="I159" s="14" t="s">
        <v>38</v>
      </c>
      <c r="J159" s="14">
        <f>VLOOKUP((D159-1)&amp;"."&amp;C159&amp;"."&amp;B159,FPL!B$38:E$429,4,FALSE)*1.49</f>
        <v>108159.1</v>
      </c>
      <c r="K159" s="14" t="s">
        <v>39</v>
      </c>
      <c r="L159" s="14">
        <f>VLOOKUP((D159-1)&amp;"."&amp;C159&amp;"."&amp;B159,FPL!B$38:E$429,4,FALSE)*1.99</f>
        <v>144454.1</v>
      </c>
      <c r="M159" s="14" t="s">
        <v>40</v>
      </c>
      <c r="N159" s="14">
        <f>VLOOKUP((D159-1)&amp;"."&amp;C159&amp;"."&amp;B159,FPL!B$38:E$429,4,FALSE)*2.49</f>
        <v>180749.1</v>
      </c>
      <c r="O159" s="14" t="s">
        <v>41</v>
      </c>
      <c r="P159" s="14">
        <f>VLOOKUP((D159-1)&amp;"."&amp;C159&amp;"."&amp;B159,FPL!B$38:E$429,4,FALSE)*2.99</f>
        <v>217044.1</v>
      </c>
      <c r="Q159" s="14" t="s">
        <v>42</v>
      </c>
      <c r="R159" s="14">
        <f>VLOOKUP((D159-1)&amp;"."&amp;C159&amp;"."&amp;B159,FPL!B$38:E$429,4,FALSE)*3.99</f>
        <v>289634.10000000003</v>
      </c>
      <c r="S159" s="14" t="s">
        <v>318</v>
      </c>
      <c r="T159" s="15">
        <v>99999999999</v>
      </c>
      <c r="U159" s="6">
        <f t="shared" si="7"/>
        <v>9.5600000000000004E-2</v>
      </c>
      <c r="V159" s="14">
        <v>2.01E-2</v>
      </c>
      <c r="W159" s="14">
        <f t="shared" si="8"/>
        <v>2.01E-2</v>
      </c>
      <c r="X159" s="14">
        <v>3.0200000000000001E-2</v>
      </c>
      <c r="Y159" s="14">
        <v>4.0300000000000002E-2</v>
      </c>
      <c r="Z159" s="14">
        <f t="shared" si="9"/>
        <v>4.0300000000000002E-2</v>
      </c>
      <c r="AA159" s="14">
        <v>6.3399999999999998E-2</v>
      </c>
      <c r="AB159" s="14">
        <f t="shared" si="10"/>
        <v>6.3399999999999998E-2</v>
      </c>
      <c r="AC159" s="14">
        <v>8.1000000000000003E-2</v>
      </c>
      <c r="AD159" s="14">
        <f t="shared" si="11"/>
        <v>8.1000000000000003E-2</v>
      </c>
      <c r="AE159" s="14">
        <v>9.5600000000000004E-2</v>
      </c>
      <c r="AF159" s="14">
        <f t="shared" si="14"/>
        <v>9.5600000000000004E-2</v>
      </c>
      <c r="AG159" s="14">
        <f t="shared" si="14"/>
        <v>9.5600000000000004E-2</v>
      </c>
      <c r="AH159" s="14">
        <v>1</v>
      </c>
      <c r="AI159" s="15">
        <v>1</v>
      </c>
    </row>
    <row r="160" spans="1:35" ht="14.25" customHeight="1" x14ac:dyDescent="0.45">
      <c r="A160" s="14" t="s">
        <v>315</v>
      </c>
      <c r="B160" s="28" t="s">
        <v>46</v>
      </c>
      <c r="C160" s="29">
        <v>1</v>
      </c>
      <c r="D160" s="14">
        <v>2018</v>
      </c>
      <c r="E160" s="6" t="s">
        <v>36</v>
      </c>
      <c r="F160" s="14" t="s">
        <v>37</v>
      </c>
      <c r="G160" s="14">
        <f>VLOOKUP((D160-1)&amp;"."&amp;C160&amp;"."&amp;B160,FPL!B$38:E$429,4,FALSE)*1</f>
        <v>13860</v>
      </c>
      <c r="H160" s="14">
        <f>VLOOKUP((D160-1)&amp;"."&amp;C160&amp;"."&amp;B160,FPL!B$38:E$429,4,FALSE)*1.32</f>
        <v>18295.2</v>
      </c>
      <c r="I160" s="14" t="s">
        <v>38</v>
      </c>
      <c r="J160" s="14">
        <f>VLOOKUP((D160-1)&amp;"."&amp;C160&amp;"."&amp;B160,FPL!B$38:E$429,4,FALSE)*1.49</f>
        <v>20651.400000000001</v>
      </c>
      <c r="K160" s="14" t="s">
        <v>39</v>
      </c>
      <c r="L160" s="14">
        <f>VLOOKUP((D160-1)&amp;"."&amp;C160&amp;"."&amp;B160,FPL!B$38:E$429,4,FALSE)*1.99</f>
        <v>27581.4</v>
      </c>
      <c r="M160" s="14" t="s">
        <v>40</v>
      </c>
      <c r="N160" s="14">
        <f>VLOOKUP((D160-1)&amp;"."&amp;C160&amp;"."&amp;B160,FPL!B$38:E$429,4,FALSE)*2.49</f>
        <v>34511.4</v>
      </c>
      <c r="O160" s="14" t="s">
        <v>41</v>
      </c>
      <c r="P160" s="14">
        <f>VLOOKUP((D160-1)&amp;"."&amp;C160&amp;"."&amp;B160,FPL!B$38:E$429,4,FALSE)*2.99</f>
        <v>41441.4</v>
      </c>
      <c r="Q160" s="14" t="s">
        <v>42</v>
      </c>
      <c r="R160" s="14">
        <f>VLOOKUP((D160-1)&amp;"."&amp;C160&amp;"."&amp;B160,FPL!B$38:E$429,4,FALSE)*3.99</f>
        <v>55301.4</v>
      </c>
      <c r="S160" s="14" t="s">
        <v>318</v>
      </c>
      <c r="T160" s="15">
        <v>99999999999</v>
      </c>
      <c r="U160" s="6">
        <f t="shared" si="7"/>
        <v>9.5600000000000004E-2</v>
      </c>
      <c r="V160" s="14">
        <v>2.01E-2</v>
      </c>
      <c r="W160" s="14">
        <f t="shared" si="8"/>
        <v>2.01E-2</v>
      </c>
      <c r="X160" s="14">
        <v>3.0200000000000001E-2</v>
      </c>
      <c r="Y160" s="14">
        <v>4.0300000000000002E-2</v>
      </c>
      <c r="Z160" s="14">
        <f t="shared" si="9"/>
        <v>4.0300000000000002E-2</v>
      </c>
      <c r="AA160" s="14">
        <v>6.3399999999999998E-2</v>
      </c>
      <c r="AB160" s="14">
        <f t="shared" si="10"/>
        <v>6.3399999999999998E-2</v>
      </c>
      <c r="AC160" s="14">
        <v>8.1000000000000003E-2</v>
      </c>
      <c r="AD160" s="14">
        <f t="shared" si="11"/>
        <v>8.1000000000000003E-2</v>
      </c>
      <c r="AE160" s="14">
        <v>9.5600000000000004E-2</v>
      </c>
      <c r="AF160" s="14">
        <f t="shared" si="14"/>
        <v>9.5600000000000004E-2</v>
      </c>
      <c r="AG160" s="14">
        <f t="shared" si="14"/>
        <v>9.5600000000000004E-2</v>
      </c>
      <c r="AH160" s="14">
        <v>1</v>
      </c>
      <c r="AI160" s="15">
        <v>1</v>
      </c>
    </row>
    <row r="161" spans="1:35" x14ac:dyDescent="0.45">
      <c r="A161" s="14" t="s">
        <v>315</v>
      </c>
      <c r="B161" s="28" t="s">
        <v>46</v>
      </c>
      <c r="C161" s="29">
        <v>2</v>
      </c>
      <c r="D161" s="14">
        <v>2018</v>
      </c>
      <c r="E161" s="6" t="s">
        <v>36</v>
      </c>
      <c r="F161" s="14" t="s">
        <v>37</v>
      </c>
      <c r="G161" s="14">
        <f>VLOOKUP((D161-1)&amp;"."&amp;C161&amp;"."&amp;B161,FPL!B$38:E$429,4,FALSE)*1</f>
        <v>18670</v>
      </c>
      <c r="H161" s="14">
        <f>VLOOKUP((D161-1)&amp;"."&amp;C161&amp;"."&amp;B161,FPL!B$38:E$429,4,FALSE)*1.32</f>
        <v>24644.400000000001</v>
      </c>
      <c r="I161" s="14" t="s">
        <v>38</v>
      </c>
      <c r="J161" s="14">
        <f>VLOOKUP((D161-1)&amp;"."&amp;C161&amp;"."&amp;B161,FPL!B$38:E$429,4,FALSE)*1.49</f>
        <v>27818.3</v>
      </c>
      <c r="K161" s="14" t="s">
        <v>39</v>
      </c>
      <c r="L161" s="14">
        <f>VLOOKUP((D161-1)&amp;"."&amp;C161&amp;"."&amp;B161,FPL!B$38:E$429,4,FALSE)*1.99</f>
        <v>37153.300000000003</v>
      </c>
      <c r="M161" s="14" t="s">
        <v>40</v>
      </c>
      <c r="N161" s="14">
        <f>VLOOKUP((D161-1)&amp;"."&amp;C161&amp;"."&amp;B161,FPL!B$38:E$429,4,FALSE)*2.49</f>
        <v>46488.3</v>
      </c>
      <c r="O161" s="14" t="s">
        <v>41</v>
      </c>
      <c r="P161" s="14">
        <f>VLOOKUP((D161-1)&amp;"."&amp;C161&amp;"."&amp;B161,FPL!B$38:E$429,4,FALSE)*2.99</f>
        <v>55823.3</v>
      </c>
      <c r="Q161" s="14" t="s">
        <v>42</v>
      </c>
      <c r="R161" s="14">
        <f>VLOOKUP((D161-1)&amp;"."&amp;C161&amp;"."&amp;B161,FPL!B$38:E$429,4,FALSE)*3.99</f>
        <v>74493.3</v>
      </c>
      <c r="S161" s="14" t="s">
        <v>318</v>
      </c>
      <c r="T161" s="15">
        <v>99999999999</v>
      </c>
      <c r="U161" s="6">
        <f t="shared" si="7"/>
        <v>9.5600000000000004E-2</v>
      </c>
      <c r="V161" s="14">
        <v>2.01E-2</v>
      </c>
      <c r="W161" s="14">
        <f t="shared" si="8"/>
        <v>2.01E-2</v>
      </c>
      <c r="X161" s="14">
        <v>3.0200000000000001E-2</v>
      </c>
      <c r="Y161" s="14">
        <v>4.0300000000000002E-2</v>
      </c>
      <c r="Z161" s="14">
        <f t="shared" si="9"/>
        <v>4.0300000000000002E-2</v>
      </c>
      <c r="AA161" s="14">
        <v>6.3399999999999998E-2</v>
      </c>
      <c r="AB161" s="14">
        <f t="shared" si="10"/>
        <v>6.3399999999999998E-2</v>
      </c>
      <c r="AC161" s="14">
        <v>8.1000000000000003E-2</v>
      </c>
      <c r="AD161" s="14">
        <f t="shared" si="11"/>
        <v>8.1000000000000003E-2</v>
      </c>
      <c r="AE161" s="14">
        <v>9.5600000000000004E-2</v>
      </c>
      <c r="AF161" s="14">
        <f t="shared" si="14"/>
        <v>9.5600000000000004E-2</v>
      </c>
      <c r="AG161" s="14">
        <f t="shared" si="14"/>
        <v>9.5600000000000004E-2</v>
      </c>
      <c r="AH161" s="14">
        <v>1</v>
      </c>
      <c r="AI161" s="15">
        <v>1</v>
      </c>
    </row>
    <row r="162" spans="1:35" x14ac:dyDescent="0.45">
      <c r="A162" s="14" t="s">
        <v>315</v>
      </c>
      <c r="B162" s="28" t="s">
        <v>46</v>
      </c>
      <c r="C162" s="29">
        <v>3</v>
      </c>
      <c r="D162" s="14">
        <v>2018</v>
      </c>
      <c r="E162" s="6" t="s">
        <v>36</v>
      </c>
      <c r="F162" s="14" t="s">
        <v>37</v>
      </c>
      <c r="G162" s="14">
        <f>VLOOKUP((D162-1)&amp;"."&amp;C162&amp;"."&amp;B162,FPL!B$38:E$429,4,FALSE)*1</f>
        <v>23480</v>
      </c>
      <c r="H162" s="14">
        <f>VLOOKUP((D162-1)&amp;"."&amp;C162&amp;"."&amp;B162,FPL!B$38:E$429,4,FALSE)*1.32</f>
        <v>30993.600000000002</v>
      </c>
      <c r="I162" s="14" t="s">
        <v>38</v>
      </c>
      <c r="J162" s="14">
        <f>VLOOKUP((D162-1)&amp;"."&amp;C162&amp;"."&amp;B162,FPL!B$38:E$429,4,FALSE)*1.49</f>
        <v>34985.199999999997</v>
      </c>
      <c r="K162" s="14" t="s">
        <v>39</v>
      </c>
      <c r="L162" s="14">
        <f>VLOOKUP((D162-1)&amp;"."&amp;C162&amp;"."&amp;B162,FPL!B$38:E$429,4,FALSE)*1.99</f>
        <v>46725.2</v>
      </c>
      <c r="M162" s="14" t="s">
        <v>40</v>
      </c>
      <c r="N162" s="14">
        <f>VLOOKUP((D162-1)&amp;"."&amp;C162&amp;"."&amp;B162,FPL!B$38:E$429,4,FALSE)*2.49</f>
        <v>58465.200000000004</v>
      </c>
      <c r="O162" s="14" t="s">
        <v>41</v>
      </c>
      <c r="P162" s="14">
        <f>VLOOKUP((D162-1)&amp;"."&amp;C162&amp;"."&amp;B162,FPL!B$38:E$429,4,FALSE)*2.99</f>
        <v>70205.200000000012</v>
      </c>
      <c r="Q162" s="14" t="s">
        <v>42</v>
      </c>
      <c r="R162" s="14">
        <f>VLOOKUP((D162-1)&amp;"."&amp;C162&amp;"."&amp;B162,FPL!B$38:E$429,4,FALSE)*3.99</f>
        <v>93685.200000000012</v>
      </c>
      <c r="S162" s="14" t="s">
        <v>318</v>
      </c>
      <c r="T162" s="15">
        <v>99999999999</v>
      </c>
      <c r="U162" s="6">
        <f t="shared" si="7"/>
        <v>9.5600000000000004E-2</v>
      </c>
      <c r="V162" s="14">
        <v>2.01E-2</v>
      </c>
      <c r="W162" s="14">
        <f t="shared" si="8"/>
        <v>2.01E-2</v>
      </c>
      <c r="X162" s="14">
        <v>3.0200000000000001E-2</v>
      </c>
      <c r="Y162" s="14">
        <v>4.0300000000000002E-2</v>
      </c>
      <c r="Z162" s="14">
        <f t="shared" si="9"/>
        <v>4.0300000000000002E-2</v>
      </c>
      <c r="AA162" s="14">
        <v>6.3399999999999998E-2</v>
      </c>
      <c r="AB162" s="14">
        <f t="shared" si="10"/>
        <v>6.3399999999999998E-2</v>
      </c>
      <c r="AC162" s="14">
        <v>8.1000000000000003E-2</v>
      </c>
      <c r="AD162" s="14">
        <f t="shared" si="11"/>
        <v>8.1000000000000003E-2</v>
      </c>
      <c r="AE162" s="14">
        <v>9.5600000000000004E-2</v>
      </c>
      <c r="AF162" s="14">
        <f t="shared" si="14"/>
        <v>9.5600000000000004E-2</v>
      </c>
      <c r="AG162" s="14">
        <f t="shared" si="14"/>
        <v>9.5600000000000004E-2</v>
      </c>
      <c r="AH162" s="14">
        <v>1</v>
      </c>
      <c r="AI162" s="15">
        <v>1</v>
      </c>
    </row>
    <row r="163" spans="1:35" x14ac:dyDescent="0.45">
      <c r="A163" s="14" t="s">
        <v>315</v>
      </c>
      <c r="B163" s="28" t="s">
        <v>46</v>
      </c>
      <c r="C163" s="29">
        <v>4</v>
      </c>
      <c r="D163" s="14">
        <v>2018</v>
      </c>
      <c r="E163" s="6" t="s">
        <v>36</v>
      </c>
      <c r="F163" s="14" t="s">
        <v>37</v>
      </c>
      <c r="G163" s="14">
        <f>VLOOKUP((D163-1)&amp;"."&amp;C163&amp;"."&amp;B163,FPL!B$38:E$429,4,FALSE)*1</f>
        <v>28290</v>
      </c>
      <c r="H163" s="14">
        <f>VLOOKUP((D163-1)&amp;"."&amp;C163&amp;"."&amp;B163,FPL!B$38:E$429,4,FALSE)*1.32</f>
        <v>37342.800000000003</v>
      </c>
      <c r="I163" s="14" t="s">
        <v>38</v>
      </c>
      <c r="J163" s="14">
        <f>VLOOKUP((D163-1)&amp;"."&amp;C163&amp;"."&amp;B163,FPL!B$38:E$429,4,FALSE)*1.49</f>
        <v>42152.1</v>
      </c>
      <c r="K163" s="14" t="s">
        <v>39</v>
      </c>
      <c r="L163" s="14">
        <f>VLOOKUP((D163-1)&amp;"."&amp;C163&amp;"."&amp;B163,FPL!B$38:E$429,4,FALSE)*1.99</f>
        <v>56297.1</v>
      </c>
      <c r="M163" s="14" t="s">
        <v>40</v>
      </c>
      <c r="N163" s="14">
        <f>VLOOKUP((D163-1)&amp;"."&amp;C163&amp;"."&amp;B163,FPL!B$38:E$429,4,FALSE)*2.49</f>
        <v>70442.100000000006</v>
      </c>
      <c r="O163" s="14" t="s">
        <v>41</v>
      </c>
      <c r="P163" s="14">
        <f>VLOOKUP((D163-1)&amp;"."&amp;C163&amp;"."&amp;B163,FPL!B$38:E$429,4,FALSE)*2.99</f>
        <v>84587.1</v>
      </c>
      <c r="Q163" s="14" t="s">
        <v>42</v>
      </c>
      <c r="R163" s="14">
        <f>VLOOKUP((D163-1)&amp;"."&amp;C163&amp;"."&amp;B163,FPL!B$38:E$429,4,FALSE)*3.99</f>
        <v>112877.1</v>
      </c>
      <c r="S163" s="14" t="s">
        <v>318</v>
      </c>
      <c r="T163" s="15">
        <v>99999999999</v>
      </c>
      <c r="U163" s="6">
        <f t="shared" si="7"/>
        <v>9.5600000000000004E-2</v>
      </c>
      <c r="V163" s="14">
        <v>2.01E-2</v>
      </c>
      <c r="W163" s="14">
        <f t="shared" si="8"/>
        <v>2.01E-2</v>
      </c>
      <c r="X163" s="14">
        <v>3.0200000000000001E-2</v>
      </c>
      <c r="Y163" s="14">
        <v>4.0300000000000002E-2</v>
      </c>
      <c r="Z163" s="14">
        <f t="shared" si="9"/>
        <v>4.0300000000000002E-2</v>
      </c>
      <c r="AA163" s="14">
        <v>6.3399999999999998E-2</v>
      </c>
      <c r="AB163" s="14">
        <f t="shared" si="10"/>
        <v>6.3399999999999998E-2</v>
      </c>
      <c r="AC163" s="14">
        <v>8.1000000000000003E-2</v>
      </c>
      <c r="AD163" s="14">
        <f t="shared" si="11"/>
        <v>8.1000000000000003E-2</v>
      </c>
      <c r="AE163" s="14">
        <v>9.5600000000000004E-2</v>
      </c>
      <c r="AF163" s="14">
        <f t="shared" si="14"/>
        <v>9.5600000000000004E-2</v>
      </c>
      <c r="AG163" s="14">
        <f t="shared" si="14"/>
        <v>9.5600000000000004E-2</v>
      </c>
      <c r="AH163" s="14">
        <v>1</v>
      </c>
      <c r="AI163" s="15">
        <v>1</v>
      </c>
    </row>
    <row r="164" spans="1:35" x14ac:dyDescent="0.45">
      <c r="A164" s="14" t="s">
        <v>315</v>
      </c>
      <c r="B164" s="28" t="s">
        <v>46</v>
      </c>
      <c r="C164" s="29">
        <v>5</v>
      </c>
      <c r="D164" s="14">
        <v>2018</v>
      </c>
      <c r="E164" s="6" t="s">
        <v>36</v>
      </c>
      <c r="F164" s="14" t="s">
        <v>37</v>
      </c>
      <c r="G164" s="14">
        <f>VLOOKUP((D164-1)&amp;"."&amp;C164&amp;"."&amp;B164,FPL!B$38:E$429,4,FALSE)*1</f>
        <v>33100</v>
      </c>
      <c r="H164" s="14">
        <f>VLOOKUP((D164-1)&amp;"."&amp;C164&amp;"."&amp;B164,FPL!B$38:E$429,4,FALSE)*1.32</f>
        <v>43692</v>
      </c>
      <c r="I164" s="14" t="s">
        <v>38</v>
      </c>
      <c r="J164" s="14">
        <f>VLOOKUP((D164-1)&amp;"."&amp;C164&amp;"."&amp;B164,FPL!B$38:E$429,4,FALSE)*1.49</f>
        <v>49319</v>
      </c>
      <c r="K164" s="14" t="s">
        <v>39</v>
      </c>
      <c r="L164" s="14">
        <f>VLOOKUP((D164-1)&amp;"."&amp;C164&amp;"."&amp;B164,FPL!B$38:E$429,4,FALSE)*1.99</f>
        <v>65869</v>
      </c>
      <c r="M164" s="14" t="s">
        <v>40</v>
      </c>
      <c r="N164" s="14">
        <f>VLOOKUP((D164-1)&amp;"."&amp;C164&amp;"."&amp;B164,FPL!B$38:E$429,4,FALSE)*2.49</f>
        <v>82419</v>
      </c>
      <c r="O164" s="14" t="s">
        <v>41</v>
      </c>
      <c r="P164" s="14">
        <f>VLOOKUP((D164-1)&amp;"."&amp;C164&amp;"."&amp;B164,FPL!B$38:E$429,4,FALSE)*2.99</f>
        <v>98969</v>
      </c>
      <c r="Q164" s="14" t="s">
        <v>42</v>
      </c>
      <c r="R164" s="14">
        <f>VLOOKUP((D164-1)&amp;"."&amp;C164&amp;"."&amp;B164,FPL!B$38:E$429,4,FALSE)*3.99</f>
        <v>132069</v>
      </c>
      <c r="S164" s="14" t="s">
        <v>318</v>
      </c>
      <c r="T164" s="15">
        <v>99999999999</v>
      </c>
      <c r="U164" s="6">
        <f t="shared" si="7"/>
        <v>9.5600000000000004E-2</v>
      </c>
      <c r="V164" s="14">
        <v>2.01E-2</v>
      </c>
      <c r="W164" s="14">
        <f t="shared" si="8"/>
        <v>2.01E-2</v>
      </c>
      <c r="X164" s="14">
        <v>3.0200000000000001E-2</v>
      </c>
      <c r="Y164" s="14">
        <v>4.0300000000000002E-2</v>
      </c>
      <c r="Z164" s="14">
        <f t="shared" si="9"/>
        <v>4.0300000000000002E-2</v>
      </c>
      <c r="AA164" s="14">
        <v>6.3399999999999998E-2</v>
      </c>
      <c r="AB164" s="14">
        <f t="shared" si="10"/>
        <v>6.3399999999999998E-2</v>
      </c>
      <c r="AC164" s="14">
        <v>8.1000000000000003E-2</v>
      </c>
      <c r="AD164" s="14">
        <f t="shared" si="11"/>
        <v>8.1000000000000003E-2</v>
      </c>
      <c r="AE164" s="14">
        <v>9.5600000000000004E-2</v>
      </c>
      <c r="AF164" s="14">
        <f t="shared" ref="AF164:AG183" si="16">AE164</f>
        <v>9.5600000000000004E-2</v>
      </c>
      <c r="AG164" s="14">
        <f t="shared" si="16"/>
        <v>9.5600000000000004E-2</v>
      </c>
      <c r="AH164" s="14">
        <v>1</v>
      </c>
      <c r="AI164" s="15">
        <v>1</v>
      </c>
    </row>
    <row r="165" spans="1:35" x14ac:dyDescent="0.45">
      <c r="A165" s="14" t="s">
        <v>315</v>
      </c>
      <c r="B165" s="28" t="s">
        <v>46</v>
      </c>
      <c r="C165" s="29">
        <v>6</v>
      </c>
      <c r="D165" s="14">
        <v>2018</v>
      </c>
      <c r="E165" s="6" t="s">
        <v>36</v>
      </c>
      <c r="F165" s="14" t="s">
        <v>37</v>
      </c>
      <c r="G165" s="14">
        <f>VLOOKUP((D165-1)&amp;"."&amp;C165&amp;"."&amp;B165,FPL!B$38:E$429,4,FALSE)*1</f>
        <v>37910</v>
      </c>
      <c r="H165" s="14">
        <f>VLOOKUP((D165-1)&amp;"."&amp;C165&amp;"."&amp;B165,FPL!B$38:E$429,4,FALSE)*1.32</f>
        <v>50041.200000000004</v>
      </c>
      <c r="I165" s="14" t="s">
        <v>38</v>
      </c>
      <c r="J165" s="14">
        <f>VLOOKUP((D165-1)&amp;"."&amp;C165&amp;"."&amp;B165,FPL!B$38:E$429,4,FALSE)*1.49</f>
        <v>56485.9</v>
      </c>
      <c r="K165" s="14" t="s">
        <v>39</v>
      </c>
      <c r="L165" s="14">
        <f>VLOOKUP((D165-1)&amp;"."&amp;C165&amp;"."&amp;B165,FPL!B$38:E$429,4,FALSE)*1.99</f>
        <v>75440.899999999994</v>
      </c>
      <c r="M165" s="14" t="s">
        <v>40</v>
      </c>
      <c r="N165" s="14">
        <f>VLOOKUP((D165-1)&amp;"."&amp;C165&amp;"."&amp;B165,FPL!B$38:E$429,4,FALSE)*2.49</f>
        <v>94395.900000000009</v>
      </c>
      <c r="O165" s="14" t="s">
        <v>41</v>
      </c>
      <c r="P165" s="14">
        <f>VLOOKUP((D165-1)&amp;"."&amp;C165&amp;"."&amp;B165,FPL!B$38:E$429,4,FALSE)*2.99</f>
        <v>113350.90000000001</v>
      </c>
      <c r="Q165" s="14" t="s">
        <v>42</v>
      </c>
      <c r="R165" s="14">
        <f>VLOOKUP((D165-1)&amp;"."&amp;C165&amp;"."&amp;B165,FPL!B$38:E$429,4,FALSE)*3.99</f>
        <v>151260.9</v>
      </c>
      <c r="S165" s="14" t="s">
        <v>318</v>
      </c>
      <c r="T165" s="15">
        <v>99999999999</v>
      </c>
      <c r="U165" s="6">
        <f t="shared" si="7"/>
        <v>9.5600000000000004E-2</v>
      </c>
      <c r="V165" s="14">
        <v>2.01E-2</v>
      </c>
      <c r="W165" s="14">
        <f t="shared" si="8"/>
        <v>2.01E-2</v>
      </c>
      <c r="X165" s="14">
        <v>3.0200000000000001E-2</v>
      </c>
      <c r="Y165" s="14">
        <v>4.0300000000000002E-2</v>
      </c>
      <c r="Z165" s="14">
        <f t="shared" si="9"/>
        <v>4.0300000000000002E-2</v>
      </c>
      <c r="AA165" s="14">
        <v>6.3399999999999998E-2</v>
      </c>
      <c r="AB165" s="14">
        <f t="shared" si="10"/>
        <v>6.3399999999999998E-2</v>
      </c>
      <c r="AC165" s="14">
        <v>8.1000000000000003E-2</v>
      </c>
      <c r="AD165" s="14">
        <f t="shared" si="11"/>
        <v>8.1000000000000003E-2</v>
      </c>
      <c r="AE165" s="14">
        <v>9.5600000000000004E-2</v>
      </c>
      <c r="AF165" s="14">
        <f t="shared" si="16"/>
        <v>9.5600000000000004E-2</v>
      </c>
      <c r="AG165" s="14">
        <f t="shared" si="16"/>
        <v>9.5600000000000004E-2</v>
      </c>
      <c r="AH165" s="14">
        <v>1</v>
      </c>
      <c r="AI165" s="15">
        <v>1</v>
      </c>
    </row>
    <row r="166" spans="1:35" x14ac:dyDescent="0.45">
      <c r="A166" s="14" t="s">
        <v>315</v>
      </c>
      <c r="B166" s="28" t="s">
        <v>46</v>
      </c>
      <c r="C166" s="29">
        <v>7</v>
      </c>
      <c r="D166" s="14">
        <v>2018</v>
      </c>
      <c r="E166" s="6" t="s">
        <v>36</v>
      </c>
      <c r="F166" s="14" t="s">
        <v>37</v>
      </c>
      <c r="G166" s="14">
        <f>VLOOKUP((D166-1)&amp;"."&amp;C166&amp;"."&amp;B166,FPL!B$38:E$429,4,FALSE)*1</f>
        <v>42720</v>
      </c>
      <c r="H166" s="14">
        <f>VLOOKUP((D166-1)&amp;"."&amp;C166&amp;"."&amp;B166,FPL!B$38:E$429,4,FALSE)*1.32</f>
        <v>56390.400000000001</v>
      </c>
      <c r="I166" s="14" t="s">
        <v>38</v>
      </c>
      <c r="J166" s="14">
        <f>VLOOKUP((D166-1)&amp;"."&amp;C166&amp;"."&amp;B166,FPL!B$38:E$429,4,FALSE)*1.49</f>
        <v>63652.800000000003</v>
      </c>
      <c r="K166" s="14" t="s">
        <v>39</v>
      </c>
      <c r="L166" s="14">
        <f>VLOOKUP((D166-1)&amp;"."&amp;C166&amp;"."&amp;B166,FPL!B$38:E$429,4,FALSE)*1.99</f>
        <v>85012.800000000003</v>
      </c>
      <c r="M166" s="14" t="s">
        <v>40</v>
      </c>
      <c r="N166" s="14">
        <f>VLOOKUP((D166-1)&amp;"."&amp;C166&amp;"."&amp;B166,FPL!B$38:E$429,4,FALSE)*2.49</f>
        <v>106372.8</v>
      </c>
      <c r="O166" s="14" t="s">
        <v>41</v>
      </c>
      <c r="P166" s="14">
        <f>VLOOKUP((D166-1)&amp;"."&amp;C166&amp;"."&amp;B166,FPL!B$38:E$429,4,FALSE)*2.99</f>
        <v>127732.8</v>
      </c>
      <c r="Q166" s="14" t="s">
        <v>42</v>
      </c>
      <c r="R166" s="14">
        <f>VLOOKUP((D166-1)&amp;"."&amp;C166&amp;"."&amp;B166,FPL!B$38:E$429,4,FALSE)*3.99</f>
        <v>170452.80000000002</v>
      </c>
      <c r="S166" s="14" t="s">
        <v>318</v>
      </c>
      <c r="T166" s="15">
        <v>99999999999</v>
      </c>
      <c r="U166" s="6">
        <f t="shared" si="7"/>
        <v>9.5600000000000004E-2</v>
      </c>
      <c r="V166" s="14">
        <v>2.01E-2</v>
      </c>
      <c r="W166" s="14">
        <f t="shared" si="8"/>
        <v>2.01E-2</v>
      </c>
      <c r="X166" s="14">
        <v>3.0200000000000001E-2</v>
      </c>
      <c r="Y166" s="14">
        <v>4.0300000000000002E-2</v>
      </c>
      <c r="Z166" s="14">
        <f t="shared" si="9"/>
        <v>4.0300000000000002E-2</v>
      </c>
      <c r="AA166" s="14">
        <v>6.3399999999999998E-2</v>
      </c>
      <c r="AB166" s="14">
        <f t="shared" si="10"/>
        <v>6.3399999999999998E-2</v>
      </c>
      <c r="AC166" s="14">
        <v>8.1000000000000003E-2</v>
      </c>
      <c r="AD166" s="14">
        <f t="shared" si="11"/>
        <v>8.1000000000000003E-2</v>
      </c>
      <c r="AE166" s="14">
        <v>9.5600000000000004E-2</v>
      </c>
      <c r="AF166" s="14">
        <f t="shared" si="16"/>
        <v>9.5600000000000004E-2</v>
      </c>
      <c r="AG166" s="14">
        <f t="shared" si="16"/>
        <v>9.5600000000000004E-2</v>
      </c>
      <c r="AH166" s="14">
        <v>1</v>
      </c>
      <c r="AI166" s="15">
        <v>1</v>
      </c>
    </row>
    <row r="167" spans="1:35" x14ac:dyDescent="0.45">
      <c r="A167" s="14" t="s">
        <v>315</v>
      </c>
      <c r="B167" s="28" t="s">
        <v>46</v>
      </c>
      <c r="C167" s="29">
        <v>8</v>
      </c>
      <c r="D167" s="14">
        <v>2018</v>
      </c>
      <c r="E167" s="6" t="s">
        <v>36</v>
      </c>
      <c r="F167" s="14" t="s">
        <v>37</v>
      </c>
      <c r="G167" s="14">
        <f>VLOOKUP((D167-1)&amp;"."&amp;C167&amp;"."&amp;B167,FPL!B$38:E$429,4,FALSE)*1</f>
        <v>47530</v>
      </c>
      <c r="H167" s="14">
        <f>VLOOKUP((D167-1)&amp;"."&amp;C167&amp;"."&amp;B167,FPL!B$38:E$429,4,FALSE)*1.32</f>
        <v>62739.600000000006</v>
      </c>
      <c r="I167" s="14" t="s">
        <v>38</v>
      </c>
      <c r="J167" s="14">
        <f>VLOOKUP((D167-1)&amp;"."&amp;C167&amp;"."&amp;B167,FPL!B$38:E$429,4,FALSE)*1.49</f>
        <v>70819.7</v>
      </c>
      <c r="K167" s="14" t="s">
        <v>39</v>
      </c>
      <c r="L167" s="14">
        <f>VLOOKUP((D167-1)&amp;"."&amp;C167&amp;"."&amp;B167,FPL!B$38:E$429,4,FALSE)*1.99</f>
        <v>94584.7</v>
      </c>
      <c r="M167" s="14" t="s">
        <v>40</v>
      </c>
      <c r="N167" s="14">
        <f>VLOOKUP((D167-1)&amp;"."&amp;C167&amp;"."&amp;B167,FPL!B$38:E$429,4,FALSE)*2.49</f>
        <v>118349.70000000001</v>
      </c>
      <c r="O167" s="14" t="s">
        <v>41</v>
      </c>
      <c r="P167" s="14">
        <f>VLOOKUP((D167-1)&amp;"."&amp;C167&amp;"."&amp;B167,FPL!B$38:E$429,4,FALSE)*2.99</f>
        <v>142114.70000000001</v>
      </c>
      <c r="Q167" s="14" t="s">
        <v>42</v>
      </c>
      <c r="R167" s="14">
        <f>VLOOKUP((D167-1)&amp;"."&amp;C167&amp;"."&amp;B167,FPL!B$38:E$429,4,FALSE)*3.99</f>
        <v>189644.7</v>
      </c>
      <c r="S167" s="14" t="s">
        <v>318</v>
      </c>
      <c r="T167" s="15">
        <v>99999999999</v>
      </c>
      <c r="U167" s="6">
        <f t="shared" si="7"/>
        <v>9.5600000000000004E-2</v>
      </c>
      <c r="V167" s="14">
        <v>2.01E-2</v>
      </c>
      <c r="W167" s="14">
        <f t="shared" si="8"/>
        <v>2.01E-2</v>
      </c>
      <c r="X167" s="14">
        <v>3.0200000000000001E-2</v>
      </c>
      <c r="Y167" s="14">
        <v>4.0300000000000002E-2</v>
      </c>
      <c r="Z167" s="14">
        <f t="shared" si="9"/>
        <v>4.0300000000000002E-2</v>
      </c>
      <c r="AA167" s="14">
        <v>6.3399999999999998E-2</v>
      </c>
      <c r="AB167" s="14">
        <f t="shared" si="10"/>
        <v>6.3399999999999998E-2</v>
      </c>
      <c r="AC167" s="14">
        <v>8.1000000000000003E-2</v>
      </c>
      <c r="AD167" s="14">
        <f t="shared" si="11"/>
        <v>8.1000000000000003E-2</v>
      </c>
      <c r="AE167" s="14">
        <v>9.5600000000000004E-2</v>
      </c>
      <c r="AF167" s="14">
        <f t="shared" si="16"/>
        <v>9.5600000000000004E-2</v>
      </c>
      <c r="AG167" s="14">
        <f t="shared" si="16"/>
        <v>9.5600000000000004E-2</v>
      </c>
      <c r="AH167" s="14">
        <v>1</v>
      </c>
      <c r="AI167" s="15">
        <v>1</v>
      </c>
    </row>
    <row r="168" spans="1:35" x14ac:dyDescent="0.45">
      <c r="A168" s="14" t="s">
        <v>315</v>
      </c>
      <c r="B168" s="28" t="s">
        <v>46</v>
      </c>
      <c r="C168" s="29">
        <v>9</v>
      </c>
      <c r="D168" s="14">
        <v>2018</v>
      </c>
      <c r="E168" s="6" t="s">
        <v>36</v>
      </c>
      <c r="F168" s="14" t="s">
        <v>37</v>
      </c>
      <c r="G168" s="14">
        <f>VLOOKUP((D168-1)&amp;"."&amp;C168&amp;"."&amp;B168,FPL!B$38:E$429,4,FALSE)*1</f>
        <v>52340</v>
      </c>
      <c r="H168" s="14">
        <f>VLOOKUP((D168-1)&amp;"."&amp;C168&amp;"."&amp;B168,FPL!B$38:E$429,4,FALSE)*1.32</f>
        <v>69088.800000000003</v>
      </c>
      <c r="I168" s="14" t="s">
        <v>38</v>
      </c>
      <c r="J168" s="14">
        <f>VLOOKUP((D168-1)&amp;"."&amp;C168&amp;"."&amp;B168,FPL!B$38:E$429,4,FALSE)*1.49</f>
        <v>77986.600000000006</v>
      </c>
      <c r="K168" s="14" t="s">
        <v>39</v>
      </c>
      <c r="L168" s="14">
        <f>VLOOKUP((D168-1)&amp;"."&amp;C168&amp;"."&amp;B168,FPL!B$38:E$429,4,FALSE)*1.99</f>
        <v>104156.6</v>
      </c>
      <c r="M168" s="14" t="s">
        <v>40</v>
      </c>
      <c r="N168" s="14">
        <f>VLOOKUP((D168-1)&amp;"."&amp;C168&amp;"."&amp;B168,FPL!B$38:E$429,4,FALSE)*2.49</f>
        <v>130326.6</v>
      </c>
      <c r="O168" s="14" t="s">
        <v>41</v>
      </c>
      <c r="P168" s="14">
        <f>VLOOKUP((D168-1)&amp;"."&amp;C168&amp;"."&amp;B168,FPL!B$38:E$429,4,FALSE)*2.99</f>
        <v>156496.6</v>
      </c>
      <c r="Q168" s="14" t="s">
        <v>42</v>
      </c>
      <c r="R168" s="14">
        <f>VLOOKUP((D168-1)&amp;"."&amp;C168&amp;"."&amp;B168,FPL!B$38:E$429,4,FALSE)*3.99</f>
        <v>208836.6</v>
      </c>
      <c r="S168" s="14" t="s">
        <v>318</v>
      </c>
      <c r="T168" s="15">
        <v>99999999999</v>
      </c>
      <c r="U168" s="6">
        <f t="shared" si="7"/>
        <v>9.5600000000000004E-2</v>
      </c>
      <c r="V168" s="14">
        <v>2.01E-2</v>
      </c>
      <c r="W168" s="14">
        <f t="shared" si="8"/>
        <v>2.01E-2</v>
      </c>
      <c r="X168" s="14">
        <v>3.0200000000000001E-2</v>
      </c>
      <c r="Y168" s="14">
        <v>4.0300000000000002E-2</v>
      </c>
      <c r="Z168" s="14">
        <f t="shared" si="9"/>
        <v>4.0300000000000002E-2</v>
      </c>
      <c r="AA168" s="14">
        <v>6.3399999999999998E-2</v>
      </c>
      <c r="AB168" s="14">
        <f t="shared" si="10"/>
        <v>6.3399999999999998E-2</v>
      </c>
      <c r="AC168" s="14">
        <v>8.1000000000000003E-2</v>
      </c>
      <c r="AD168" s="14">
        <f t="shared" si="11"/>
        <v>8.1000000000000003E-2</v>
      </c>
      <c r="AE168" s="14">
        <v>9.5600000000000004E-2</v>
      </c>
      <c r="AF168" s="14">
        <f t="shared" si="16"/>
        <v>9.5600000000000004E-2</v>
      </c>
      <c r="AG168" s="14">
        <f t="shared" si="16"/>
        <v>9.5600000000000004E-2</v>
      </c>
      <c r="AH168" s="14">
        <v>1</v>
      </c>
      <c r="AI168" s="15">
        <v>1</v>
      </c>
    </row>
    <row r="169" spans="1:35" x14ac:dyDescent="0.45">
      <c r="A169" s="14" t="s">
        <v>315</v>
      </c>
      <c r="B169" s="28" t="s">
        <v>46</v>
      </c>
      <c r="C169" s="29">
        <v>10</v>
      </c>
      <c r="D169" s="14">
        <v>2018</v>
      </c>
      <c r="E169" s="6" t="s">
        <v>36</v>
      </c>
      <c r="F169" s="14" t="s">
        <v>37</v>
      </c>
      <c r="G169" s="14">
        <f>VLOOKUP((D169-1)&amp;"."&amp;C169&amp;"."&amp;B169,FPL!B$38:E$429,4,FALSE)*1</f>
        <v>57150</v>
      </c>
      <c r="H169" s="14">
        <f>VLOOKUP((D169-1)&amp;"."&amp;C169&amp;"."&amp;B169,FPL!B$38:E$429,4,FALSE)*1.32</f>
        <v>75438</v>
      </c>
      <c r="I169" s="14" t="s">
        <v>38</v>
      </c>
      <c r="J169" s="14">
        <f>VLOOKUP((D169-1)&amp;"."&amp;C169&amp;"."&amp;B169,FPL!B$38:E$429,4,FALSE)*1.49</f>
        <v>85153.5</v>
      </c>
      <c r="K169" s="14" t="s">
        <v>39</v>
      </c>
      <c r="L169" s="14">
        <f>VLOOKUP((D169-1)&amp;"."&amp;C169&amp;"."&amp;B169,FPL!B$38:E$429,4,FALSE)*1.99</f>
        <v>113728.5</v>
      </c>
      <c r="M169" s="14" t="s">
        <v>40</v>
      </c>
      <c r="N169" s="14">
        <f>VLOOKUP((D169-1)&amp;"."&amp;C169&amp;"."&amp;B169,FPL!B$38:E$429,4,FALSE)*2.49</f>
        <v>142303.5</v>
      </c>
      <c r="O169" s="14" t="s">
        <v>41</v>
      </c>
      <c r="P169" s="14">
        <f>VLOOKUP((D169-1)&amp;"."&amp;C169&amp;"."&amp;B169,FPL!B$38:E$429,4,FALSE)*2.99</f>
        <v>170878.5</v>
      </c>
      <c r="Q169" s="14" t="s">
        <v>42</v>
      </c>
      <c r="R169" s="14">
        <f>VLOOKUP((D169-1)&amp;"."&amp;C169&amp;"."&amp;B169,FPL!B$38:E$429,4,FALSE)*3.99</f>
        <v>228028.5</v>
      </c>
      <c r="S169" s="14" t="s">
        <v>318</v>
      </c>
      <c r="T169" s="15">
        <v>99999999999</v>
      </c>
      <c r="U169" s="6">
        <f t="shared" si="7"/>
        <v>9.5600000000000004E-2</v>
      </c>
      <c r="V169" s="14">
        <v>2.01E-2</v>
      </c>
      <c r="W169" s="14">
        <f t="shared" si="8"/>
        <v>2.01E-2</v>
      </c>
      <c r="X169" s="14">
        <v>3.0200000000000001E-2</v>
      </c>
      <c r="Y169" s="14">
        <v>4.0300000000000002E-2</v>
      </c>
      <c r="Z169" s="14">
        <f t="shared" si="9"/>
        <v>4.0300000000000002E-2</v>
      </c>
      <c r="AA169" s="14">
        <v>6.3399999999999998E-2</v>
      </c>
      <c r="AB169" s="14">
        <f t="shared" si="10"/>
        <v>6.3399999999999998E-2</v>
      </c>
      <c r="AC169" s="14">
        <v>8.1000000000000003E-2</v>
      </c>
      <c r="AD169" s="14">
        <f t="shared" si="11"/>
        <v>8.1000000000000003E-2</v>
      </c>
      <c r="AE169" s="14">
        <v>9.5600000000000004E-2</v>
      </c>
      <c r="AF169" s="14">
        <f t="shared" si="16"/>
        <v>9.5600000000000004E-2</v>
      </c>
      <c r="AG169" s="14">
        <f t="shared" si="16"/>
        <v>9.5600000000000004E-2</v>
      </c>
      <c r="AH169" s="14">
        <v>1</v>
      </c>
      <c r="AI169" s="15">
        <v>1</v>
      </c>
    </row>
    <row r="170" spans="1:35" x14ac:dyDescent="0.45">
      <c r="A170" s="14" t="s">
        <v>315</v>
      </c>
      <c r="B170" s="28" t="s">
        <v>46</v>
      </c>
      <c r="C170" s="29">
        <v>11</v>
      </c>
      <c r="D170" s="14">
        <v>2018</v>
      </c>
      <c r="E170" s="6" t="s">
        <v>36</v>
      </c>
      <c r="F170" s="14" t="s">
        <v>37</v>
      </c>
      <c r="G170" s="14">
        <f>VLOOKUP((D170-1)&amp;"."&amp;C170&amp;"."&amp;B170,FPL!B$38:E$429,4,FALSE)*1</f>
        <v>61960</v>
      </c>
      <c r="H170" s="14">
        <f>VLOOKUP((D170-1)&amp;"."&amp;C170&amp;"."&amp;B170,FPL!B$38:E$429,4,FALSE)*1.32</f>
        <v>81787.199999999997</v>
      </c>
      <c r="I170" s="14" t="s">
        <v>38</v>
      </c>
      <c r="J170" s="14">
        <f>VLOOKUP((D170-1)&amp;"."&amp;C170&amp;"."&amp;B170,FPL!B$38:E$429,4,FALSE)*1.49</f>
        <v>92320.4</v>
      </c>
      <c r="K170" s="14" t="s">
        <v>39</v>
      </c>
      <c r="L170" s="14">
        <f>VLOOKUP((D170-1)&amp;"."&amp;C170&amp;"."&amp;B170,FPL!B$38:E$429,4,FALSE)*1.99</f>
        <v>123300.4</v>
      </c>
      <c r="M170" s="14" t="s">
        <v>40</v>
      </c>
      <c r="N170" s="14">
        <f>VLOOKUP((D170-1)&amp;"."&amp;C170&amp;"."&amp;B170,FPL!B$38:E$429,4,FALSE)*2.49</f>
        <v>154280.40000000002</v>
      </c>
      <c r="O170" s="14" t="s">
        <v>41</v>
      </c>
      <c r="P170" s="14">
        <f>VLOOKUP((D170-1)&amp;"."&amp;C170&amp;"."&amp;B170,FPL!B$38:E$429,4,FALSE)*2.99</f>
        <v>185260.40000000002</v>
      </c>
      <c r="Q170" s="14" t="s">
        <v>42</v>
      </c>
      <c r="R170" s="14">
        <f>VLOOKUP((D170-1)&amp;"."&amp;C170&amp;"."&amp;B170,FPL!B$38:E$429,4,FALSE)*3.99</f>
        <v>247220.40000000002</v>
      </c>
      <c r="S170" s="14" t="s">
        <v>318</v>
      </c>
      <c r="T170" s="15">
        <v>99999999999</v>
      </c>
      <c r="U170" s="6">
        <f t="shared" si="7"/>
        <v>9.5600000000000004E-2</v>
      </c>
      <c r="V170" s="14">
        <v>2.01E-2</v>
      </c>
      <c r="W170" s="14">
        <f t="shared" si="8"/>
        <v>2.01E-2</v>
      </c>
      <c r="X170" s="14">
        <v>3.0200000000000001E-2</v>
      </c>
      <c r="Y170" s="14">
        <v>4.0300000000000002E-2</v>
      </c>
      <c r="Z170" s="14">
        <f t="shared" si="9"/>
        <v>4.0300000000000002E-2</v>
      </c>
      <c r="AA170" s="14">
        <v>6.3399999999999998E-2</v>
      </c>
      <c r="AB170" s="14">
        <f t="shared" si="10"/>
        <v>6.3399999999999998E-2</v>
      </c>
      <c r="AC170" s="14">
        <v>8.1000000000000003E-2</v>
      </c>
      <c r="AD170" s="14">
        <f t="shared" si="11"/>
        <v>8.1000000000000003E-2</v>
      </c>
      <c r="AE170" s="14">
        <v>9.5600000000000004E-2</v>
      </c>
      <c r="AF170" s="14">
        <f t="shared" si="16"/>
        <v>9.5600000000000004E-2</v>
      </c>
      <c r="AG170" s="14">
        <f t="shared" si="16"/>
        <v>9.5600000000000004E-2</v>
      </c>
      <c r="AH170" s="14">
        <v>1</v>
      </c>
      <c r="AI170" s="15">
        <v>1</v>
      </c>
    </row>
    <row r="171" spans="1:35" x14ac:dyDescent="0.45">
      <c r="A171" s="14" t="s">
        <v>315</v>
      </c>
      <c r="B171" s="28" t="s">
        <v>46</v>
      </c>
      <c r="C171" s="29">
        <v>12</v>
      </c>
      <c r="D171" s="14">
        <v>2018</v>
      </c>
      <c r="E171" s="6" t="s">
        <v>36</v>
      </c>
      <c r="F171" s="14" t="s">
        <v>37</v>
      </c>
      <c r="G171" s="14">
        <f>VLOOKUP((D171-1)&amp;"."&amp;C171&amp;"."&amp;B171,FPL!B$38:E$429,4,FALSE)*1</f>
        <v>66770</v>
      </c>
      <c r="H171" s="14">
        <f>VLOOKUP((D171-1)&amp;"."&amp;C171&amp;"."&amp;B171,FPL!B$38:E$429,4,FALSE)*1.32</f>
        <v>88136.400000000009</v>
      </c>
      <c r="I171" s="14" t="s">
        <v>38</v>
      </c>
      <c r="J171" s="14">
        <f>VLOOKUP((D171-1)&amp;"."&amp;C171&amp;"."&amp;B171,FPL!B$38:E$429,4,FALSE)*1.49</f>
        <v>99487.3</v>
      </c>
      <c r="K171" s="14" t="s">
        <v>39</v>
      </c>
      <c r="L171" s="14">
        <f>VLOOKUP((D171-1)&amp;"."&amp;C171&amp;"."&amp;B171,FPL!B$38:E$429,4,FALSE)*1.99</f>
        <v>132872.29999999999</v>
      </c>
      <c r="M171" s="14" t="s">
        <v>40</v>
      </c>
      <c r="N171" s="14">
        <f>VLOOKUP((D171-1)&amp;"."&amp;C171&amp;"."&amp;B171,FPL!B$38:E$429,4,FALSE)*2.49</f>
        <v>166257.30000000002</v>
      </c>
      <c r="O171" s="14" t="s">
        <v>41</v>
      </c>
      <c r="P171" s="14">
        <f>VLOOKUP((D171-1)&amp;"."&amp;C171&amp;"."&amp;B171,FPL!B$38:E$429,4,FALSE)*2.99</f>
        <v>199642.30000000002</v>
      </c>
      <c r="Q171" s="14" t="s">
        <v>42</v>
      </c>
      <c r="R171" s="14">
        <f>VLOOKUP((D171-1)&amp;"."&amp;C171&amp;"."&amp;B171,FPL!B$38:E$429,4,FALSE)*3.99</f>
        <v>266412.3</v>
      </c>
      <c r="S171" s="14" t="s">
        <v>318</v>
      </c>
      <c r="T171" s="15">
        <v>99999999999</v>
      </c>
      <c r="U171" s="6">
        <f t="shared" si="7"/>
        <v>9.5600000000000004E-2</v>
      </c>
      <c r="V171" s="14">
        <v>2.01E-2</v>
      </c>
      <c r="W171" s="14">
        <f t="shared" si="8"/>
        <v>2.01E-2</v>
      </c>
      <c r="X171" s="14">
        <v>3.0200000000000001E-2</v>
      </c>
      <c r="Y171" s="14">
        <v>4.0300000000000002E-2</v>
      </c>
      <c r="Z171" s="14">
        <f t="shared" si="9"/>
        <v>4.0300000000000002E-2</v>
      </c>
      <c r="AA171" s="14">
        <v>6.3399999999999998E-2</v>
      </c>
      <c r="AB171" s="14">
        <f t="shared" si="10"/>
        <v>6.3399999999999998E-2</v>
      </c>
      <c r="AC171" s="14">
        <v>8.1000000000000003E-2</v>
      </c>
      <c r="AD171" s="14">
        <f t="shared" si="11"/>
        <v>8.1000000000000003E-2</v>
      </c>
      <c r="AE171" s="14">
        <v>9.5600000000000004E-2</v>
      </c>
      <c r="AF171" s="14">
        <f t="shared" si="16"/>
        <v>9.5600000000000004E-2</v>
      </c>
      <c r="AG171" s="14">
        <f t="shared" si="16"/>
        <v>9.5600000000000004E-2</v>
      </c>
      <c r="AH171" s="14">
        <v>1</v>
      </c>
      <c r="AI171" s="15">
        <v>1</v>
      </c>
    </row>
    <row r="172" spans="1:35" x14ac:dyDescent="0.45">
      <c r="A172" s="14" t="s">
        <v>315</v>
      </c>
      <c r="B172" s="28">
        <v>0</v>
      </c>
      <c r="C172" s="29">
        <v>1</v>
      </c>
      <c r="D172" s="14">
        <v>2018</v>
      </c>
      <c r="E172" s="6" t="s">
        <v>36</v>
      </c>
      <c r="F172" s="14" t="s">
        <v>37</v>
      </c>
      <c r="G172" s="14">
        <f>VLOOKUP((D172-1)&amp;"."&amp;C172&amp;"."&amp;B172,FPL!B$38:E$429,4,FALSE)*1</f>
        <v>12060</v>
      </c>
      <c r="H172" s="14">
        <f>VLOOKUP((D172-1)&amp;"."&amp;C172&amp;"."&amp;B172,FPL!B$38:E$429,4,FALSE)*1.32</f>
        <v>15919.2</v>
      </c>
      <c r="I172" s="14" t="s">
        <v>38</v>
      </c>
      <c r="J172" s="14">
        <f>VLOOKUP((D172-1)&amp;"."&amp;C172&amp;"."&amp;B172,FPL!B$38:E$429,4,FALSE)*1.49</f>
        <v>17969.400000000001</v>
      </c>
      <c r="K172" s="14" t="s">
        <v>39</v>
      </c>
      <c r="L172" s="14">
        <f>VLOOKUP((D172-1)&amp;"."&amp;C172&amp;"."&amp;B172,FPL!B$38:E$429,4,FALSE)*1.99</f>
        <v>23999.4</v>
      </c>
      <c r="M172" s="14" t="s">
        <v>40</v>
      </c>
      <c r="N172" s="14">
        <f>VLOOKUP((D172-1)&amp;"."&amp;C172&amp;"."&amp;B172,FPL!B$38:E$429,4,FALSE)*2.49</f>
        <v>30029.4</v>
      </c>
      <c r="O172" s="14" t="s">
        <v>41</v>
      </c>
      <c r="P172" s="14">
        <f>VLOOKUP((D172-1)&amp;"."&amp;C172&amp;"."&amp;B172,FPL!B$38:E$429,4,FALSE)*2.99</f>
        <v>36059.4</v>
      </c>
      <c r="Q172" s="14" t="s">
        <v>42</v>
      </c>
      <c r="R172" s="14">
        <f>VLOOKUP((D172-1)&amp;"."&amp;C172&amp;"."&amp;B172,FPL!B$38:E$429,4,FALSE)*3.99</f>
        <v>48119.4</v>
      </c>
      <c r="S172" s="14" t="s">
        <v>318</v>
      </c>
      <c r="T172" s="15">
        <v>99999999999</v>
      </c>
      <c r="U172" s="6">
        <f t="shared" si="7"/>
        <v>9.5600000000000004E-2</v>
      </c>
      <c r="V172" s="14">
        <v>2.01E-2</v>
      </c>
      <c r="W172" s="14">
        <f t="shared" si="8"/>
        <v>2.01E-2</v>
      </c>
      <c r="X172" s="14">
        <v>3.0200000000000001E-2</v>
      </c>
      <c r="Y172" s="14">
        <v>4.0300000000000002E-2</v>
      </c>
      <c r="Z172" s="14">
        <f t="shared" si="9"/>
        <v>4.0300000000000002E-2</v>
      </c>
      <c r="AA172" s="14">
        <v>6.3399999999999998E-2</v>
      </c>
      <c r="AB172" s="14">
        <f t="shared" si="10"/>
        <v>6.3399999999999998E-2</v>
      </c>
      <c r="AC172" s="14">
        <v>8.1000000000000003E-2</v>
      </c>
      <c r="AD172" s="14">
        <f t="shared" si="11"/>
        <v>8.1000000000000003E-2</v>
      </c>
      <c r="AE172" s="14">
        <v>9.5600000000000004E-2</v>
      </c>
      <c r="AF172" s="14">
        <f t="shared" si="16"/>
        <v>9.5600000000000004E-2</v>
      </c>
      <c r="AG172" s="14">
        <f t="shared" si="16"/>
        <v>9.5600000000000004E-2</v>
      </c>
      <c r="AH172" s="14">
        <v>1</v>
      </c>
      <c r="AI172" s="15">
        <v>1</v>
      </c>
    </row>
    <row r="173" spans="1:35" x14ac:dyDescent="0.45">
      <c r="A173" s="14" t="s">
        <v>315</v>
      </c>
      <c r="B173" s="28">
        <v>0</v>
      </c>
      <c r="C173" s="29">
        <v>2</v>
      </c>
      <c r="D173" s="14">
        <v>2018</v>
      </c>
      <c r="E173" s="6" t="s">
        <v>36</v>
      </c>
      <c r="F173" s="14" t="s">
        <v>37</v>
      </c>
      <c r="G173" s="14">
        <f>VLOOKUP((D173-1)&amp;"."&amp;C173&amp;"."&amp;B173,FPL!B$38:E$429,4,FALSE)*1</f>
        <v>16240</v>
      </c>
      <c r="H173" s="14">
        <f>VLOOKUP((D173-1)&amp;"."&amp;C173&amp;"."&amp;B173,FPL!B$38:E$429,4,FALSE)*1.32</f>
        <v>21436.799999999999</v>
      </c>
      <c r="I173" s="14" t="s">
        <v>38</v>
      </c>
      <c r="J173" s="14">
        <f>VLOOKUP((D173-1)&amp;"."&amp;C173&amp;"."&amp;B173,FPL!B$38:E$429,4,FALSE)*1.49</f>
        <v>24197.599999999999</v>
      </c>
      <c r="K173" s="14" t="s">
        <v>39</v>
      </c>
      <c r="L173" s="14">
        <f>VLOOKUP((D173-1)&amp;"."&amp;C173&amp;"."&amp;B173,FPL!B$38:E$429,4,FALSE)*1.99</f>
        <v>32317.599999999999</v>
      </c>
      <c r="M173" s="14" t="s">
        <v>40</v>
      </c>
      <c r="N173" s="14">
        <f>VLOOKUP((D173-1)&amp;"."&amp;C173&amp;"."&amp;B173,FPL!B$38:E$429,4,FALSE)*2.49</f>
        <v>40437.600000000006</v>
      </c>
      <c r="O173" s="14" t="s">
        <v>41</v>
      </c>
      <c r="P173" s="14">
        <f>VLOOKUP((D173-1)&amp;"."&amp;C173&amp;"."&amp;B173,FPL!B$38:E$429,4,FALSE)*2.99</f>
        <v>48557.600000000006</v>
      </c>
      <c r="Q173" s="14" t="s">
        <v>42</v>
      </c>
      <c r="R173" s="14">
        <f>VLOOKUP((D173-1)&amp;"."&amp;C173&amp;"."&amp;B173,FPL!B$38:E$429,4,FALSE)*3.99</f>
        <v>64797.600000000006</v>
      </c>
      <c r="S173" s="14" t="s">
        <v>318</v>
      </c>
      <c r="T173" s="15">
        <v>99999999999</v>
      </c>
      <c r="U173" s="6">
        <f t="shared" si="7"/>
        <v>9.5600000000000004E-2</v>
      </c>
      <c r="V173" s="14">
        <v>2.01E-2</v>
      </c>
      <c r="W173" s="14">
        <f t="shared" si="8"/>
        <v>2.01E-2</v>
      </c>
      <c r="X173" s="14">
        <v>3.0200000000000001E-2</v>
      </c>
      <c r="Y173" s="14">
        <v>4.0300000000000002E-2</v>
      </c>
      <c r="Z173" s="14">
        <f t="shared" si="9"/>
        <v>4.0300000000000002E-2</v>
      </c>
      <c r="AA173" s="14">
        <v>6.3399999999999998E-2</v>
      </c>
      <c r="AB173" s="14">
        <f t="shared" si="10"/>
        <v>6.3399999999999998E-2</v>
      </c>
      <c r="AC173" s="14">
        <v>8.1000000000000003E-2</v>
      </c>
      <c r="AD173" s="14">
        <f t="shared" si="11"/>
        <v>8.1000000000000003E-2</v>
      </c>
      <c r="AE173" s="14">
        <v>9.5600000000000004E-2</v>
      </c>
      <c r="AF173" s="14">
        <f t="shared" si="16"/>
        <v>9.5600000000000004E-2</v>
      </c>
      <c r="AG173" s="14">
        <f t="shared" si="16"/>
        <v>9.5600000000000004E-2</v>
      </c>
      <c r="AH173" s="14">
        <v>1</v>
      </c>
      <c r="AI173" s="15">
        <v>1</v>
      </c>
    </row>
    <row r="174" spans="1:35" x14ac:dyDescent="0.45">
      <c r="A174" s="14" t="s">
        <v>315</v>
      </c>
      <c r="B174" s="28">
        <v>0</v>
      </c>
      <c r="C174" s="29">
        <v>3</v>
      </c>
      <c r="D174" s="14">
        <v>2018</v>
      </c>
      <c r="E174" s="6" t="s">
        <v>36</v>
      </c>
      <c r="F174" s="14" t="s">
        <v>37</v>
      </c>
      <c r="G174" s="14">
        <f>VLOOKUP((D174-1)&amp;"."&amp;C174&amp;"."&amp;B174,FPL!B$38:E$429,4,FALSE)*1</f>
        <v>20420</v>
      </c>
      <c r="H174" s="14">
        <f>VLOOKUP((D174-1)&amp;"."&amp;C174&amp;"."&amp;B174,FPL!B$38:E$429,4,FALSE)*1.32</f>
        <v>26954.400000000001</v>
      </c>
      <c r="I174" s="14" t="s">
        <v>38</v>
      </c>
      <c r="J174" s="14">
        <f>VLOOKUP((D174-1)&amp;"."&amp;C174&amp;"."&amp;B174,FPL!B$38:E$429,4,FALSE)*1.49</f>
        <v>30425.8</v>
      </c>
      <c r="K174" s="14" t="s">
        <v>39</v>
      </c>
      <c r="L174" s="14">
        <f>VLOOKUP((D174-1)&amp;"."&amp;C174&amp;"."&amp;B174,FPL!B$38:E$429,4,FALSE)*1.99</f>
        <v>40635.800000000003</v>
      </c>
      <c r="M174" s="14" t="s">
        <v>40</v>
      </c>
      <c r="N174" s="14">
        <f>VLOOKUP((D174-1)&amp;"."&amp;C174&amp;"."&amp;B174,FPL!B$38:E$429,4,FALSE)*2.49</f>
        <v>50845.8</v>
      </c>
      <c r="O174" s="14" t="s">
        <v>41</v>
      </c>
      <c r="P174" s="14">
        <f>VLOOKUP((D174-1)&amp;"."&amp;C174&amp;"."&amp;B174,FPL!B$38:E$429,4,FALSE)*2.99</f>
        <v>61055.8</v>
      </c>
      <c r="Q174" s="14" t="s">
        <v>42</v>
      </c>
      <c r="R174" s="14">
        <f>VLOOKUP((D174-1)&amp;"."&amp;C174&amp;"."&amp;B174,FPL!B$38:E$429,4,FALSE)*3.99</f>
        <v>81475.8</v>
      </c>
      <c r="S174" s="14" t="s">
        <v>318</v>
      </c>
      <c r="T174" s="15">
        <v>99999999999</v>
      </c>
      <c r="U174" s="6">
        <f t="shared" si="7"/>
        <v>9.5600000000000004E-2</v>
      </c>
      <c r="V174" s="14">
        <v>2.01E-2</v>
      </c>
      <c r="W174" s="14">
        <f t="shared" si="8"/>
        <v>2.01E-2</v>
      </c>
      <c r="X174" s="14">
        <v>3.0200000000000001E-2</v>
      </c>
      <c r="Y174" s="14">
        <v>4.0300000000000002E-2</v>
      </c>
      <c r="Z174" s="14">
        <f t="shared" si="9"/>
        <v>4.0300000000000002E-2</v>
      </c>
      <c r="AA174" s="14">
        <v>6.3399999999999998E-2</v>
      </c>
      <c r="AB174" s="14">
        <f t="shared" si="10"/>
        <v>6.3399999999999998E-2</v>
      </c>
      <c r="AC174" s="14">
        <v>8.1000000000000003E-2</v>
      </c>
      <c r="AD174" s="14">
        <f t="shared" si="11"/>
        <v>8.1000000000000003E-2</v>
      </c>
      <c r="AE174" s="14">
        <v>9.5600000000000004E-2</v>
      </c>
      <c r="AF174" s="14">
        <f t="shared" si="16"/>
        <v>9.5600000000000004E-2</v>
      </c>
      <c r="AG174" s="14">
        <f t="shared" si="16"/>
        <v>9.5600000000000004E-2</v>
      </c>
      <c r="AH174" s="14">
        <v>1</v>
      </c>
      <c r="AI174" s="15">
        <v>1</v>
      </c>
    </row>
    <row r="175" spans="1:35" x14ac:dyDescent="0.45">
      <c r="A175" s="14" t="s">
        <v>315</v>
      </c>
      <c r="B175" s="28">
        <v>0</v>
      </c>
      <c r="C175" s="29">
        <v>4</v>
      </c>
      <c r="D175" s="14">
        <v>2018</v>
      </c>
      <c r="E175" s="6" t="s">
        <v>36</v>
      </c>
      <c r="F175" s="14" t="s">
        <v>37</v>
      </c>
      <c r="G175" s="14">
        <f>VLOOKUP((D175-1)&amp;"."&amp;C175&amp;"."&amp;B175,FPL!B$38:E$429,4,FALSE)*1</f>
        <v>24600</v>
      </c>
      <c r="H175" s="14">
        <f>VLOOKUP((D175-1)&amp;"."&amp;C175&amp;"."&amp;B175,FPL!B$38:E$429,4,FALSE)*1.32</f>
        <v>32472</v>
      </c>
      <c r="I175" s="14" t="s">
        <v>38</v>
      </c>
      <c r="J175" s="14">
        <f>VLOOKUP((D175-1)&amp;"."&amp;C175&amp;"."&amp;B175,FPL!B$38:E$429,4,FALSE)*1.49</f>
        <v>36654</v>
      </c>
      <c r="K175" s="14" t="s">
        <v>39</v>
      </c>
      <c r="L175" s="14">
        <f>VLOOKUP((D175-1)&amp;"."&amp;C175&amp;"."&amp;B175,FPL!B$38:E$429,4,FALSE)*1.99</f>
        <v>48954</v>
      </c>
      <c r="M175" s="14" t="s">
        <v>40</v>
      </c>
      <c r="N175" s="14">
        <f>VLOOKUP((D175-1)&amp;"."&amp;C175&amp;"."&amp;B175,FPL!B$38:E$429,4,FALSE)*2.49</f>
        <v>61254.000000000007</v>
      </c>
      <c r="O175" s="14" t="s">
        <v>41</v>
      </c>
      <c r="P175" s="14">
        <f>VLOOKUP((D175-1)&amp;"."&amp;C175&amp;"."&amp;B175,FPL!B$38:E$429,4,FALSE)*2.99</f>
        <v>73554</v>
      </c>
      <c r="Q175" s="14" t="s">
        <v>42</v>
      </c>
      <c r="R175" s="14">
        <f>VLOOKUP((D175-1)&amp;"."&amp;C175&amp;"."&amp;B175,FPL!B$38:E$429,4,FALSE)*3.99</f>
        <v>98154</v>
      </c>
      <c r="S175" s="14" t="s">
        <v>318</v>
      </c>
      <c r="T175" s="15">
        <v>99999999999</v>
      </c>
      <c r="U175" s="6">
        <f t="shared" si="7"/>
        <v>9.5600000000000004E-2</v>
      </c>
      <c r="V175" s="14">
        <v>2.01E-2</v>
      </c>
      <c r="W175" s="14">
        <f t="shared" si="8"/>
        <v>2.01E-2</v>
      </c>
      <c r="X175" s="14">
        <v>3.0200000000000001E-2</v>
      </c>
      <c r="Y175" s="14">
        <v>4.0300000000000002E-2</v>
      </c>
      <c r="Z175" s="14">
        <f t="shared" si="9"/>
        <v>4.0300000000000002E-2</v>
      </c>
      <c r="AA175" s="14">
        <v>6.3399999999999998E-2</v>
      </c>
      <c r="AB175" s="14">
        <f t="shared" si="10"/>
        <v>6.3399999999999998E-2</v>
      </c>
      <c r="AC175" s="14">
        <v>8.1000000000000003E-2</v>
      </c>
      <c r="AD175" s="14">
        <f t="shared" si="11"/>
        <v>8.1000000000000003E-2</v>
      </c>
      <c r="AE175" s="14">
        <v>9.5600000000000004E-2</v>
      </c>
      <c r="AF175" s="14">
        <f t="shared" si="16"/>
        <v>9.5600000000000004E-2</v>
      </c>
      <c r="AG175" s="14">
        <f t="shared" si="16"/>
        <v>9.5600000000000004E-2</v>
      </c>
      <c r="AH175" s="14">
        <v>1</v>
      </c>
      <c r="AI175" s="15">
        <v>1</v>
      </c>
    </row>
    <row r="176" spans="1:35" x14ac:dyDescent="0.45">
      <c r="A176" s="14" t="s">
        <v>315</v>
      </c>
      <c r="B176" s="28">
        <v>0</v>
      </c>
      <c r="C176" s="29">
        <v>5</v>
      </c>
      <c r="D176" s="14">
        <v>2018</v>
      </c>
      <c r="E176" s="6" t="s">
        <v>36</v>
      </c>
      <c r="F176" s="14" t="s">
        <v>37</v>
      </c>
      <c r="G176" s="14">
        <f>VLOOKUP((D176-1)&amp;"."&amp;C176&amp;"."&amp;B176,FPL!B$38:E$429,4,FALSE)*1</f>
        <v>28780</v>
      </c>
      <c r="H176" s="14">
        <f>VLOOKUP((D176-1)&amp;"."&amp;C176&amp;"."&amp;B176,FPL!B$38:E$429,4,FALSE)*1.32</f>
        <v>37989.599999999999</v>
      </c>
      <c r="I176" s="14" t="s">
        <v>38</v>
      </c>
      <c r="J176" s="14">
        <f>VLOOKUP((D176-1)&amp;"."&amp;C176&amp;"."&amp;B176,FPL!B$38:E$429,4,FALSE)*1.49</f>
        <v>42882.2</v>
      </c>
      <c r="K176" s="14" t="s">
        <v>39</v>
      </c>
      <c r="L176" s="14">
        <f>VLOOKUP((D176-1)&amp;"."&amp;C176&amp;"."&amp;B176,FPL!B$38:E$429,4,FALSE)*1.99</f>
        <v>57272.2</v>
      </c>
      <c r="M176" s="14" t="s">
        <v>40</v>
      </c>
      <c r="N176" s="14">
        <f>VLOOKUP((D176-1)&amp;"."&amp;C176&amp;"."&amp;B176,FPL!B$38:E$429,4,FALSE)*2.49</f>
        <v>71662.200000000012</v>
      </c>
      <c r="O176" s="14" t="s">
        <v>41</v>
      </c>
      <c r="P176" s="14">
        <f>VLOOKUP((D176-1)&amp;"."&amp;C176&amp;"."&amp;B176,FPL!B$38:E$429,4,FALSE)*2.99</f>
        <v>86052.200000000012</v>
      </c>
      <c r="Q176" s="14" t="s">
        <v>42</v>
      </c>
      <c r="R176" s="14">
        <f>VLOOKUP((D176-1)&amp;"."&amp;C176&amp;"."&amp;B176,FPL!B$38:E$429,4,FALSE)*3.99</f>
        <v>114832.20000000001</v>
      </c>
      <c r="S176" s="14" t="s">
        <v>318</v>
      </c>
      <c r="T176" s="15">
        <v>99999999999</v>
      </c>
      <c r="U176" s="6">
        <f t="shared" si="7"/>
        <v>9.5600000000000004E-2</v>
      </c>
      <c r="V176" s="14">
        <v>2.01E-2</v>
      </c>
      <c r="W176" s="14">
        <f t="shared" si="8"/>
        <v>2.01E-2</v>
      </c>
      <c r="X176" s="14">
        <v>3.0200000000000001E-2</v>
      </c>
      <c r="Y176" s="14">
        <v>4.0300000000000002E-2</v>
      </c>
      <c r="Z176" s="14">
        <f t="shared" si="9"/>
        <v>4.0300000000000002E-2</v>
      </c>
      <c r="AA176" s="14">
        <v>6.3399999999999998E-2</v>
      </c>
      <c r="AB176" s="14">
        <f t="shared" si="10"/>
        <v>6.3399999999999998E-2</v>
      </c>
      <c r="AC176" s="14">
        <v>8.1000000000000003E-2</v>
      </c>
      <c r="AD176" s="14">
        <f t="shared" si="11"/>
        <v>8.1000000000000003E-2</v>
      </c>
      <c r="AE176" s="14">
        <v>9.5600000000000004E-2</v>
      </c>
      <c r="AF176" s="14">
        <f t="shared" si="16"/>
        <v>9.5600000000000004E-2</v>
      </c>
      <c r="AG176" s="14">
        <f t="shared" si="16"/>
        <v>9.5600000000000004E-2</v>
      </c>
      <c r="AH176" s="14">
        <v>1</v>
      </c>
      <c r="AI176" s="15">
        <v>1</v>
      </c>
    </row>
    <row r="177" spans="1:35" x14ac:dyDescent="0.45">
      <c r="A177" s="14" t="s">
        <v>315</v>
      </c>
      <c r="B177" s="28">
        <v>0</v>
      </c>
      <c r="C177" s="29">
        <v>6</v>
      </c>
      <c r="D177" s="14">
        <v>2018</v>
      </c>
      <c r="E177" s="6" t="s">
        <v>36</v>
      </c>
      <c r="F177" s="14" t="s">
        <v>37</v>
      </c>
      <c r="G177" s="14">
        <f>VLOOKUP((D177-1)&amp;"."&amp;C177&amp;"."&amp;B177,FPL!B$38:E$429,4,FALSE)*1</f>
        <v>32960</v>
      </c>
      <c r="H177" s="14">
        <f>VLOOKUP((D177-1)&amp;"."&amp;C177&amp;"."&amp;B177,FPL!B$38:E$429,4,FALSE)*1.32</f>
        <v>43507.200000000004</v>
      </c>
      <c r="I177" s="14" t="s">
        <v>38</v>
      </c>
      <c r="J177" s="14">
        <f>VLOOKUP((D177-1)&amp;"."&amp;C177&amp;"."&amp;B177,FPL!B$38:E$429,4,FALSE)*1.49</f>
        <v>49110.400000000001</v>
      </c>
      <c r="K177" s="14" t="s">
        <v>39</v>
      </c>
      <c r="L177" s="14">
        <f>VLOOKUP((D177-1)&amp;"."&amp;C177&amp;"."&amp;B177,FPL!B$38:E$429,4,FALSE)*1.99</f>
        <v>65590.399999999994</v>
      </c>
      <c r="M177" s="14" t="s">
        <v>40</v>
      </c>
      <c r="N177" s="14">
        <f>VLOOKUP((D177-1)&amp;"."&amp;C177&amp;"."&amp;B177,FPL!B$38:E$429,4,FALSE)*2.49</f>
        <v>82070.400000000009</v>
      </c>
      <c r="O177" s="14" t="s">
        <v>41</v>
      </c>
      <c r="P177" s="14">
        <f>VLOOKUP((D177-1)&amp;"."&amp;C177&amp;"."&amp;B177,FPL!B$38:E$429,4,FALSE)*2.99</f>
        <v>98550.400000000009</v>
      </c>
      <c r="Q177" s="14" t="s">
        <v>42</v>
      </c>
      <c r="R177" s="14">
        <f>VLOOKUP((D177-1)&amp;"."&amp;C177&amp;"."&amp;B177,FPL!B$38:E$429,4,FALSE)*3.99</f>
        <v>131510.39999999999</v>
      </c>
      <c r="S177" s="14" t="s">
        <v>318</v>
      </c>
      <c r="T177" s="15">
        <v>99999999999</v>
      </c>
      <c r="U177" s="6">
        <f t="shared" si="7"/>
        <v>9.5600000000000004E-2</v>
      </c>
      <c r="V177" s="14">
        <v>2.01E-2</v>
      </c>
      <c r="W177" s="14">
        <f t="shared" si="8"/>
        <v>2.01E-2</v>
      </c>
      <c r="X177" s="14">
        <v>3.0200000000000001E-2</v>
      </c>
      <c r="Y177" s="14">
        <v>4.0300000000000002E-2</v>
      </c>
      <c r="Z177" s="14">
        <f t="shared" si="9"/>
        <v>4.0300000000000002E-2</v>
      </c>
      <c r="AA177" s="14">
        <v>6.3399999999999998E-2</v>
      </c>
      <c r="AB177" s="14">
        <f t="shared" si="10"/>
        <v>6.3399999999999998E-2</v>
      </c>
      <c r="AC177" s="14">
        <v>8.1000000000000003E-2</v>
      </c>
      <c r="AD177" s="14">
        <f t="shared" si="11"/>
        <v>8.1000000000000003E-2</v>
      </c>
      <c r="AE177" s="14">
        <v>9.5600000000000004E-2</v>
      </c>
      <c r="AF177" s="14">
        <f t="shared" si="16"/>
        <v>9.5600000000000004E-2</v>
      </c>
      <c r="AG177" s="14">
        <f t="shared" si="16"/>
        <v>9.5600000000000004E-2</v>
      </c>
      <c r="AH177" s="14">
        <v>1</v>
      </c>
      <c r="AI177" s="15">
        <v>1</v>
      </c>
    </row>
    <row r="178" spans="1:35" x14ac:dyDescent="0.45">
      <c r="A178" s="14" t="s">
        <v>315</v>
      </c>
      <c r="B178" s="28">
        <v>0</v>
      </c>
      <c r="C178" s="29">
        <v>7</v>
      </c>
      <c r="D178" s="14">
        <v>2018</v>
      </c>
      <c r="E178" s="6" t="s">
        <v>36</v>
      </c>
      <c r="F178" s="14" t="s">
        <v>37</v>
      </c>
      <c r="G178" s="14">
        <f>VLOOKUP((D178-1)&amp;"."&amp;C178&amp;"."&amp;B178,FPL!B$38:E$429,4,FALSE)*1</f>
        <v>37140</v>
      </c>
      <c r="H178" s="14">
        <f>VLOOKUP((D178-1)&amp;"."&amp;C178&amp;"."&amp;B178,FPL!B$38:E$429,4,FALSE)*1.32</f>
        <v>49024.800000000003</v>
      </c>
      <c r="I178" s="14" t="s">
        <v>38</v>
      </c>
      <c r="J178" s="14">
        <f>VLOOKUP((D178-1)&amp;"."&amp;C178&amp;"."&amp;B178,FPL!B$38:E$429,4,FALSE)*1.49</f>
        <v>55338.6</v>
      </c>
      <c r="K178" s="14" t="s">
        <v>39</v>
      </c>
      <c r="L178" s="14">
        <f>VLOOKUP((D178-1)&amp;"."&amp;C178&amp;"."&amp;B178,FPL!B$38:E$429,4,FALSE)*1.99</f>
        <v>73908.600000000006</v>
      </c>
      <c r="M178" s="14" t="s">
        <v>40</v>
      </c>
      <c r="N178" s="14">
        <f>VLOOKUP((D178-1)&amp;"."&amp;C178&amp;"."&amp;B178,FPL!B$38:E$429,4,FALSE)*2.49</f>
        <v>92478.6</v>
      </c>
      <c r="O178" s="14" t="s">
        <v>41</v>
      </c>
      <c r="P178" s="14">
        <f>VLOOKUP((D178-1)&amp;"."&amp;C178&amp;"."&amp;B178,FPL!B$38:E$429,4,FALSE)*2.99</f>
        <v>111048.6</v>
      </c>
      <c r="Q178" s="14" t="s">
        <v>42</v>
      </c>
      <c r="R178" s="14">
        <f>VLOOKUP((D178-1)&amp;"."&amp;C178&amp;"."&amp;B178,FPL!B$38:E$429,4,FALSE)*3.99</f>
        <v>148188.6</v>
      </c>
      <c r="S178" s="14" t="s">
        <v>318</v>
      </c>
      <c r="T178" s="15">
        <v>99999999999</v>
      </c>
      <c r="U178" s="6">
        <f t="shared" si="7"/>
        <v>9.5600000000000004E-2</v>
      </c>
      <c r="V178" s="14">
        <v>2.01E-2</v>
      </c>
      <c r="W178" s="14">
        <f t="shared" si="8"/>
        <v>2.01E-2</v>
      </c>
      <c r="X178" s="14">
        <v>3.0200000000000001E-2</v>
      </c>
      <c r="Y178" s="14">
        <v>4.0300000000000002E-2</v>
      </c>
      <c r="Z178" s="14">
        <f t="shared" si="9"/>
        <v>4.0300000000000002E-2</v>
      </c>
      <c r="AA178" s="14">
        <v>6.3399999999999998E-2</v>
      </c>
      <c r="AB178" s="14">
        <f t="shared" si="10"/>
        <v>6.3399999999999998E-2</v>
      </c>
      <c r="AC178" s="14">
        <v>8.1000000000000003E-2</v>
      </c>
      <c r="AD178" s="14">
        <f t="shared" si="11"/>
        <v>8.1000000000000003E-2</v>
      </c>
      <c r="AE178" s="14">
        <v>9.5600000000000004E-2</v>
      </c>
      <c r="AF178" s="14">
        <f t="shared" si="16"/>
        <v>9.5600000000000004E-2</v>
      </c>
      <c r="AG178" s="14">
        <f t="shared" si="16"/>
        <v>9.5600000000000004E-2</v>
      </c>
      <c r="AH178" s="14">
        <v>1</v>
      </c>
      <c r="AI178" s="15">
        <v>1</v>
      </c>
    </row>
    <row r="179" spans="1:35" x14ac:dyDescent="0.45">
      <c r="A179" s="14" t="s">
        <v>315</v>
      </c>
      <c r="B179" s="28">
        <v>0</v>
      </c>
      <c r="C179" s="29">
        <v>8</v>
      </c>
      <c r="D179" s="14">
        <v>2018</v>
      </c>
      <c r="E179" s="6" t="s">
        <v>36</v>
      </c>
      <c r="F179" s="14" t="s">
        <v>37</v>
      </c>
      <c r="G179" s="14">
        <f>VLOOKUP((D179-1)&amp;"."&amp;C179&amp;"."&amp;B179,FPL!B$38:E$429,4,FALSE)*1</f>
        <v>41320</v>
      </c>
      <c r="H179" s="14">
        <f>VLOOKUP((D179-1)&amp;"."&amp;C179&amp;"."&amp;B179,FPL!B$38:E$429,4,FALSE)*1.32</f>
        <v>54542.400000000001</v>
      </c>
      <c r="I179" s="14" t="s">
        <v>38</v>
      </c>
      <c r="J179" s="14">
        <f>VLOOKUP((D179-1)&amp;"."&amp;C179&amp;"."&amp;B179,FPL!B$38:E$429,4,FALSE)*1.49</f>
        <v>61566.8</v>
      </c>
      <c r="K179" s="14" t="s">
        <v>39</v>
      </c>
      <c r="L179" s="14">
        <f>VLOOKUP((D179-1)&amp;"."&amp;C179&amp;"."&amp;B179,FPL!B$38:E$429,4,FALSE)*1.99</f>
        <v>82226.8</v>
      </c>
      <c r="M179" s="14" t="s">
        <v>40</v>
      </c>
      <c r="N179" s="14">
        <f>VLOOKUP((D179-1)&amp;"."&amp;C179&amp;"."&amp;B179,FPL!B$38:E$429,4,FALSE)*2.49</f>
        <v>102886.8</v>
      </c>
      <c r="O179" s="14" t="s">
        <v>41</v>
      </c>
      <c r="P179" s="14">
        <f>VLOOKUP((D179-1)&amp;"."&amp;C179&amp;"."&amp;B179,FPL!B$38:E$429,4,FALSE)*2.99</f>
        <v>123546.8</v>
      </c>
      <c r="Q179" s="14" t="s">
        <v>42</v>
      </c>
      <c r="R179" s="14">
        <f>VLOOKUP((D179-1)&amp;"."&amp;C179&amp;"."&amp;B179,FPL!B$38:E$429,4,FALSE)*3.99</f>
        <v>164866.80000000002</v>
      </c>
      <c r="S179" s="14" t="s">
        <v>318</v>
      </c>
      <c r="T179" s="15">
        <v>99999999999</v>
      </c>
      <c r="U179" s="6">
        <f t="shared" si="7"/>
        <v>9.5600000000000004E-2</v>
      </c>
      <c r="V179" s="14">
        <v>2.01E-2</v>
      </c>
      <c r="W179" s="14">
        <f t="shared" si="8"/>
        <v>2.01E-2</v>
      </c>
      <c r="X179" s="14">
        <v>3.0200000000000001E-2</v>
      </c>
      <c r="Y179" s="14">
        <v>4.0300000000000002E-2</v>
      </c>
      <c r="Z179" s="14">
        <f t="shared" si="9"/>
        <v>4.0300000000000002E-2</v>
      </c>
      <c r="AA179" s="14">
        <v>6.3399999999999998E-2</v>
      </c>
      <c r="AB179" s="14">
        <f t="shared" si="10"/>
        <v>6.3399999999999998E-2</v>
      </c>
      <c r="AC179" s="14">
        <v>8.1000000000000003E-2</v>
      </c>
      <c r="AD179" s="14">
        <f t="shared" si="11"/>
        <v>8.1000000000000003E-2</v>
      </c>
      <c r="AE179" s="14">
        <v>9.5600000000000004E-2</v>
      </c>
      <c r="AF179" s="14">
        <f t="shared" si="16"/>
        <v>9.5600000000000004E-2</v>
      </c>
      <c r="AG179" s="14">
        <f t="shared" si="16"/>
        <v>9.5600000000000004E-2</v>
      </c>
      <c r="AH179" s="14">
        <v>1</v>
      </c>
      <c r="AI179" s="15">
        <v>1</v>
      </c>
    </row>
    <row r="180" spans="1:35" x14ac:dyDescent="0.45">
      <c r="A180" s="14" t="s">
        <v>315</v>
      </c>
      <c r="B180" s="28">
        <v>0</v>
      </c>
      <c r="C180" s="29">
        <v>9</v>
      </c>
      <c r="D180" s="14">
        <v>2018</v>
      </c>
      <c r="E180" s="6" t="s">
        <v>36</v>
      </c>
      <c r="F180" s="14" t="s">
        <v>37</v>
      </c>
      <c r="G180" s="14">
        <f>VLOOKUP((D180-1)&amp;"."&amp;C180&amp;"."&amp;B180,FPL!B$38:E$429,4,FALSE)*1</f>
        <v>45500</v>
      </c>
      <c r="H180" s="14">
        <f>VLOOKUP((D180-1)&amp;"."&amp;C180&amp;"."&amp;B180,FPL!B$38:E$429,4,FALSE)*1.32</f>
        <v>60060</v>
      </c>
      <c r="I180" s="14" t="s">
        <v>38</v>
      </c>
      <c r="J180" s="14">
        <f>VLOOKUP((D180-1)&amp;"."&amp;C180&amp;"."&amp;B180,FPL!B$38:E$429,4,FALSE)*1.49</f>
        <v>67795</v>
      </c>
      <c r="K180" s="14" t="s">
        <v>39</v>
      </c>
      <c r="L180" s="14">
        <f>VLOOKUP((D180-1)&amp;"."&amp;C180&amp;"."&amp;B180,FPL!B$38:E$429,4,FALSE)*1.99</f>
        <v>90545</v>
      </c>
      <c r="M180" s="14" t="s">
        <v>40</v>
      </c>
      <c r="N180" s="14">
        <f>VLOOKUP((D180-1)&amp;"."&amp;C180&amp;"."&amp;B180,FPL!B$38:E$429,4,FALSE)*2.49</f>
        <v>113295.00000000001</v>
      </c>
      <c r="O180" s="14" t="s">
        <v>41</v>
      </c>
      <c r="P180" s="14">
        <f>VLOOKUP((D180-1)&amp;"."&amp;C180&amp;"."&amp;B180,FPL!B$38:E$429,4,FALSE)*2.99</f>
        <v>136045</v>
      </c>
      <c r="Q180" s="14" t="s">
        <v>42</v>
      </c>
      <c r="R180" s="14">
        <f>VLOOKUP((D180-1)&amp;"."&amp;C180&amp;"."&amp;B180,FPL!B$38:E$429,4,FALSE)*3.99</f>
        <v>181545</v>
      </c>
      <c r="S180" s="14" t="s">
        <v>318</v>
      </c>
      <c r="T180" s="15">
        <v>99999999999</v>
      </c>
      <c r="U180" s="6">
        <f t="shared" si="7"/>
        <v>9.5600000000000004E-2</v>
      </c>
      <c r="V180" s="14">
        <v>2.01E-2</v>
      </c>
      <c r="W180" s="14">
        <f t="shared" si="8"/>
        <v>2.01E-2</v>
      </c>
      <c r="X180" s="14">
        <v>3.0200000000000001E-2</v>
      </c>
      <c r="Y180" s="14">
        <v>4.0300000000000002E-2</v>
      </c>
      <c r="Z180" s="14">
        <f t="shared" si="9"/>
        <v>4.0300000000000002E-2</v>
      </c>
      <c r="AA180" s="14">
        <v>6.3399999999999998E-2</v>
      </c>
      <c r="AB180" s="14">
        <f t="shared" si="10"/>
        <v>6.3399999999999998E-2</v>
      </c>
      <c r="AC180" s="14">
        <v>8.1000000000000003E-2</v>
      </c>
      <c r="AD180" s="14">
        <f t="shared" si="11"/>
        <v>8.1000000000000003E-2</v>
      </c>
      <c r="AE180" s="14">
        <v>9.5600000000000004E-2</v>
      </c>
      <c r="AF180" s="14">
        <f t="shared" si="16"/>
        <v>9.5600000000000004E-2</v>
      </c>
      <c r="AG180" s="14">
        <f t="shared" si="16"/>
        <v>9.5600000000000004E-2</v>
      </c>
      <c r="AH180" s="14">
        <v>1</v>
      </c>
      <c r="AI180" s="15">
        <v>1</v>
      </c>
    </row>
    <row r="181" spans="1:35" x14ac:dyDescent="0.45">
      <c r="A181" s="14" t="s">
        <v>315</v>
      </c>
      <c r="B181" s="28">
        <v>0</v>
      </c>
      <c r="C181" s="29">
        <v>10</v>
      </c>
      <c r="D181" s="14">
        <v>2018</v>
      </c>
      <c r="E181" s="6" t="s">
        <v>36</v>
      </c>
      <c r="F181" s="14" t="s">
        <v>37</v>
      </c>
      <c r="G181" s="14">
        <f>VLOOKUP((D181-1)&amp;"."&amp;C181&amp;"."&amp;B181,FPL!B$38:E$429,4,FALSE)*1</f>
        <v>49680</v>
      </c>
      <c r="H181" s="14">
        <f>VLOOKUP((D181-1)&amp;"."&amp;C181&amp;"."&amp;B181,FPL!B$38:E$429,4,FALSE)*1.32</f>
        <v>65577.600000000006</v>
      </c>
      <c r="I181" s="14" t="s">
        <v>38</v>
      </c>
      <c r="J181" s="14">
        <f>VLOOKUP((D181-1)&amp;"."&amp;C181&amp;"."&amp;B181,FPL!B$38:E$429,4,FALSE)*1.49</f>
        <v>74023.199999999997</v>
      </c>
      <c r="K181" s="14" t="s">
        <v>39</v>
      </c>
      <c r="L181" s="14">
        <f>VLOOKUP((D181-1)&amp;"."&amp;C181&amp;"."&amp;B181,FPL!B$38:E$429,4,FALSE)*1.99</f>
        <v>98863.2</v>
      </c>
      <c r="M181" s="14" t="s">
        <v>40</v>
      </c>
      <c r="N181" s="14">
        <f>VLOOKUP((D181-1)&amp;"."&amp;C181&amp;"."&amp;B181,FPL!B$38:E$429,4,FALSE)*2.49</f>
        <v>123703.20000000001</v>
      </c>
      <c r="O181" s="14" t="s">
        <v>41</v>
      </c>
      <c r="P181" s="14">
        <f>VLOOKUP((D181-1)&amp;"."&amp;C181&amp;"."&amp;B181,FPL!B$38:E$429,4,FALSE)*2.99</f>
        <v>148543.20000000001</v>
      </c>
      <c r="Q181" s="14" t="s">
        <v>42</v>
      </c>
      <c r="R181" s="14">
        <f>VLOOKUP((D181-1)&amp;"."&amp;C181&amp;"."&amp;B181,FPL!B$38:E$429,4,FALSE)*3.99</f>
        <v>198223.2</v>
      </c>
      <c r="S181" s="14" t="s">
        <v>318</v>
      </c>
      <c r="T181" s="15">
        <v>99999999999</v>
      </c>
      <c r="U181" s="6">
        <f t="shared" si="7"/>
        <v>9.5600000000000004E-2</v>
      </c>
      <c r="V181" s="14">
        <v>2.01E-2</v>
      </c>
      <c r="W181" s="14">
        <f t="shared" si="8"/>
        <v>2.01E-2</v>
      </c>
      <c r="X181" s="14">
        <v>3.0200000000000001E-2</v>
      </c>
      <c r="Y181" s="14">
        <v>4.0300000000000002E-2</v>
      </c>
      <c r="Z181" s="14">
        <f t="shared" si="9"/>
        <v>4.0300000000000002E-2</v>
      </c>
      <c r="AA181" s="14">
        <v>6.3399999999999998E-2</v>
      </c>
      <c r="AB181" s="14">
        <f t="shared" si="10"/>
        <v>6.3399999999999998E-2</v>
      </c>
      <c r="AC181" s="14">
        <v>8.1000000000000003E-2</v>
      </c>
      <c r="AD181" s="14">
        <f t="shared" si="11"/>
        <v>8.1000000000000003E-2</v>
      </c>
      <c r="AE181" s="14">
        <v>9.5600000000000004E-2</v>
      </c>
      <c r="AF181" s="14">
        <f t="shared" si="16"/>
        <v>9.5600000000000004E-2</v>
      </c>
      <c r="AG181" s="14">
        <f t="shared" si="16"/>
        <v>9.5600000000000004E-2</v>
      </c>
      <c r="AH181" s="14">
        <v>1</v>
      </c>
      <c r="AI181" s="15">
        <v>1</v>
      </c>
    </row>
    <row r="182" spans="1:35" x14ac:dyDescent="0.45">
      <c r="A182" s="14" t="s">
        <v>315</v>
      </c>
      <c r="B182" s="28">
        <v>0</v>
      </c>
      <c r="C182" s="29">
        <v>11</v>
      </c>
      <c r="D182" s="14">
        <v>2018</v>
      </c>
      <c r="E182" s="6" t="s">
        <v>36</v>
      </c>
      <c r="F182" s="14" t="s">
        <v>37</v>
      </c>
      <c r="G182" s="14">
        <f>VLOOKUP((D182-1)&amp;"."&amp;C182&amp;"."&amp;B182,FPL!B$38:E$429,4,FALSE)*1</f>
        <v>53860</v>
      </c>
      <c r="H182" s="14">
        <f>VLOOKUP((D182-1)&amp;"."&amp;C182&amp;"."&amp;B182,FPL!B$38:E$429,4,FALSE)*1.32</f>
        <v>71095.199999999997</v>
      </c>
      <c r="I182" s="14" t="s">
        <v>38</v>
      </c>
      <c r="J182" s="14">
        <f>VLOOKUP((D182-1)&amp;"."&amp;C182&amp;"."&amp;B182,FPL!B$38:E$429,4,FALSE)*1.49</f>
        <v>80251.399999999994</v>
      </c>
      <c r="K182" s="14" t="s">
        <v>39</v>
      </c>
      <c r="L182" s="14">
        <f>VLOOKUP((D182-1)&amp;"."&amp;C182&amp;"."&amp;B182,FPL!B$38:E$429,4,FALSE)*1.99</f>
        <v>107181.4</v>
      </c>
      <c r="M182" s="14" t="s">
        <v>40</v>
      </c>
      <c r="N182" s="14">
        <f>VLOOKUP((D182-1)&amp;"."&amp;C182&amp;"."&amp;B182,FPL!B$38:E$429,4,FALSE)*2.49</f>
        <v>134111.40000000002</v>
      </c>
      <c r="O182" s="14" t="s">
        <v>41</v>
      </c>
      <c r="P182" s="14">
        <f>VLOOKUP((D182-1)&amp;"."&amp;C182&amp;"."&amp;B182,FPL!B$38:E$429,4,FALSE)*2.99</f>
        <v>161041.40000000002</v>
      </c>
      <c r="Q182" s="14" t="s">
        <v>42</v>
      </c>
      <c r="R182" s="14">
        <f>VLOOKUP((D182-1)&amp;"."&amp;C182&amp;"."&amp;B182,FPL!B$38:E$429,4,FALSE)*3.99</f>
        <v>214901.40000000002</v>
      </c>
      <c r="S182" s="14" t="s">
        <v>318</v>
      </c>
      <c r="T182" s="15">
        <v>99999999999</v>
      </c>
      <c r="U182" s="6">
        <f t="shared" si="7"/>
        <v>9.5600000000000004E-2</v>
      </c>
      <c r="V182" s="14">
        <v>2.01E-2</v>
      </c>
      <c r="W182" s="14">
        <f t="shared" si="8"/>
        <v>2.01E-2</v>
      </c>
      <c r="X182" s="14">
        <v>3.0200000000000001E-2</v>
      </c>
      <c r="Y182" s="14">
        <v>4.0300000000000002E-2</v>
      </c>
      <c r="Z182" s="14">
        <f t="shared" si="9"/>
        <v>4.0300000000000002E-2</v>
      </c>
      <c r="AA182" s="14">
        <v>6.3399999999999998E-2</v>
      </c>
      <c r="AB182" s="14">
        <f t="shared" si="10"/>
        <v>6.3399999999999998E-2</v>
      </c>
      <c r="AC182" s="14">
        <v>8.1000000000000003E-2</v>
      </c>
      <c r="AD182" s="14">
        <f t="shared" si="11"/>
        <v>8.1000000000000003E-2</v>
      </c>
      <c r="AE182" s="14">
        <v>9.5600000000000004E-2</v>
      </c>
      <c r="AF182" s="14">
        <f t="shared" si="16"/>
        <v>9.5600000000000004E-2</v>
      </c>
      <c r="AG182" s="14">
        <f t="shared" si="16"/>
        <v>9.5600000000000004E-2</v>
      </c>
      <c r="AH182" s="14">
        <v>1</v>
      </c>
      <c r="AI182" s="15">
        <v>1</v>
      </c>
    </row>
    <row r="183" spans="1:35" ht="14.65" thickBot="1" x14ac:dyDescent="0.5">
      <c r="A183" s="14" t="s">
        <v>315</v>
      </c>
      <c r="B183" s="28">
        <v>0</v>
      </c>
      <c r="C183" s="29">
        <v>12</v>
      </c>
      <c r="D183" s="14">
        <v>2018</v>
      </c>
      <c r="E183" s="6" t="s">
        <v>36</v>
      </c>
      <c r="F183" s="14" t="s">
        <v>37</v>
      </c>
      <c r="G183" s="14">
        <f>VLOOKUP((D183-1)&amp;"."&amp;C183&amp;"."&amp;B183,FPL!B$38:E$429,4,FALSE)*1</f>
        <v>58040</v>
      </c>
      <c r="H183" s="14">
        <f>VLOOKUP((D183-1)&amp;"."&amp;C183&amp;"."&amp;B183,FPL!B$38:E$429,4,FALSE)*1.32</f>
        <v>76612.800000000003</v>
      </c>
      <c r="I183" s="14" t="s">
        <v>38</v>
      </c>
      <c r="J183" s="14">
        <f>VLOOKUP((D183-1)&amp;"."&amp;C183&amp;"."&amp;B183,FPL!B$38:E$429,4,FALSE)*1.49</f>
        <v>86479.6</v>
      </c>
      <c r="K183" s="14" t="s">
        <v>39</v>
      </c>
      <c r="L183" s="14">
        <f>VLOOKUP((D183-1)&amp;"."&amp;C183&amp;"."&amp;B183,FPL!B$38:E$429,4,FALSE)*1.99</f>
        <v>115499.6</v>
      </c>
      <c r="M183" s="14" t="s">
        <v>40</v>
      </c>
      <c r="N183" s="14">
        <f>VLOOKUP((D183-1)&amp;"."&amp;C183&amp;"."&amp;B183,FPL!B$38:E$429,4,FALSE)*2.49</f>
        <v>144519.6</v>
      </c>
      <c r="O183" s="14" t="s">
        <v>41</v>
      </c>
      <c r="P183" s="14">
        <f>VLOOKUP((D183-1)&amp;"."&amp;C183&amp;"."&amp;B183,FPL!B$38:E$429,4,FALSE)*2.99</f>
        <v>173539.6</v>
      </c>
      <c r="Q183" s="14" t="s">
        <v>42</v>
      </c>
      <c r="R183" s="14">
        <f>VLOOKUP((D183-1)&amp;"."&amp;C183&amp;"."&amp;B183,FPL!B$38:E$429,4,FALSE)*3.99</f>
        <v>231579.6</v>
      </c>
      <c r="S183" s="14" t="s">
        <v>318</v>
      </c>
      <c r="T183" s="15">
        <v>99999999999</v>
      </c>
      <c r="U183" s="6">
        <f t="shared" si="7"/>
        <v>9.5600000000000004E-2</v>
      </c>
      <c r="V183" s="14">
        <v>2.01E-2</v>
      </c>
      <c r="W183" s="14">
        <f t="shared" si="8"/>
        <v>2.01E-2</v>
      </c>
      <c r="X183" s="14">
        <v>3.0200000000000001E-2</v>
      </c>
      <c r="Y183" s="14">
        <v>4.0300000000000002E-2</v>
      </c>
      <c r="Z183" s="14">
        <f t="shared" si="9"/>
        <v>4.0300000000000002E-2</v>
      </c>
      <c r="AA183" s="14">
        <v>6.3399999999999998E-2</v>
      </c>
      <c r="AB183" s="14">
        <f t="shared" si="10"/>
        <v>6.3399999999999998E-2</v>
      </c>
      <c r="AC183" s="14">
        <v>8.1000000000000003E-2</v>
      </c>
      <c r="AD183" s="14">
        <f t="shared" si="11"/>
        <v>8.1000000000000003E-2</v>
      </c>
      <c r="AE183" s="14">
        <v>9.5600000000000004E-2</v>
      </c>
      <c r="AF183" s="14">
        <f t="shared" si="16"/>
        <v>9.5600000000000004E-2</v>
      </c>
      <c r="AG183" s="14">
        <f t="shared" si="16"/>
        <v>9.5600000000000004E-2</v>
      </c>
      <c r="AH183" s="14">
        <v>1</v>
      </c>
      <c r="AI183" s="15">
        <v>1</v>
      </c>
    </row>
    <row r="184" spans="1:35" ht="14.65" thickTop="1" x14ac:dyDescent="0.45">
      <c r="A184" s="30" t="s">
        <v>315</v>
      </c>
      <c r="B184" s="31" t="s">
        <v>35</v>
      </c>
      <c r="C184" s="32">
        <v>1</v>
      </c>
      <c r="D184" s="30">
        <v>2017</v>
      </c>
      <c r="E184" s="33" t="s">
        <v>36</v>
      </c>
      <c r="F184" s="30" t="s">
        <v>37</v>
      </c>
      <c r="G184" s="30">
        <f>VLOOKUP((D184-1)&amp;"."&amp;C184&amp;"."&amp;B184,FPL!B$38:E$429,4,FALSE)*1</f>
        <v>14712</v>
      </c>
      <c r="H184" s="30">
        <f>VLOOKUP((D184-1)&amp;"."&amp;C184&amp;"."&amp;B184,FPL!B$38:E$429,4,FALSE)*1.32</f>
        <v>19419.84</v>
      </c>
      <c r="I184" s="30" t="s">
        <v>38</v>
      </c>
      <c r="J184" s="30">
        <f>VLOOKUP((D184-1)&amp;"."&amp;C184&amp;"."&amp;B184,FPL!B$38:E$429,4,FALSE)*1.49</f>
        <v>21920.880000000001</v>
      </c>
      <c r="K184" s="30" t="s">
        <v>39</v>
      </c>
      <c r="L184" s="30">
        <f>VLOOKUP((D184-1)&amp;"."&amp;C184&amp;"."&amp;B184,FPL!B$38:E$429,4,FALSE)*1.99</f>
        <v>29276.880000000001</v>
      </c>
      <c r="M184" s="30" t="s">
        <v>40</v>
      </c>
      <c r="N184" s="30">
        <f>VLOOKUP((D184-1)&amp;"."&amp;C184&amp;"."&amp;B184,FPL!B$38:E$429,4,FALSE)*2.49</f>
        <v>36632.880000000005</v>
      </c>
      <c r="O184" s="30" t="s">
        <v>41</v>
      </c>
      <c r="P184" s="30">
        <f>VLOOKUP((D184-1)&amp;"."&amp;C184&amp;"."&amp;B184,FPL!B$38:E$429,4,FALSE)*2.99</f>
        <v>43988.880000000005</v>
      </c>
      <c r="Q184" s="30" t="s">
        <v>42</v>
      </c>
      <c r="R184" s="30">
        <f>VLOOKUP((D184-1)&amp;"."&amp;C184&amp;"."&amp;B184,FPL!B$38:E$429,4,FALSE)*3.99</f>
        <v>58700.880000000005</v>
      </c>
      <c r="S184" s="30" t="s">
        <v>318</v>
      </c>
      <c r="T184" s="34">
        <v>99999999999</v>
      </c>
      <c r="U184" s="33">
        <f t="shared" ref="U184:U219" si="17">AG184</f>
        <v>9.69E-2</v>
      </c>
      <c r="V184" s="30">
        <v>2.0400000000000001E-2</v>
      </c>
      <c r="W184" s="30">
        <f t="shared" ref="W184:W219" si="18">V184</f>
        <v>2.0400000000000001E-2</v>
      </c>
      <c r="X184" s="30">
        <v>3.0599999999999999E-2</v>
      </c>
      <c r="Y184" s="30">
        <v>4.0800000000000003E-2</v>
      </c>
      <c r="Z184" s="30">
        <f t="shared" ref="Z184:Z219" si="19">Y184</f>
        <v>4.0800000000000003E-2</v>
      </c>
      <c r="AA184" s="30">
        <v>6.4299999999999996E-2</v>
      </c>
      <c r="AB184" s="30">
        <f t="shared" ref="AB184:AB219" si="20">AA184</f>
        <v>6.4299999999999996E-2</v>
      </c>
      <c r="AC184" s="30">
        <v>8.2100000000000006E-2</v>
      </c>
      <c r="AD184" s="30">
        <f t="shared" ref="AD184:AD219" si="21">AC184</f>
        <v>8.2100000000000006E-2</v>
      </c>
      <c r="AE184" s="30">
        <v>9.69E-2</v>
      </c>
      <c r="AF184" s="30">
        <f t="shared" ref="AF184:AG191" si="22">AE184</f>
        <v>9.69E-2</v>
      </c>
      <c r="AG184" s="30">
        <f t="shared" si="22"/>
        <v>9.69E-2</v>
      </c>
      <c r="AH184" s="30">
        <v>1</v>
      </c>
      <c r="AI184" s="34">
        <v>1</v>
      </c>
    </row>
    <row r="185" spans="1:35" x14ac:dyDescent="0.45">
      <c r="A185" s="14" t="s">
        <v>315</v>
      </c>
      <c r="B185" s="28" t="s">
        <v>35</v>
      </c>
      <c r="C185" s="29">
        <v>2</v>
      </c>
      <c r="D185" s="14">
        <v>2017</v>
      </c>
      <c r="E185" s="6" t="s">
        <v>36</v>
      </c>
      <c r="F185" s="14" t="s">
        <v>37</v>
      </c>
      <c r="G185" s="14">
        <f>VLOOKUP((D185-1)&amp;"."&amp;C185&amp;"."&amp;B185,FPL!B$38:E$429,4,FALSE)*1</f>
        <v>19912</v>
      </c>
      <c r="H185" s="14">
        <f>VLOOKUP((D185-1)&amp;"."&amp;C185&amp;"."&amp;B185,FPL!B$38:E$429,4,FALSE)*1.32</f>
        <v>26283.84</v>
      </c>
      <c r="I185" s="14" t="s">
        <v>38</v>
      </c>
      <c r="J185" s="14">
        <f>VLOOKUP((D185-1)&amp;"."&amp;C185&amp;"."&amp;B185,FPL!B$38:E$429,4,FALSE)*1.49</f>
        <v>29668.880000000001</v>
      </c>
      <c r="K185" s="14" t="s">
        <v>39</v>
      </c>
      <c r="L185" s="14">
        <f>VLOOKUP((D185-1)&amp;"."&amp;C185&amp;"."&amp;B185,FPL!B$38:E$429,4,FALSE)*1.99</f>
        <v>39624.879999999997</v>
      </c>
      <c r="M185" s="14" t="s">
        <v>40</v>
      </c>
      <c r="N185" s="14">
        <f>VLOOKUP((D185-1)&amp;"."&amp;C185&amp;"."&amp;B185,FPL!B$38:E$429,4,FALSE)*2.49</f>
        <v>49580.880000000005</v>
      </c>
      <c r="O185" s="14" t="s">
        <v>41</v>
      </c>
      <c r="P185" s="14">
        <f>VLOOKUP((D185-1)&amp;"."&amp;C185&amp;"."&amp;B185,FPL!B$38:E$429,4,FALSE)*2.99</f>
        <v>59536.880000000005</v>
      </c>
      <c r="Q185" s="14" t="s">
        <v>42</v>
      </c>
      <c r="R185" s="14">
        <f>VLOOKUP((D185-1)&amp;"."&amp;C185&amp;"."&amp;B185,FPL!B$38:E$429,4,FALSE)*3.99</f>
        <v>79448.88</v>
      </c>
      <c r="S185" s="14" t="s">
        <v>318</v>
      </c>
      <c r="T185" s="15">
        <v>99999999999</v>
      </c>
      <c r="U185" s="6">
        <f t="shared" si="17"/>
        <v>9.69E-2</v>
      </c>
      <c r="V185" s="14">
        <v>2.0400000000000001E-2</v>
      </c>
      <c r="W185" s="14">
        <f t="shared" si="18"/>
        <v>2.0400000000000001E-2</v>
      </c>
      <c r="X185" s="14">
        <v>3.0599999999999999E-2</v>
      </c>
      <c r="Y185" s="14">
        <v>4.0800000000000003E-2</v>
      </c>
      <c r="Z185" s="14">
        <f t="shared" si="19"/>
        <v>4.0800000000000003E-2</v>
      </c>
      <c r="AA185" s="14">
        <v>6.4299999999999996E-2</v>
      </c>
      <c r="AB185" s="14">
        <f t="shared" si="20"/>
        <v>6.4299999999999996E-2</v>
      </c>
      <c r="AC185" s="14">
        <v>8.2100000000000006E-2</v>
      </c>
      <c r="AD185" s="14">
        <f t="shared" si="21"/>
        <v>8.2100000000000006E-2</v>
      </c>
      <c r="AE185" s="14">
        <v>9.69E-2</v>
      </c>
      <c r="AF185" s="14">
        <f t="shared" si="22"/>
        <v>9.69E-2</v>
      </c>
      <c r="AG185" s="14">
        <f t="shared" si="22"/>
        <v>9.69E-2</v>
      </c>
      <c r="AH185" s="14">
        <v>1</v>
      </c>
      <c r="AI185" s="15">
        <v>1</v>
      </c>
    </row>
    <row r="186" spans="1:35" x14ac:dyDescent="0.45">
      <c r="A186" s="14" t="s">
        <v>315</v>
      </c>
      <c r="B186" s="28" t="s">
        <v>35</v>
      </c>
      <c r="C186" s="29">
        <v>3</v>
      </c>
      <c r="D186" s="14">
        <v>2017</v>
      </c>
      <c r="E186" s="6" t="s">
        <v>36</v>
      </c>
      <c r="F186" s="14" t="s">
        <v>37</v>
      </c>
      <c r="G186" s="14">
        <f>VLOOKUP((D186-1)&amp;"."&amp;C186&amp;"."&amp;B186,FPL!B$38:E$429,4,FALSE)*1</f>
        <v>25112</v>
      </c>
      <c r="H186" s="14">
        <f>VLOOKUP((D186-1)&amp;"."&amp;C186&amp;"."&amp;B186,FPL!B$38:E$429,4,FALSE)*1.32</f>
        <v>33147.840000000004</v>
      </c>
      <c r="I186" s="14" t="s">
        <v>38</v>
      </c>
      <c r="J186" s="14">
        <f>VLOOKUP((D186-1)&amp;"."&amp;C186&amp;"."&amp;B186,FPL!B$38:E$429,4,FALSE)*1.49</f>
        <v>37416.879999999997</v>
      </c>
      <c r="K186" s="14" t="s">
        <v>39</v>
      </c>
      <c r="L186" s="14">
        <f>VLOOKUP((D186-1)&amp;"."&amp;C186&amp;"."&amp;B186,FPL!B$38:E$429,4,FALSE)*1.99</f>
        <v>49972.88</v>
      </c>
      <c r="M186" s="14" t="s">
        <v>40</v>
      </c>
      <c r="N186" s="14">
        <f>VLOOKUP((D186-1)&amp;"."&amp;C186&amp;"."&amp;B186,FPL!B$38:E$429,4,FALSE)*2.49</f>
        <v>62528.880000000005</v>
      </c>
      <c r="O186" s="14" t="s">
        <v>41</v>
      </c>
      <c r="P186" s="14">
        <f>VLOOKUP((D186-1)&amp;"."&amp;C186&amp;"."&amp;B186,FPL!B$38:E$429,4,FALSE)*2.99</f>
        <v>75084.88</v>
      </c>
      <c r="Q186" s="14" t="s">
        <v>42</v>
      </c>
      <c r="R186" s="14">
        <f>VLOOKUP((D186-1)&amp;"."&amp;C186&amp;"."&amp;B186,FPL!B$38:E$429,4,FALSE)*3.99</f>
        <v>100196.88</v>
      </c>
      <c r="S186" s="14" t="s">
        <v>318</v>
      </c>
      <c r="T186" s="15">
        <v>99999999999</v>
      </c>
      <c r="U186" s="6">
        <f t="shared" si="17"/>
        <v>9.69E-2</v>
      </c>
      <c r="V186" s="14">
        <v>2.0400000000000001E-2</v>
      </c>
      <c r="W186" s="14">
        <f t="shared" si="18"/>
        <v>2.0400000000000001E-2</v>
      </c>
      <c r="X186" s="14">
        <v>3.0599999999999999E-2</v>
      </c>
      <c r="Y186" s="14">
        <v>4.0800000000000003E-2</v>
      </c>
      <c r="Z186" s="14">
        <f t="shared" si="19"/>
        <v>4.0800000000000003E-2</v>
      </c>
      <c r="AA186" s="14">
        <v>6.4299999999999996E-2</v>
      </c>
      <c r="AB186" s="14">
        <f t="shared" si="20"/>
        <v>6.4299999999999996E-2</v>
      </c>
      <c r="AC186" s="14">
        <v>8.2100000000000006E-2</v>
      </c>
      <c r="AD186" s="14">
        <f t="shared" si="21"/>
        <v>8.2100000000000006E-2</v>
      </c>
      <c r="AE186" s="14">
        <v>9.69E-2</v>
      </c>
      <c r="AF186" s="14">
        <f t="shared" si="22"/>
        <v>9.69E-2</v>
      </c>
      <c r="AG186" s="14">
        <f t="shared" si="22"/>
        <v>9.69E-2</v>
      </c>
      <c r="AH186" s="14">
        <v>1</v>
      </c>
      <c r="AI186" s="15">
        <v>1</v>
      </c>
    </row>
    <row r="187" spans="1:35" x14ac:dyDescent="0.45">
      <c r="A187" s="14" t="s">
        <v>315</v>
      </c>
      <c r="B187" s="28" t="s">
        <v>35</v>
      </c>
      <c r="C187" s="29">
        <v>4</v>
      </c>
      <c r="D187" s="14">
        <v>2017</v>
      </c>
      <c r="E187" s="6" t="s">
        <v>36</v>
      </c>
      <c r="F187" s="14" t="s">
        <v>37</v>
      </c>
      <c r="G187" s="14">
        <f>VLOOKUP((D187-1)&amp;"."&amp;C187&amp;"."&amp;B187,FPL!B$38:E$429,4,FALSE)*1</f>
        <v>30312</v>
      </c>
      <c r="H187" s="14">
        <f>VLOOKUP((D187-1)&amp;"."&amp;C187&amp;"."&amp;B187,FPL!B$38:E$429,4,FALSE)*1.32</f>
        <v>40011.840000000004</v>
      </c>
      <c r="I187" s="14" t="s">
        <v>38</v>
      </c>
      <c r="J187" s="14">
        <f>VLOOKUP((D187-1)&amp;"."&amp;C187&amp;"."&amp;B187,FPL!B$38:E$429,4,FALSE)*1.49</f>
        <v>45164.88</v>
      </c>
      <c r="K187" s="14" t="s">
        <v>39</v>
      </c>
      <c r="L187" s="14">
        <f>VLOOKUP((D187-1)&amp;"."&amp;C187&amp;"."&amp;B187,FPL!B$38:E$429,4,FALSE)*1.99</f>
        <v>60320.88</v>
      </c>
      <c r="M187" s="14" t="s">
        <v>40</v>
      </c>
      <c r="N187" s="14">
        <f>VLOOKUP((D187-1)&amp;"."&amp;C187&amp;"."&amp;B187,FPL!B$38:E$429,4,FALSE)*2.49</f>
        <v>75476.88</v>
      </c>
      <c r="O187" s="14" t="s">
        <v>41</v>
      </c>
      <c r="P187" s="14">
        <f>VLOOKUP((D187-1)&amp;"."&amp;C187&amp;"."&amp;B187,FPL!B$38:E$429,4,FALSE)*2.99</f>
        <v>90632.88</v>
      </c>
      <c r="Q187" s="14" t="s">
        <v>42</v>
      </c>
      <c r="R187" s="14">
        <f>VLOOKUP((D187-1)&amp;"."&amp;C187&amp;"."&amp;B187,FPL!B$38:E$429,4,FALSE)*3.99</f>
        <v>120944.88</v>
      </c>
      <c r="S187" s="14" t="s">
        <v>318</v>
      </c>
      <c r="T187" s="15">
        <v>99999999999</v>
      </c>
      <c r="U187" s="6">
        <f t="shared" si="17"/>
        <v>9.69E-2</v>
      </c>
      <c r="V187" s="14">
        <v>2.0400000000000001E-2</v>
      </c>
      <c r="W187" s="14">
        <f t="shared" si="18"/>
        <v>2.0400000000000001E-2</v>
      </c>
      <c r="X187" s="14">
        <v>3.0599999999999999E-2</v>
      </c>
      <c r="Y187" s="14">
        <v>4.0800000000000003E-2</v>
      </c>
      <c r="Z187" s="14">
        <f t="shared" si="19"/>
        <v>4.0800000000000003E-2</v>
      </c>
      <c r="AA187" s="14">
        <v>6.4299999999999996E-2</v>
      </c>
      <c r="AB187" s="14">
        <f t="shared" si="20"/>
        <v>6.4299999999999996E-2</v>
      </c>
      <c r="AC187" s="14">
        <v>8.2100000000000006E-2</v>
      </c>
      <c r="AD187" s="14">
        <f t="shared" si="21"/>
        <v>8.2100000000000006E-2</v>
      </c>
      <c r="AE187" s="14">
        <v>9.69E-2</v>
      </c>
      <c r="AF187" s="14">
        <f t="shared" si="22"/>
        <v>9.69E-2</v>
      </c>
      <c r="AG187" s="14">
        <f t="shared" si="22"/>
        <v>9.69E-2</v>
      </c>
      <c r="AH187" s="14">
        <v>1</v>
      </c>
      <c r="AI187" s="15">
        <v>1</v>
      </c>
    </row>
    <row r="188" spans="1:35" x14ac:dyDescent="0.45">
      <c r="A188" s="14" t="s">
        <v>315</v>
      </c>
      <c r="B188" s="28" t="s">
        <v>35</v>
      </c>
      <c r="C188" s="29">
        <v>5</v>
      </c>
      <c r="D188" s="14">
        <v>2017</v>
      </c>
      <c r="E188" s="6" t="s">
        <v>36</v>
      </c>
      <c r="F188" s="14" t="s">
        <v>37</v>
      </c>
      <c r="G188" s="14">
        <f>VLOOKUP((D188-1)&amp;"."&amp;C188&amp;"."&amp;B188,FPL!B$38:E$429,4,FALSE)*1</f>
        <v>35512</v>
      </c>
      <c r="H188" s="14">
        <f>VLOOKUP((D188-1)&amp;"."&amp;C188&amp;"."&amp;B188,FPL!B$38:E$429,4,FALSE)*1.32</f>
        <v>46875.840000000004</v>
      </c>
      <c r="I188" s="14" t="s">
        <v>38</v>
      </c>
      <c r="J188" s="14">
        <f>VLOOKUP((D188-1)&amp;"."&amp;C188&amp;"."&amp;B188,FPL!B$38:E$429,4,FALSE)*1.49</f>
        <v>52912.88</v>
      </c>
      <c r="K188" s="14" t="s">
        <v>39</v>
      </c>
      <c r="L188" s="14">
        <f>VLOOKUP((D188-1)&amp;"."&amp;C188&amp;"."&amp;B188,FPL!B$38:E$429,4,FALSE)*1.99</f>
        <v>70668.88</v>
      </c>
      <c r="M188" s="14" t="s">
        <v>40</v>
      </c>
      <c r="N188" s="14">
        <f>VLOOKUP((D188-1)&amp;"."&amp;C188&amp;"."&amp;B188,FPL!B$38:E$429,4,FALSE)*2.49</f>
        <v>88424.88</v>
      </c>
      <c r="O188" s="14" t="s">
        <v>41</v>
      </c>
      <c r="P188" s="14">
        <f>VLOOKUP((D188-1)&amp;"."&amp;C188&amp;"."&amp;B188,FPL!B$38:E$429,4,FALSE)*2.99</f>
        <v>106180.88</v>
      </c>
      <c r="Q188" s="14" t="s">
        <v>42</v>
      </c>
      <c r="R188" s="14">
        <f>VLOOKUP((D188-1)&amp;"."&amp;C188&amp;"."&amp;B188,FPL!B$38:E$429,4,FALSE)*3.99</f>
        <v>141692.88</v>
      </c>
      <c r="S188" s="14" t="s">
        <v>318</v>
      </c>
      <c r="T188" s="15">
        <v>99999999999</v>
      </c>
      <c r="U188" s="6">
        <f t="shared" si="17"/>
        <v>9.69E-2</v>
      </c>
      <c r="V188" s="14">
        <v>2.0400000000000001E-2</v>
      </c>
      <c r="W188" s="14">
        <f t="shared" si="18"/>
        <v>2.0400000000000001E-2</v>
      </c>
      <c r="X188" s="14">
        <v>3.0599999999999999E-2</v>
      </c>
      <c r="Y188" s="14">
        <v>4.0800000000000003E-2</v>
      </c>
      <c r="Z188" s="14">
        <f t="shared" si="19"/>
        <v>4.0800000000000003E-2</v>
      </c>
      <c r="AA188" s="14">
        <v>6.4299999999999996E-2</v>
      </c>
      <c r="AB188" s="14">
        <f t="shared" si="20"/>
        <v>6.4299999999999996E-2</v>
      </c>
      <c r="AC188" s="14">
        <v>8.2100000000000006E-2</v>
      </c>
      <c r="AD188" s="14">
        <f t="shared" si="21"/>
        <v>8.2100000000000006E-2</v>
      </c>
      <c r="AE188" s="14">
        <v>9.69E-2</v>
      </c>
      <c r="AF188" s="14">
        <f t="shared" si="22"/>
        <v>9.69E-2</v>
      </c>
      <c r="AG188" s="14">
        <f t="shared" si="22"/>
        <v>9.69E-2</v>
      </c>
      <c r="AH188" s="14">
        <v>1</v>
      </c>
      <c r="AI188" s="15">
        <v>1</v>
      </c>
    </row>
    <row r="189" spans="1:35" x14ac:dyDescent="0.45">
      <c r="A189" s="14" t="s">
        <v>315</v>
      </c>
      <c r="B189" s="28" t="s">
        <v>35</v>
      </c>
      <c r="C189" s="29">
        <v>6</v>
      </c>
      <c r="D189" s="14">
        <v>2017</v>
      </c>
      <c r="E189" s="6" t="s">
        <v>36</v>
      </c>
      <c r="F189" s="14" t="s">
        <v>37</v>
      </c>
      <c r="G189" s="14">
        <f>VLOOKUP((D189-1)&amp;"."&amp;C189&amp;"."&amp;B189,FPL!B$38:E$429,4,FALSE)*1</f>
        <v>40712</v>
      </c>
      <c r="H189" s="14">
        <f>VLOOKUP((D189-1)&amp;"."&amp;C189&amp;"."&amp;B189,FPL!B$38:E$429,4,FALSE)*1.32</f>
        <v>53739.840000000004</v>
      </c>
      <c r="I189" s="14" t="s">
        <v>38</v>
      </c>
      <c r="J189" s="14">
        <f>VLOOKUP((D189-1)&amp;"."&amp;C189&amp;"."&amp;B189,FPL!B$38:E$429,4,FALSE)*1.49</f>
        <v>60660.88</v>
      </c>
      <c r="K189" s="14" t="s">
        <v>39</v>
      </c>
      <c r="L189" s="14">
        <f>VLOOKUP((D189-1)&amp;"."&amp;C189&amp;"."&amp;B189,FPL!B$38:E$429,4,FALSE)*1.99</f>
        <v>81016.88</v>
      </c>
      <c r="M189" s="14" t="s">
        <v>40</v>
      </c>
      <c r="N189" s="14">
        <f>VLOOKUP((D189-1)&amp;"."&amp;C189&amp;"."&amp;B189,FPL!B$38:E$429,4,FALSE)*2.49</f>
        <v>101372.88</v>
      </c>
      <c r="O189" s="14" t="s">
        <v>41</v>
      </c>
      <c r="P189" s="14">
        <f>VLOOKUP((D189-1)&amp;"."&amp;C189&amp;"."&amp;B189,FPL!B$38:E$429,4,FALSE)*2.99</f>
        <v>121728.88</v>
      </c>
      <c r="Q189" s="14" t="s">
        <v>42</v>
      </c>
      <c r="R189" s="14">
        <f>VLOOKUP((D189-1)&amp;"."&amp;C189&amp;"."&amp;B189,FPL!B$38:E$429,4,FALSE)*3.99</f>
        <v>162440.88</v>
      </c>
      <c r="S189" s="14" t="s">
        <v>318</v>
      </c>
      <c r="T189" s="15">
        <v>99999999999</v>
      </c>
      <c r="U189" s="6">
        <f t="shared" si="17"/>
        <v>9.69E-2</v>
      </c>
      <c r="V189" s="14">
        <v>2.0400000000000001E-2</v>
      </c>
      <c r="W189" s="14">
        <f t="shared" si="18"/>
        <v>2.0400000000000001E-2</v>
      </c>
      <c r="X189" s="14">
        <v>3.0599999999999999E-2</v>
      </c>
      <c r="Y189" s="14">
        <v>4.0800000000000003E-2</v>
      </c>
      <c r="Z189" s="14">
        <f t="shared" si="19"/>
        <v>4.0800000000000003E-2</v>
      </c>
      <c r="AA189" s="14">
        <v>6.4299999999999996E-2</v>
      </c>
      <c r="AB189" s="14">
        <f t="shared" si="20"/>
        <v>6.4299999999999996E-2</v>
      </c>
      <c r="AC189" s="14">
        <v>8.2100000000000006E-2</v>
      </c>
      <c r="AD189" s="14">
        <f t="shared" si="21"/>
        <v>8.2100000000000006E-2</v>
      </c>
      <c r="AE189" s="14">
        <v>9.69E-2</v>
      </c>
      <c r="AF189" s="14">
        <f t="shared" si="22"/>
        <v>9.69E-2</v>
      </c>
      <c r="AG189" s="14">
        <f t="shared" si="22"/>
        <v>9.69E-2</v>
      </c>
      <c r="AH189" s="14">
        <v>1</v>
      </c>
      <c r="AI189" s="15">
        <v>1</v>
      </c>
    </row>
    <row r="190" spans="1:35" x14ac:dyDescent="0.45">
      <c r="A190" s="14" t="s">
        <v>315</v>
      </c>
      <c r="B190" s="28" t="s">
        <v>35</v>
      </c>
      <c r="C190" s="29">
        <v>7</v>
      </c>
      <c r="D190" s="14">
        <v>2017</v>
      </c>
      <c r="E190" s="6" t="s">
        <v>36</v>
      </c>
      <c r="F190" s="14" t="s">
        <v>37</v>
      </c>
      <c r="G190" s="14">
        <f>VLOOKUP((D190-1)&amp;"."&amp;C190&amp;"."&amp;B190,FPL!B$38:E$429,4,FALSE)*1</f>
        <v>45912</v>
      </c>
      <c r="H190" s="14">
        <f>VLOOKUP((D190-1)&amp;"."&amp;C190&amp;"."&amp;B190,FPL!B$38:E$429,4,FALSE)*1.32</f>
        <v>60603.840000000004</v>
      </c>
      <c r="I190" s="14" t="s">
        <v>38</v>
      </c>
      <c r="J190" s="14">
        <f>VLOOKUP((D190-1)&amp;"."&amp;C190&amp;"."&amp;B190,FPL!B$38:E$429,4,FALSE)*1.49</f>
        <v>68408.88</v>
      </c>
      <c r="K190" s="14" t="s">
        <v>39</v>
      </c>
      <c r="L190" s="14">
        <f>VLOOKUP((D190-1)&amp;"."&amp;C190&amp;"."&amp;B190,FPL!B$38:E$429,4,FALSE)*1.99</f>
        <v>91364.88</v>
      </c>
      <c r="M190" s="14" t="s">
        <v>40</v>
      </c>
      <c r="N190" s="14">
        <f>VLOOKUP((D190-1)&amp;"."&amp;C190&amp;"."&amp;B190,FPL!B$38:E$429,4,FALSE)*2.49</f>
        <v>114320.88</v>
      </c>
      <c r="O190" s="14" t="s">
        <v>41</v>
      </c>
      <c r="P190" s="14">
        <f>VLOOKUP((D190-1)&amp;"."&amp;C190&amp;"."&amp;B190,FPL!B$38:E$429,4,FALSE)*2.99</f>
        <v>137276.88</v>
      </c>
      <c r="Q190" s="14" t="s">
        <v>42</v>
      </c>
      <c r="R190" s="14">
        <f>VLOOKUP((D190-1)&amp;"."&amp;C190&amp;"."&amp;B190,FPL!B$38:E$429,4,FALSE)*3.99</f>
        <v>183188.88</v>
      </c>
      <c r="S190" s="14" t="s">
        <v>318</v>
      </c>
      <c r="T190" s="15">
        <v>99999999999</v>
      </c>
      <c r="U190" s="6">
        <f t="shared" si="17"/>
        <v>9.69E-2</v>
      </c>
      <c r="V190" s="14">
        <v>2.0400000000000001E-2</v>
      </c>
      <c r="W190" s="14">
        <f t="shared" si="18"/>
        <v>2.0400000000000001E-2</v>
      </c>
      <c r="X190" s="14">
        <v>3.0599999999999999E-2</v>
      </c>
      <c r="Y190" s="14">
        <v>4.0800000000000003E-2</v>
      </c>
      <c r="Z190" s="14">
        <f t="shared" si="19"/>
        <v>4.0800000000000003E-2</v>
      </c>
      <c r="AA190" s="14">
        <v>6.4299999999999996E-2</v>
      </c>
      <c r="AB190" s="14">
        <f t="shared" si="20"/>
        <v>6.4299999999999996E-2</v>
      </c>
      <c r="AC190" s="14">
        <v>8.2100000000000006E-2</v>
      </c>
      <c r="AD190" s="14">
        <f t="shared" si="21"/>
        <v>8.2100000000000006E-2</v>
      </c>
      <c r="AE190" s="14">
        <v>9.69E-2</v>
      </c>
      <c r="AF190" s="14">
        <f t="shared" si="22"/>
        <v>9.69E-2</v>
      </c>
      <c r="AG190" s="14">
        <f t="shared" si="22"/>
        <v>9.69E-2</v>
      </c>
      <c r="AH190" s="14">
        <v>1</v>
      </c>
      <c r="AI190" s="15">
        <v>1</v>
      </c>
    </row>
    <row r="191" spans="1:35" x14ac:dyDescent="0.45">
      <c r="A191" s="14" t="s">
        <v>315</v>
      </c>
      <c r="B191" s="28" t="s">
        <v>35</v>
      </c>
      <c r="C191" s="29">
        <v>8</v>
      </c>
      <c r="D191" s="14">
        <v>2017</v>
      </c>
      <c r="E191" s="6" t="s">
        <v>36</v>
      </c>
      <c r="F191" s="14" t="s">
        <v>37</v>
      </c>
      <c r="G191" s="14">
        <f>VLOOKUP((D191-1)&amp;"."&amp;C191&amp;"."&amp;B191,FPL!B$38:E$429,4,FALSE)*1</f>
        <v>51112</v>
      </c>
      <c r="H191" s="14">
        <f>VLOOKUP((D191-1)&amp;"."&amp;C191&amp;"."&amp;B191,FPL!B$38:E$429,4,FALSE)*1.32</f>
        <v>67467.839999999997</v>
      </c>
      <c r="I191" s="14" t="s">
        <v>38</v>
      </c>
      <c r="J191" s="14">
        <f>VLOOKUP((D191-1)&amp;"."&amp;C191&amp;"."&amp;B191,FPL!B$38:E$429,4,FALSE)*1.49</f>
        <v>76156.88</v>
      </c>
      <c r="K191" s="14" t="s">
        <v>39</v>
      </c>
      <c r="L191" s="14">
        <f>VLOOKUP((D191-1)&amp;"."&amp;C191&amp;"."&amp;B191,FPL!B$38:E$429,4,FALSE)*1.99</f>
        <v>101712.88</v>
      </c>
      <c r="M191" s="14" t="s">
        <v>40</v>
      </c>
      <c r="N191" s="14">
        <f>VLOOKUP((D191-1)&amp;"."&amp;C191&amp;"."&amp;B191,FPL!B$38:E$429,4,FALSE)*2.49</f>
        <v>127268.88</v>
      </c>
      <c r="O191" s="14" t="s">
        <v>41</v>
      </c>
      <c r="P191" s="14">
        <f>VLOOKUP((D191-1)&amp;"."&amp;C191&amp;"."&amp;B191,FPL!B$38:E$429,4,FALSE)*2.99</f>
        <v>152824.88</v>
      </c>
      <c r="Q191" s="14" t="s">
        <v>42</v>
      </c>
      <c r="R191" s="14">
        <f>VLOOKUP((D191-1)&amp;"."&amp;C191&amp;"."&amp;B191,FPL!B$38:E$429,4,FALSE)*3.99</f>
        <v>203936.88</v>
      </c>
      <c r="S191" s="14" t="s">
        <v>318</v>
      </c>
      <c r="T191" s="15">
        <v>99999999999</v>
      </c>
      <c r="U191" s="6">
        <f t="shared" si="17"/>
        <v>9.69E-2</v>
      </c>
      <c r="V191" s="14">
        <v>2.0400000000000001E-2</v>
      </c>
      <c r="W191" s="14">
        <f t="shared" si="18"/>
        <v>2.0400000000000001E-2</v>
      </c>
      <c r="X191" s="14">
        <v>3.0599999999999999E-2</v>
      </c>
      <c r="Y191" s="14">
        <v>4.0800000000000003E-2</v>
      </c>
      <c r="Z191" s="14">
        <f t="shared" si="19"/>
        <v>4.0800000000000003E-2</v>
      </c>
      <c r="AA191" s="14">
        <v>6.4299999999999996E-2</v>
      </c>
      <c r="AB191" s="14">
        <f t="shared" si="20"/>
        <v>6.4299999999999996E-2</v>
      </c>
      <c r="AC191" s="14">
        <v>8.2100000000000006E-2</v>
      </c>
      <c r="AD191" s="14">
        <f t="shared" si="21"/>
        <v>8.2100000000000006E-2</v>
      </c>
      <c r="AE191" s="14">
        <v>9.69E-2</v>
      </c>
      <c r="AF191" s="14">
        <f t="shared" si="22"/>
        <v>9.69E-2</v>
      </c>
      <c r="AG191" s="14">
        <f t="shared" si="22"/>
        <v>9.69E-2</v>
      </c>
      <c r="AH191" s="14">
        <v>1</v>
      </c>
      <c r="AI191" s="15">
        <v>1</v>
      </c>
    </row>
    <row r="192" spans="1:35" x14ac:dyDescent="0.45">
      <c r="A192" s="14" t="s">
        <v>315</v>
      </c>
      <c r="B192" s="28" t="s">
        <v>35</v>
      </c>
      <c r="C192" s="29">
        <v>9</v>
      </c>
      <c r="D192" s="14">
        <v>2017</v>
      </c>
      <c r="E192" s="6" t="s">
        <v>36</v>
      </c>
      <c r="F192" s="14" t="s">
        <v>37</v>
      </c>
      <c r="G192" s="14">
        <f>VLOOKUP((D192-1)&amp;"."&amp;C192&amp;"."&amp;B192,FPL!B$38:E$429,4,FALSE)*1</f>
        <v>56312</v>
      </c>
      <c r="H192" s="14">
        <f>VLOOKUP((D192-1)&amp;"."&amp;C192&amp;"."&amp;B192,FPL!B$38:E$429,4,FALSE)*1.32</f>
        <v>74331.839999999997</v>
      </c>
      <c r="I192" s="14" t="s">
        <v>38</v>
      </c>
      <c r="J192" s="14">
        <f>VLOOKUP((D192-1)&amp;"."&amp;C192&amp;"."&amp;B192,FPL!B$38:E$429,4,FALSE)*1.49</f>
        <v>83904.88</v>
      </c>
      <c r="K192" s="14" t="s">
        <v>39</v>
      </c>
      <c r="L192" s="14">
        <f>VLOOKUP((D192-1)&amp;"."&amp;C192&amp;"."&amp;B192,FPL!B$38:E$429,4,FALSE)*1.99</f>
        <v>112060.88</v>
      </c>
      <c r="M192" s="14" t="s">
        <v>40</v>
      </c>
      <c r="N192" s="14">
        <f>VLOOKUP((D192-1)&amp;"."&amp;C192&amp;"."&amp;B192,FPL!B$38:E$429,4,FALSE)*2.49</f>
        <v>140216.88</v>
      </c>
      <c r="O192" s="14" t="s">
        <v>41</v>
      </c>
      <c r="P192" s="14">
        <f>VLOOKUP((D192-1)&amp;"."&amp;C192&amp;"."&amp;B192,FPL!B$38:E$429,4,FALSE)*2.99</f>
        <v>168372.88</v>
      </c>
      <c r="Q192" s="14" t="s">
        <v>42</v>
      </c>
      <c r="R192" s="14">
        <f>VLOOKUP((D192-1)&amp;"."&amp;C192&amp;"."&amp;B192,FPL!B$38:E$429,4,FALSE)*3.99</f>
        <v>224684.88</v>
      </c>
      <c r="S192" s="14" t="s">
        <v>318</v>
      </c>
      <c r="T192" s="15">
        <v>99999999999</v>
      </c>
      <c r="U192" s="6">
        <f t="shared" si="17"/>
        <v>9.69E-2</v>
      </c>
      <c r="V192" s="14">
        <v>2.0400000000000001E-2</v>
      </c>
      <c r="W192" s="14">
        <f t="shared" si="18"/>
        <v>2.0400000000000001E-2</v>
      </c>
      <c r="X192" s="14">
        <v>3.0599999999999999E-2</v>
      </c>
      <c r="Y192" s="14">
        <v>4.0800000000000003E-2</v>
      </c>
      <c r="Z192" s="14">
        <f t="shared" si="19"/>
        <v>4.0800000000000003E-2</v>
      </c>
      <c r="AA192" s="14">
        <v>6.4299999999999996E-2</v>
      </c>
      <c r="AB192" s="14">
        <f t="shared" si="20"/>
        <v>6.4299999999999996E-2</v>
      </c>
      <c r="AC192" s="14">
        <v>8.2100000000000006E-2</v>
      </c>
      <c r="AD192" s="14">
        <f t="shared" si="21"/>
        <v>8.2100000000000006E-2</v>
      </c>
      <c r="AE192" s="14">
        <v>9.69E-2</v>
      </c>
      <c r="AF192" s="14">
        <f t="shared" ref="AF192:AG219" si="23">AE192</f>
        <v>9.69E-2</v>
      </c>
      <c r="AG192" s="14">
        <f t="shared" si="23"/>
        <v>9.69E-2</v>
      </c>
      <c r="AH192" s="14">
        <v>1</v>
      </c>
      <c r="AI192" s="15">
        <v>1</v>
      </c>
    </row>
    <row r="193" spans="1:35" x14ac:dyDescent="0.45">
      <c r="A193" s="14" t="s">
        <v>315</v>
      </c>
      <c r="B193" s="28" t="s">
        <v>35</v>
      </c>
      <c r="C193" s="29">
        <v>10</v>
      </c>
      <c r="D193" s="14">
        <v>2017</v>
      </c>
      <c r="E193" s="6" t="s">
        <v>36</v>
      </c>
      <c r="F193" s="14" t="s">
        <v>37</v>
      </c>
      <c r="G193" s="14">
        <f>VLOOKUP((D193-1)&amp;"."&amp;C193&amp;"."&amp;B193,FPL!B$38:E$429,4,FALSE)*1</f>
        <v>61512</v>
      </c>
      <c r="H193" s="14">
        <f>VLOOKUP((D193-1)&amp;"."&amp;C193&amp;"."&amp;B193,FPL!B$38:E$429,4,FALSE)*1.32</f>
        <v>81195.840000000011</v>
      </c>
      <c r="I193" s="14" t="s">
        <v>38</v>
      </c>
      <c r="J193" s="14">
        <f>VLOOKUP((D193-1)&amp;"."&amp;C193&amp;"."&amp;B193,FPL!B$38:E$429,4,FALSE)*1.49</f>
        <v>91652.88</v>
      </c>
      <c r="K193" s="14" t="s">
        <v>39</v>
      </c>
      <c r="L193" s="14">
        <f>VLOOKUP((D193-1)&amp;"."&amp;C193&amp;"."&amp;B193,FPL!B$38:E$429,4,FALSE)*1.99</f>
        <v>122408.88</v>
      </c>
      <c r="M193" s="14" t="s">
        <v>40</v>
      </c>
      <c r="N193" s="14">
        <f>VLOOKUP((D193-1)&amp;"."&amp;C193&amp;"."&amp;B193,FPL!B$38:E$429,4,FALSE)*2.49</f>
        <v>153164.88</v>
      </c>
      <c r="O193" s="14" t="s">
        <v>41</v>
      </c>
      <c r="P193" s="14">
        <f>VLOOKUP((D193-1)&amp;"."&amp;C193&amp;"."&amp;B193,FPL!B$38:E$429,4,FALSE)*2.99</f>
        <v>183920.88</v>
      </c>
      <c r="Q193" s="14" t="s">
        <v>42</v>
      </c>
      <c r="R193" s="14">
        <f>VLOOKUP((D193-1)&amp;"."&amp;C193&amp;"."&amp;B193,FPL!B$38:E$429,4,FALSE)*3.99</f>
        <v>245432.88</v>
      </c>
      <c r="S193" s="14" t="s">
        <v>318</v>
      </c>
      <c r="T193" s="15">
        <v>99999999999</v>
      </c>
      <c r="U193" s="6">
        <f t="shared" si="17"/>
        <v>9.69E-2</v>
      </c>
      <c r="V193" s="14">
        <v>2.0400000000000001E-2</v>
      </c>
      <c r="W193" s="14">
        <f t="shared" si="18"/>
        <v>2.0400000000000001E-2</v>
      </c>
      <c r="X193" s="14">
        <v>3.0599999999999999E-2</v>
      </c>
      <c r="Y193" s="14">
        <v>4.0800000000000003E-2</v>
      </c>
      <c r="Z193" s="14">
        <f t="shared" si="19"/>
        <v>4.0800000000000003E-2</v>
      </c>
      <c r="AA193" s="14">
        <v>6.4299999999999996E-2</v>
      </c>
      <c r="AB193" s="14">
        <f t="shared" si="20"/>
        <v>6.4299999999999996E-2</v>
      </c>
      <c r="AC193" s="14">
        <v>8.2100000000000006E-2</v>
      </c>
      <c r="AD193" s="14">
        <f t="shared" si="21"/>
        <v>8.2100000000000006E-2</v>
      </c>
      <c r="AE193" s="14">
        <v>9.69E-2</v>
      </c>
      <c r="AF193" s="14">
        <f t="shared" si="23"/>
        <v>9.69E-2</v>
      </c>
      <c r="AG193" s="14">
        <f t="shared" si="23"/>
        <v>9.69E-2</v>
      </c>
      <c r="AH193" s="14">
        <v>1</v>
      </c>
      <c r="AI193" s="15">
        <v>1</v>
      </c>
    </row>
    <row r="194" spans="1:35" x14ac:dyDescent="0.45">
      <c r="A194" s="14" t="s">
        <v>315</v>
      </c>
      <c r="B194" s="28" t="s">
        <v>35</v>
      </c>
      <c r="C194" s="29">
        <v>11</v>
      </c>
      <c r="D194" s="14">
        <v>2017</v>
      </c>
      <c r="E194" s="6" t="s">
        <v>36</v>
      </c>
      <c r="F194" s="14" t="s">
        <v>37</v>
      </c>
      <c r="G194" s="14">
        <f>VLOOKUP((D194-1)&amp;"."&amp;C194&amp;"."&amp;B194,FPL!B$38:E$429,4,FALSE)*1</f>
        <v>66712</v>
      </c>
      <c r="H194" s="14">
        <f>VLOOKUP((D194-1)&amp;"."&amp;C194&amp;"."&amp;B194,FPL!B$38:E$429,4,FALSE)*1.32</f>
        <v>88059.840000000011</v>
      </c>
      <c r="I194" s="14" t="s">
        <v>38</v>
      </c>
      <c r="J194" s="14">
        <f>VLOOKUP((D194-1)&amp;"."&amp;C194&amp;"."&amp;B194,FPL!B$38:E$429,4,FALSE)*1.49</f>
        <v>99400.88</v>
      </c>
      <c r="K194" s="14" t="s">
        <v>39</v>
      </c>
      <c r="L194" s="14">
        <f>VLOOKUP((D194-1)&amp;"."&amp;C194&amp;"."&amp;B194,FPL!B$38:E$429,4,FALSE)*1.99</f>
        <v>132756.88</v>
      </c>
      <c r="M194" s="14" t="s">
        <v>40</v>
      </c>
      <c r="N194" s="14">
        <f>VLOOKUP((D194-1)&amp;"."&amp;C194&amp;"."&amp;B194,FPL!B$38:E$429,4,FALSE)*2.49</f>
        <v>166112.88</v>
      </c>
      <c r="O194" s="14" t="s">
        <v>41</v>
      </c>
      <c r="P194" s="14">
        <f>VLOOKUP((D194-1)&amp;"."&amp;C194&amp;"."&amp;B194,FPL!B$38:E$429,4,FALSE)*2.99</f>
        <v>199468.88</v>
      </c>
      <c r="Q194" s="14" t="s">
        <v>42</v>
      </c>
      <c r="R194" s="14">
        <f>VLOOKUP((D194-1)&amp;"."&amp;C194&amp;"."&amp;B194,FPL!B$38:E$429,4,FALSE)*3.99</f>
        <v>266180.88</v>
      </c>
      <c r="S194" s="14" t="s">
        <v>318</v>
      </c>
      <c r="T194" s="15">
        <v>99999999999</v>
      </c>
      <c r="U194" s="6">
        <f t="shared" si="17"/>
        <v>9.69E-2</v>
      </c>
      <c r="V194" s="14">
        <v>2.0400000000000001E-2</v>
      </c>
      <c r="W194" s="14">
        <f t="shared" si="18"/>
        <v>2.0400000000000001E-2</v>
      </c>
      <c r="X194" s="14">
        <v>3.0599999999999999E-2</v>
      </c>
      <c r="Y194" s="14">
        <v>4.0800000000000003E-2</v>
      </c>
      <c r="Z194" s="14">
        <f t="shared" si="19"/>
        <v>4.0800000000000003E-2</v>
      </c>
      <c r="AA194" s="14">
        <v>6.4299999999999996E-2</v>
      </c>
      <c r="AB194" s="14">
        <f t="shared" si="20"/>
        <v>6.4299999999999996E-2</v>
      </c>
      <c r="AC194" s="14">
        <v>8.2100000000000006E-2</v>
      </c>
      <c r="AD194" s="14">
        <f t="shared" si="21"/>
        <v>8.2100000000000006E-2</v>
      </c>
      <c r="AE194" s="14">
        <v>9.69E-2</v>
      </c>
      <c r="AF194" s="14">
        <f t="shared" si="23"/>
        <v>9.69E-2</v>
      </c>
      <c r="AG194" s="14">
        <f t="shared" si="23"/>
        <v>9.69E-2</v>
      </c>
      <c r="AH194" s="14">
        <v>1</v>
      </c>
      <c r="AI194" s="15">
        <v>1</v>
      </c>
    </row>
    <row r="195" spans="1:35" x14ac:dyDescent="0.45">
      <c r="A195" s="14" t="s">
        <v>315</v>
      </c>
      <c r="B195" s="28" t="s">
        <v>35</v>
      </c>
      <c r="C195" s="29">
        <v>12</v>
      </c>
      <c r="D195" s="14">
        <v>2017</v>
      </c>
      <c r="E195" s="6" t="s">
        <v>36</v>
      </c>
      <c r="F195" s="14" t="s">
        <v>37</v>
      </c>
      <c r="G195" s="14">
        <f>VLOOKUP((D195-1)&amp;"."&amp;C195&amp;"."&amp;B195,FPL!B$38:E$429,4,FALSE)*1</f>
        <v>71912</v>
      </c>
      <c r="H195" s="14">
        <f>VLOOKUP((D195-1)&amp;"."&amp;C195&amp;"."&amp;B195,FPL!B$38:E$429,4,FALSE)*1.32</f>
        <v>94923.840000000011</v>
      </c>
      <c r="I195" s="14" t="s">
        <v>38</v>
      </c>
      <c r="J195" s="14">
        <f>VLOOKUP((D195-1)&amp;"."&amp;C195&amp;"."&amp;B195,FPL!B$38:E$429,4,FALSE)*1.49</f>
        <v>107148.88</v>
      </c>
      <c r="K195" s="14" t="s">
        <v>39</v>
      </c>
      <c r="L195" s="14">
        <f>VLOOKUP((D195-1)&amp;"."&amp;C195&amp;"."&amp;B195,FPL!B$38:E$429,4,FALSE)*1.99</f>
        <v>143104.88</v>
      </c>
      <c r="M195" s="14" t="s">
        <v>40</v>
      </c>
      <c r="N195" s="14">
        <f>VLOOKUP((D195-1)&amp;"."&amp;C195&amp;"."&amp;B195,FPL!B$38:E$429,4,FALSE)*2.49</f>
        <v>179060.88</v>
      </c>
      <c r="O195" s="14" t="s">
        <v>41</v>
      </c>
      <c r="P195" s="14">
        <f>VLOOKUP((D195-1)&amp;"."&amp;C195&amp;"."&amp;B195,FPL!B$38:E$429,4,FALSE)*2.99</f>
        <v>215016.88</v>
      </c>
      <c r="Q195" s="14" t="s">
        <v>42</v>
      </c>
      <c r="R195" s="14">
        <f>VLOOKUP((D195-1)&amp;"."&amp;C195&amp;"."&amp;B195,FPL!B$38:E$429,4,FALSE)*3.99</f>
        <v>286928.88</v>
      </c>
      <c r="S195" s="14" t="s">
        <v>318</v>
      </c>
      <c r="T195" s="15">
        <v>99999999999</v>
      </c>
      <c r="U195" s="6">
        <f t="shared" si="17"/>
        <v>9.69E-2</v>
      </c>
      <c r="V195" s="14">
        <v>2.0400000000000001E-2</v>
      </c>
      <c r="W195" s="14">
        <f t="shared" si="18"/>
        <v>2.0400000000000001E-2</v>
      </c>
      <c r="X195" s="14">
        <v>3.0599999999999999E-2</v>
      </c>
      <c r="Y195" s="14">
        <v>4.0800000000000003E-2</v>
      </c>
      <c r="Z195" s="14">
        <f t="shared" si="19"/>
        <v>4.0800000000000003E-2</v>
      </c>
      <c r="AA195" s="14">
        <v>6.4299999999999996E-2</v>
      </c>
      <c r="AB195" s="14">
        <f t="shared" si="20"/>
        <v>6.4299999999999996E-2</v>
      </c>
      <c r="AC195" s="14">
        <v>8.2100000000000006E-2</v>
      </c>
      <c r="AD195" s="14">
        <f t="shared" si="21"/>
        <v>8.2100000000000006E-2</v>
      </c>
      <c r="AE195" s="14">
        <v>9.69E-2</v>
      </c>
      <c r="AF195" s="14">
        <f t="shared" si="23"/>
        <v>9.69E-2</v>
      </c>
      <c r="AG195" s="14">
        <f t="shared" si="23"/>
        <v>9.69E-2</v>
      </c>
      <c r="AH195" s="14">
        <v>1</v>
      </c>
      <c r="AI195" s="15">
        <v>1</v>
      </c>
    </row>
    <row r="196" spans="1:35" x14ac:dyDescent="0.45">
      <c r="A196" s="14" t="s">
        <v>315</v>
      </c>
      <c r="B196" s="28" t="s">
        <v>46</v>
      </c>
      <c r="C196" s="29">
        <v>1</v>
      </c>
      <c r="D196" s="14">
        <v>2017</v>
      </c>
      <c r="E196" s="6" t="s">
        <v>36</v>
      </c>
      <c r="F196" s="14" t="s">
        <v>37</v>
      </c>
      <c r="G196" s="14">
        <f>VLOOKUP((D196-1)&amp;"."&amp;C196&amp;"."&amp;B196,FPL!B$38:E$429,4,FALSE)*1</f>
        <v>13535</v>
      </c>
      <c r="H196" s="14">
        <f>VLOOKUP((D196-1)&amp;"."&amp;C196&amp;"."&amp;B196,FPL!B$38:E$429,4,FALSE)*1.32</f>
        <v>17866.2</v>
      </c>
      <c r="I196" s="14" t="s">
        <v>38</v>
      </c>
      <c r="J196" s="14">
        <f>VLOOKUP((D196-1)&amp;"."&amp;C196&amp;"."&amp;B196,FPL!B$38:E$429,4,FALSE)*1.49</f>
        <v>20167.150000000001</v>
      </c>
      <c r="K196" s="14" t="s">
        <v>39</v>
      </c>
      <c r="L196" s="14">
        <f>VLOOKUP((D196-1)&amp;"."&amp;C196&amp;"."&amp;B196,FPL!B$38:E$429,4,FALSE)*1.99</f>
        <v>26934.65</v>
      </c>
      <c r="M196" s="14" t="s">
        <v>40</v>
      </c>
      <c r="N196" s="14">
        <f>VLOOKUP((D196-1)&amp;"."&amp;C196&amp;"."&amp;B196,FPL!B$38:E$429,4,FALSE)*2.49</f>
        <v>33702.15</v>
      </c>
      <c r="O196" s="14" t="s">
        <v>41</v>
      </c>
      <c r="P196" s="14">
        <f>VLOOKUP((D196-1)&amp;"."&amp;C196&amp;"."&amp;B196,FPL!B$38:E$429,4,FALSE)*2.99</f>
        <v>40469.65</v>
      </c>
      <c r="Q196" s="14" t="s">
        <v>42</v>
      </c>
      <c r="R196" s="14">
        <f>VLOOKUP((D196-1)&amp;"."&amp;C196&amp;"."&amp;B196,FPL!B$38:E$429,4,FALSE)*3.99</f>
        <v>54004.65</v>
      </c>
      <c r="S196" s="14" t="s">
        <v>318</v>
      </c>
      <c r="T196" s="15">
        <v>99999999999</v>
      </c>
      <c r="U196" s="6">
        <f t="shared" si="17"/>
        <v>9.69E-2</v>
      </c>
      <c r="V196" s="14">
        <v>2.0400000000000001E-2</v>
      </c>
      <c r="W196" s="14">
        <f t="shared" si="18"/>
        <v>2.0400000000000001E-2</v>
      </c>
      <c r="X196" s="14">
        <v>3.0599999999999999E-2</v>
      </c>
      <c r="Y196" s="14">
        <v>4.0800000000000003E-2</v>
      </c>
      <c r="Z196" s="14">
        <f t="shared" si="19"/>
        <v>4.0800000000000003E-2</v>
      </c>
      <c r="AA196" s="14">
        <v>6.4299999999999996E-2</v>
      </c>
      <c r="AB196" s="14">
        <f t="shared" si="20"/>
        <v>6.4299999999999996E-2</v>
      </c>
      <c r="AC196" s="14">
        <v>8.2100000000000006E-2</v>
      </c>
      <c r="AD196" s="14">
        <f t="shared" si="21"/>
        <v>8.2100000000000006E-2</v>
      </c>
      <c r="AE196" s="14">
        <v>9.69E-2</v>
      </c>
      <c r="AF196" s="14">
        <f t="shared" si="23"/>
        <v>9.69E-2</v>
      </c>
      <c r="AG196" s="14">
        <f t="shared" si="23"/>
        <v>9.69E-2</v>
      </c>
      <c r="AH196" s="14">
        <v>1</v>
      </c>
      <c r="AI196" s="15">
        <v>1</v>
      </c>
    </row>
    <row r="197" spans="1:35" x14ac:dyDescent="0.45">
      <c r="A197" s="14" t="s">
        <v>315</v>
      </c>
      <c r="B197" s="28" t="s">
        <v>46</v>
      </c>
      <c r="C197" s="29">
        <v>2</v>
      </c>
      <c r="D197" s="14">
        <v>2017</v>
      </c>
      <c r="E197" s="6" t="s">
        <v>36</v>
      </c>
      <c r="F197" s="14" t="s">
        <v>37</v>
      </c>
      <c r="G197" s="14">
        <f>VLOOKUP((D197-1)&amp;"."&amp;C197&amp;"."&amp;B197,FPL!B$38:E$429,4,FALSE)*1</f>
        <v>18315</v>
      </c>
      <c r="H197" s="14">
        <f>VLOOKUP((D197-1)&amp;"."&amp;C197&amp;"."&amp;B197,FPL!B$38:E$429,4,FALSE)*1.32</f>
        <v>24175.800000000003</v>
      </c>
      <c r="I197" s="14" t="s">
        <v>38</v>
      </c>
      <c r="J197" s="14">
        <f>VLOOKUP((D197-1)&amp;"."&amp;C197&amp;"."&amp;B197,FPL!B$38:E$429,4,FALSE)*1.49</f>
        <v>27289.35</v>
      </c>
      <c r="K197" s="14" t="s">
        <v>39</v>
      </c>
      <c r="L197" s="14">
        <f>VLOOKUP((D197-1)&amp;"."&amp;C197&amp;"."&amp;B197,FPL!B$38:E$429,4,FALSE)*1.99</f>
        <v>36446.85</v>
      </c>
      <c r="M197" s="14" t="s">
        <v>40</v>
      </c>
      <c r="N197" s="14">
        <f>VLOOKUP((D197-1)&amp;"."&amp;C197&amp;"."&amp;B197,FPL!B$38:E$429,4,FALSE)*2.49</f>
        <v>45604.350000000006</v>
      </c>
      <c r="O197" s="14" t="s">
        <v>41</v>
      </c>
      <c r="P197" s="14">
        <f>VLOOKUP((D197-1)&amp;"."&amp;C197&amp;"."&amp;B197,FPL!B$38:E$429,4,FALSE)*2.99</f>
        <v>54761.850000000006</v>
      </c>
      <c r="Q197" s="14" t="s">
        <v>42</v>
      </c>
      <c r="R197" s="14">
        <f>VLOOKUP((D197-1)&amp;"."&amp;C197&amp;"."&amp;B197,FPL!B$38:E$429,4,FALSE)*3.99</f>
        <v>73076.850000000006</v>
      </c>
      <c r="S197" s="14" t="s">
        <v>318</v>
      </c>
      <c r="T197" s="15">
        <v>99999999999</v>
      </c>
      <c r="U197" s="6">
        <f t="shared" si="17"/>
        <v>9.69E-2</v>
      </c>
      <c r="V197" s="14">
        <v>2.0400000000000001E-2</v>
      </c>
      <c r="W197" s="14">
        <f t="shared" si="18"/>
        <v>2.0400000000000001E-2</v>
      </c>
      <c r="X197" s="14">
        <v>3.0599999999999999E-2</v>
      </c>
      <c r="Y197" s="14">
        <v>4.0800000000000003E-2</v>
      </c>
      <c r="Z197" s="14">
        <f t="shared" si="19"/>
        <v>4.0800000000000003E-2</v>
      </c>
      <c r="AA197" s="14">
        <v>6.4299999999999996E-2</v>
      </c>
      <c r="AB197" s="14">
        <f t="shared" si="20"/>
        <v>6.4299999999999996E-2</v>
      </c>
      <c r="AC197" s="14">
        <v>8.2100000000000006E-2</v>
      </c>
      <c r="AD197" s="14">
        <f t="shared" si="21"/>
        <v>8.2100000000000006E-2</v>
      </c>
      <c r="AE197" s="14">
        <v>9.69E-2</v>
      </c>
      <c r="AF197" s="14">
        <f t="shared" si="23"/>
        <v>9.69E-2</v>
      </c>
      <c r="AG197" s="14">
        <f t="shared" si="23"/>
        <v>9.69E-2</v>
      </c>
      <c r="AH197" s="14">
        <v>1</v>
      </c>
      <c r="AI197" s="15">
        <v>1</v>
      </c>
    </row>
    <row r="198" spans="1:35" x14ac:dyDescent="0.45">
      <c r="A198" s="14" t="s">
        <v>315</v>
      </c>
      <c r="B198" s="28" t="s">
        <v>46</v>
      </c>
      <c r="C198" s="29">
        <v>3</v>
      </c>
      <c r="D198" s="14">
        <v>2017</v>
      </c>
      <c r="E198" s="6" t="s">
        <v>36</v>
      </c>
      <c r="F198" s="14" t="s">
        <v>37</v>
      </c>
      <c r="G198" s="14">
        <f>VLOOKUP((D198-1)&amp;"."&amp;C198&amp;"."&amp;B198,FPL!B$38:E$429,4,FALSE)*1</f>
        <v>23095</v>
      </c>
      <c r="H198" s="14">
        <f>VLOOKUP((D198-1)&amp;"."&amp;C198&amp;"."&amp;B198,FPL!B$38:E$429,4,FALSE)*1.32</f>
        <v>30485.4</v>
      </c>
      <c r="I198" s="14" t="s">
        <v>38</v>
      </c>
      <c r="J198" s="14">
        <f>VLOOKUP((D198-1)&amp;"."&amp;C198&amp;"."&amp;B198,FPL!B$38:E$429,4,FALSE)*1.49</f>
        <v>34411.550000000003</v>
      </c>
      <c r="K198" s="14" t="s">
        <v>39</v>
      </c>
      <c r="L198" s="14">
        <f>VLOOKUP((D198-1)&amp;"."&amp;C198&amp;"."&amp;B198,FPL!B$38:E$429,4,FALSE)*1.99</f>
        <v>45959.05</v>
      </c>
      <c r="M198" s="14" t="s">
        <v>40</v>
      </c>
      <c r="N198" s="14">
        <f>VLOOKUP((D198-1)&amp;"."&amp;C198&amp;"."&amp;B198,FPL!B$38:E$429,4,FALSE)*2.49</f>
        <v>57506.55</v>
      </c>
      <c r="O198" s="14" t="s">
        <v>41</v>
      </c>
      <c r="P198" s="14">
        <f>VLOOKUP((D198-1)&amp;"."&amp;C198&amp;"."&amp;B198,FPL!B$38:E$429,4,FALSE)*2.99</f>
        <v>69054.05</v>
      </c>
      <c r="Q198" s="14" t="s">
        <v>42</v>
      </c>
      <c r="R198" s="14">
        <f>VLOOKUP((D198-1)&amp;"."&amp;C198&amp;"."&amp;B198,FPL!B$38:E$429,4,FALSE)*3.99</f>
        <v>92149.05</v>
      </c>
      <c r="S198" s="14" t="s">
        <v>318</v>
      </c>
      <c r="T198" s="15">
        <v>99999999999</v>
      </c>
      <c r="U198" s="6">
        <f t="shared" si="17"/>
        <v>9.69E-2</v>
      </c>
      <c r="V198" s="14">
        <v>2.0400000000000001E-2</v>
      </c>
      <c r="W198" s="14">
        <f t="shared" si="18"/>
        <v>2.0400000000000001E-2</v>
      </c>
      <c r="X198" s="14">
        <v>3.0599999999999999E-2</v>
      </c>
      <c r="Y198" s="14">
        <v>4.0800000000000003E-2</v>
      </c>
      <c r="Z198" s="14">
        <f t="shared" si="19"/>
        <v>4.0800000000000003E-2</v>
      </c>
      <c r="AA198" s="14">
        <v>6.4299999999999996E-2</v>
      </c>
      <c r="AB198" s="14">
        <f t="shared" si="20"/>
        <v>6.4299999999999996E-2</v>
      </c>
      <c r="AC198" s="14">
        <v>8.2100000000000006E-2</v>
      </c>
      <c r="AD198" s="14">
        <f t="shared" si="21"/>
        <v>8.2100000000000006E-2</v>
      </c>
      <c r="AE198" s="14">
        <v>9.69E-2</v>
      </c>
      <c r="AF198" s="14">
        <f t="shared" si="23"/>
        <v>9.69E-2</v>
      </c>
      <c r="AG198" s="14">
        <f t="shared" si="23"/>
        <v>9.69E-2</v>
      </c>
      <c r="AH198" s="14">
        <v>1</v>
      </c>
      <c r="AI198" s="15">
        <v>1</v>
      </c>
    </row>
    <row r="199" spans="1:35" x14ac:dyDescent="0.45">
      <c r="A199" s="14" t="s">
        <v>315</v>
      </c>
      <c r="B199" s="28" t="s">
        <v>46</v>
      </c>
      <c r="C199" s="29">
        <v>4</v>
      </c>
      <c r="D199" s="14">
        <v>2017</v>
      </c>
      <c r="E199" s="6" t="s">
        <v>36</v>
      </c>
      <c r="F199" s="14" t="s">
        <v>37</v>
      </c>
      <c r="G199" s="14">
        <f>VLOOKUP((D199-1)&amp;"."&amp;C199&amp;"."&amp;B199,FPL!B$38:E$429,4,FALSE)*1</f>
        <v>27875</v>
      </c>
      <c r="H199" s="14">
        <f>VLOOKUP((D199-1)&amp;"."&amp;C199&amp;"."&amp;B199,FPL!B$38:E$429,4,FALSE)*1.32</f>
        <v>36795</v>
      </c>
      <c r="I199" s="14" t="s">
        <v>38</v>
      </c>
      <c r="J199" s="14">
        <f>VLOOKUP((D199-1)&amp;"."&amp;C199&amp;"."&amp;B199,FPL!B$38:E$429,4,FALSE)*1.49</f>
        <v>41533.75</v>
      </c>
      <c r="K199" s="14" t="s">
        <v>39</v>
      </c>
      <c r="L199" s="14">
        <f>VLOOKUP((D199-1)&amp;"."&amp;C199&amp;"."&amp;B199,FPL!B$38:E$429,4,FALSE)*1.99</f>
        <v>55471.25</v>
      </c>
      <c r="M199" s="14" t="s">
        <v>40</v>
      </c>
      <c r="N199" s="14">
        <f>VLOOKUP((D199-1)&amp;"."&amp;C199&amp;"."&amp;B199,FPL!B$38:E$429,4,FALSE)*2.49</f>
        <v>69408.75</v>
      </c>
      <c r="O199" s="14" t="s">
        <v>41</v>
      </c>
      <c r="P199" s="14">
        <f>VLOOKUP((D199-1)&amp;"."&amp;C199&amp;"."&amp;B199,FPL!B$38:E$429,4,FALSE)*2.99</f>
        <v>83346.25</v>
      </c>
      <c r="Q199" s="14" t="s">
        <v>42</v>
      </c>
      <c r="R199" s="14">
        <f>VLOOKUP((D199-1)&amp;"."&amp;C199&amp;"."&amp;B199,FPL!B$38:E$429,4,FALSE)*3.99</f>
        <v>111221.25</v>
      </c>
      <c r="S199" s="14" t="s">
        <v>318</v>
      </c>
      <c r="T199" s="15">
        <v>99999999999</v>
      </c>
      <c r="U199" s="6">
        <f t="shared" si="17"/>
        <v>9.69E-2</v>
      </c>
      <c r="V199" s="14">
        <v>2.0400000000000001E-2</v>
      </c>
      <c r="W199" s="14">
        <f t="shared" si="18"/>
        <v>2.0400000000000001E-2</v>
      </c>
      <c r="X199" s="14">
        <v>3.0599999999999999E-2</v>
      </c>
      <c r="Y199" s="14">
        <v>4.0800000000000003E-2</v>
      </c>
      <c r="Z199" s="14">
        <f t="shared" si="19"/>
        <v>4.0800000000000003E-2</v>
      </c>
      <c r="AA199" s="14">
        <v>6.4299999999999996E-2</v>
      </c>
      <c r="AB199" s="14">
        <f t="shared" si="20"/>
        <v>6.4299999999999996E-2</v>
      </c>
      <c r="AC199" s="14">
        <v>8.2100000000000006E-2</v>
      </c>
      <c r="AD199" s="14">
        <f t="shared" si="21"/>
        <v>8.2100000000000006E-2</v>
      </c>
      <c r="AE199" s="14">
        <v>9.69E-2</v>
      </c>
      <c r="AF199" s="14">
        <f t="shared" si="23"/>
        <v>9.69E-2</v>
      </c>
      <c r="AG199" s="14">
        <f t="shared" si="23"/>
        <v>9.69E-2</v>
      </c>
      <c r="AH199" s="14">
        <v>1</v>
      </c>
      <c r="AI199" s="15">
        <v>1</v>
      </c>
    </row>
    <row r="200" spans="1:35" x14ac:dyDescent="0.45">
      <c r="A200" s="14" t="s">
        <v>315</v>
      </c>
      <c r="B200" s="28" t="s">
        <v>46</v>
      </c>
      <c r="C200" s="29">
        <v>5</v>
      </c>
      <c r="D200" s="14">
        <v>2017</v>
      </c>
      <c r="E200" s="6" t="s">
        <v>36</v>
      </c>
      <c r="F200" s="14" t="s">
        <v>37</v>
      </c>
      <c r="G200" s="14">
        <f>VLOOKUP((D200-1)&amp;"."&amp;C200&amp;"."&amp;B200,FPL!B$38:E$429,4,FALSE)*1</f>
        <v>32655</v>
      </c>
      <c r="H200" s="14">
        <f>VLOOKUP((D200-1)&amp;"."&amp;C200&amp;"."&amp;B200,FPL!B$38:E$429,4,FALSE)*1.32</f>
        <v>43104.6</v>
      </c>
      <c r="I200" s="14" t="s">
        <v>38</v>
      </c>
      <c r="J200" s="14">
        <f>VLOOKUP((D200-1)&amp;"."&amp;C200&amp;"."&amp;B200,FPL!B$38:E$429,4,FALSE)*1.49</f>
        <v>48655.95</v>
      </c>
      <c r="K200" s="14" t="s">
        <v>39</v>
      </c>
      <c r="L200" s="14">
        <f>VLOOKUP((D200-1)&amp;"."&amp;C200&amp;"."&amp;B200,FPL!B$38:E$429,4,FALSE)*1.99</f>
        <v>64983.45</v>
      </c>
      <c r="M200" s="14" t="s">
        <v>40</v>
      </c>
      <c r="N200" s="14">
        <f>VLOOKUP((D200-1)&amp;"."&amp;C200&amp;"."&amp;B200,FPL!B$38:E$429,4,FALSE)*2.49</f>
        <v>81310.950000000012</v>
      </c>
      <c r="O200" s="14" t="s">
        <v>41</v>
      </c>
      <c r="P200" s="14">
        <f>VLOOKUP((D200-1)&amp;"."&amp;C200&amp;"."&amp;B200,FPL!B$38:E$429,4,FALSE)*2.99</f>
        <v>97638.450000000012</v>
      </c>
      <c r="Q200" s="14" t="s">
        <v>42</v>
      </c>
      <c r="R200" s="14">
        <f>VLOOKUP((D200-1)&amp;"."&amp;C200&amp;"."&amp;B200,FPL!B$38:E$429,4,FALSE)*3.99</f>
        <v>130293.45000000001</v>
      </c>
      <c r="S200" s="14" t="s">
        <v>318</v>
      </c>
      <c r="T200" s="15">
        <v>99999999999</v>
      </c>
      <c r="U200" s="6">
        <f t="shared" si="17"/>
        <v>9.69E-2</v>
      </c>
      <c r="V200" s="14">
        <v>2.0400000000000001E-2</v>
      </c>
      <c r="W200" s="14">
        <f t="shared" si="18"/>
        <v>2.0400000000000001E-2</v>
      </c>
      <c r="X200" s="14">
        <v>3.0599999999999999E-2</v>
      </c>
      <c r="Y200" s="14">
        <v>4.0800000000000003E-2</v>
      </c>
      <c r="Z200" s="14">
        <f t="shared" si="19"/>
        <v>4.0800000000000003E-2</v>
      </c>
      <c r="AA200" s="14">
        <v>6.4299999999999996E-2</v>
      </c>
      <c r="AB200" s="14">
        <f t="shared" si="20"/>
        <v>6.4299999999999996E-2</v>
      </c>
      <c r="AC200" s="14">
        <v>8.2100000000000006E-2</v>
      </c>
      <c r="AD200" s="14">
        <f t="shared" si="21"/>
        <v>8.2100000000000006E-2</v>
      </c>
      <c r="AE200" s="14">
        <v>9.69E-2</v>
      </c>
      <c r="AF200" s="14">
        <f t="shared" si="23"/>
        <v>9.69E-2</v>
      </c>
      <c r="AG200" s="14">
        <f t="shared" si="23"/>
        <v>9.69E-2</v>
      </c>
      <c r="AH200" s="14">
        <v>1</v>
      </c>
      <c r="AI200" s="15">
        <v>1</v>
      </c>
    </row>
    <row r="201" spans="1:35" x14ac:dyDescent="0.45">
      <c r="A201" s="14" t="s">
        <v>315</v>
      </c>
      <c r="B201" s="28" t="s">
        <v>46</v>
      </c>
      <c r="C201" s="29">
        <v>6</v>
      </c>
      <c r="D201" s="14">
        <v>2017</v>
      </c>
      <c r="E201" s="6" t="s">
        <v>36</v>
      </c>
      <c r="F201" s="14" t="s">
        <v>37</v>
      </c>
      <c r="G201" s="14">
        <f>VLOOKUP((D201-1)&amp;"."&amp;C201&amp;"."&amp;B201,FPL!B$38:E$429,4,FALSE)*1</f>
        <v>37435</v>
      </c>
      <c r="H201" s="14">
        <f>VLOOKUP((D201-1)&amp;"."&amp;C201&amp;"."&amp;B201,FPL!B$38:E$429,4,FALSE)*1.32</f>
        <v>49414.200000000004</v>
      </c>
      <c r="I201" s="14" t="s">
        <v>38</v>
      </c>
      <c r="J201" s="14">
        <f>VLOOKUP((D201-1)&amp;"."&amp;C201&amp;"."&amp;B201,FPL!B$38:E$429,4,FALSE)*1.49</f>
        <v>55778.15</v>
      </c>
      <c r="K201" s="14" t="s">
        <v>39</v>
      </c>
      <c r="L201" s="14">
        <f>VLOOKUP((D201-1)&amp;"."&amp;C201&amp;"."&amp;B201,FPL!B$38:E$429,4,FALSE)*1.99</f>
        <v>74495.649999999994</v>
      </c>
      <c r="M201" s="14" t="s">
        <v>40</v>
      </c>
      <c r="N201" s="14">
        <f>VLOOKUP((D201-1)&amp;"."&amp;C201&amp;"."&amp;B201,FPL!B$38:E$429,4,FALSE)*2.49</f>
        <v>93213.150000000009</v>
      </c>
      <c r="O201" s="14" t="s">
        <v>41</v>
      </c>
      <c r="P201" s="14">
        <f>VLOOKUP((D201-1)&amp;"."&amp;C201&amp;"."&amp;B201,FPL!B$38:E$429,4,FALSE)*2.99</f>
        <v>111930.65000000001</v>
      </c>
      <c r="Q201" s="14" t="s">
        <v>42</v>
      </c>
      <c r="R201" s="14">
        <f>VLOOKUP((D201-1)&amp;"."&amp;C201&amp;"."&amp;B201,FPL!B$38:E$429,4,FALSE)*3.99</f>
        <v>149365.65</v>
      </c>
      <c r="S201" s="14" t="s">
        <v>318</v>
      </c>
      <c r="T201" s="15">
        <v>99999999999</v>
      </c>
      <c r="U201" s="6">
        <f t="shared" si="17"/>
        <v>9.69E-2</v>
      </c>
      <c r="V201" s="14">
        <v>2.0400000000000001E-2</v>
      </c>
      <c r="W201" s="14">
        <f t="shared" si="18"/>
        <v>2.0400000000000001E-2</v>
      </c>
      <c r="X201" s="14">
        <v>3.0599999999999999E-2</v>
      </c>
      <c r="Y201" s="14">
        <v>4.0800000000000003E-2</v>
      </c>
      <c r="Z201" s="14">
        <f t="shared" si="19"/>
        <v>4.0800000000000003E-2</v>
      </c>
      <c r="AA201" s="14">
        <v>6.4299999999999996E-2</v>
      </c>
      <c r="AB201" s="14">
        <f t="shared" si="20"/>
        <v>6.4299999999999996E-2</v>
      </c>
      <c r="AC201" s="14">
        <v>8.2100000000000006E-2</v>
      </c>
      <c r="AD201" s="14">
        <f t="shared" si="21"/>
        <v>8.2100000000000006E-2</v>
      </c>
      <c r="AE201" s="14">
        <v>9.69E-2</v>
      </c>
      <c r="AF201" s="14">
        <f t="shared" si="23"/>
        <v>9.69E-2</v>
      </c>
      <c r="AG201" s="14">
        <f t="shared" si="23"/>
        <v>9.69E-2</v>
      </c>
      <c r="AH201" s="14">
        <v>1</v>
      </c>
      <c r="AI201" s="15">
        <v>1</v>
      </c>
    </row>
    <row r="202" spans="1:35" x14ac:dyDescent="0.45">
      <c r="A202" s="14" t="s">
        <v>315</v>
      </c>
      <c r="B202" s="28" t="s">
        <v>46</v>
      </c>
      <c r="C202" s="29">
        <v>7</v>
      </c>
      <c r="D202" s="14">
        <v>2017</v>
      </c>
      <c r="E202" s="6" t="s">
        <v>36</v>
      </c>
      <c r="F202" s="14" t="s">
        <v>37</v>
      </c>
      <c r="G202" s="14">
        <f>VLOOKUP((D202-1)&amp;"."&amp;C202&amp;"."&amp;B202,FPL!B$38:E$429,4,FALSE)*1</f>
        <v>42215</v>
      </c>
      <c r="H202" s="14">
        <f>VLOOKUP((D202-1)&amp;"."&amp;C202&amp;"."&amp;B202,FPL!B$38:E$429,4,FALSE)*1.32</f>
        <v>55723.8</v>
      </c>
      <c r="I202" s="14" t="s">
        <v>38</v>
      </c>
      <c r="J202" s="14">
        <f>VLOOKUP((D202-1)&amp;"."&amp;C202&amp;"."&amp;B202,FPL!B$38:E$429,4,FALSE)*1.49</f>
        <v>62900.35</v>
      </c>
      <c r="K202" s="14" t="s">
        <v>39</v>
      </c>
      <c r="L202" s="14">
        <f>VLOOKUP((D202-1)&amp;"."&amp;C202&amp;"."&amp;B202,FPL!B$38:E$429,4,FALSE)*1.99</f>
        <v>84007.85</v>
      </c>
      <c r="M202" s="14" t="s">
        <v>40</v>
      </c>
      <c r="N202" s="14">
        <f>VLOOKUP((D202-1)&amp;"."&amp;C202&amp;"."&amp;B202,FPL!B$38:E$429,4,FALSE)*2.49</f>
        <v>105115.35</v>
      </c>
      <c r="O202" s="14" t="s">
        <v>41</v>
      </c>
      <c r="P202" s="14">
        <f>VLOOKUP((D202-1)&amp;"."&amp;C202&amp;"."&amp;B202,FPL!B$38:E$429,4,FALSE)*2.99</f>
        <v>126222.85</v>
      </c>
      <c r="Q202" s="14" t="s">
        <v>42</v>
      </c>
      <c r="R202" s="14">
        <f>VLOOKUP((D202-1)&amp;"."&amp;C202&amp;"."&amp;B202,FPL!B$38:E$429,4,FALSE)*3.99</f>
        <v>168437.85</v>
      </c>
      <c r="S202" s="14" t="s">
        <v>318</v>
      </c>
      <c r="T202" s="15">
        <v>99999999999</v>
      </c>
      <c r="U202" s="6">
        <f t="shared" si="17"/>
        <v>9.69E-2</v>
      </c>
      <c r="V202" s="14">
        <v>2.0400000000000001E-2</v>
      </c>
      <c r="W202" s="14">
        <f t="shared" si="18"/>
        <v>2.0400000000000001E-2</v>
      </c>
      <c r="X202" s="14">
        <v>3.0599999999999999E-2</v>
      </c>
      <c r="Y202" s="14">
        <v>4.0800000000000003E-2</v>
      </c>
      <c r="Z202" s="14">
        <f t="shared" si="19"/>
        <v>4.0800000000000003E-2</v>
      </c>
      <c r="AA202" s="14">
        <v>6.4299999999999996E-2</v>
      </c>
      <c r="AB202" s="14">
        <f t="shared" si="20"/>
        <v>6.4299999999999996E-2</v>
      </c>
      <c r="AC202" s="14">
        <v>8.2100000000000006E-2</v>
      </c>
      <c r="AD202" s="14">
        <f t="shared" si="21"/>
        <v>8.2100000000000006E-2</v>
      </c>
      <c r="AE202" s="14">
        <v>9.69E-2</v>
      </c>
      <c r="AF202" s="14">
        <f t="shared" si="23"/>
        <v>9.69E-2</v>
      </c>
      <c r="AG202" s="14">
        <f t="shared" si="23"/>
        <v>9.69E-2</v>
      </c>
      <c r="AH202" s="14">
        <v>1</v>
      </c>
      <c r="AI202" s="15">
        <v>1</v>
      </c>
    </row>
    <row r="203" spans="1:35" x14ac:dyDescent="0.45">
      <c r="A203" s="14" t="s">
        <v>315</v>
      </c>
      <c r="B203" s="28" t="s">
        <v>46</v>
      </c>
      <c r="C203" s="29">
        <v>8</v>
      </c>
      <c r="D203" s="14">
        <v>2017</v>
      </c>
      <c r="E203" s="6" t="s">
        <v>36</v>
      </c>
      <c r="F203" s="14" t="s">
        <v>37</v>
      </c>
      <c r="G203" s="14">
        <f>VLOOKUP((D203-1)&amp;"."&amp;C203&amp;"."&amp;B203,FPL!B$38:E$429,4,FALSE)*1</f>
        <v>46995</v>
      </c>
      <c r="H203" s="14">
        <f>VLOOKUP((D203-1)&amp;"."&amp;C203&amp;"."&amp;B203,FPL!B$38:E$429,4,FALSE)*1.32</f>
        <v>62033.4</v>
      </c>
      <c r="I203" s="14" t="s">
        <v>38</v>
      </c>
      <c r="J203" s="14">
        <f>VLOOKUP((D203-1)&amp;"."&amp;C203&amp;"."&amp;B203,FPL!B$38:E$429,4,FALSE)*1.49</f>
        <v>70022.55</v>
      </c>
      <c r="K203" s="14" t="s">
        <v>39</v>
      </c>
      <c r="L203" s="14">
        <f>VLOOKUP((D203-1)&amp;"."&amp;C203&amp;"."&amp;B203,FPL!B$38:E$429,4,FALSE)*1.99</f>
        <v>93520.05</v>
      </c>
      <c r="M203" s="14" t="s">
        <v>40</v>
      </c>
      <c r="N203" s="14">
        <f>VLOOKUP((D203-1)&amp;"."&amp;C203&amp;"."&amp;B203,FPL!B$38:E$429,4,FALSE)*2.49</f>
        <v>117017.55</v>
      </c>
      <c r="O203" s="14" t="s">
        <v>41</v>
      </c>
      <c r="P203" s="14">
        <f>VLOOKUP((D203-1)&amp;"."&amp;C203&amp;"."&amp;B203,FPL!B$38:E$429,4,FALSE)*2.99</f>
        <v>140515.05000000002</v>
      </c>
      <c r="Q203" s="14" t="s">
        <v>42</v>
      </c>
      <c r="R203" s="14">
        <f>VLOOKUP((D203-1)&amp;"."&amp;C203&amp;"."&amp;B203,FPL!B$38:E$429,4,FALSE)*3.99</f>
        <v>187510.05000000002</v>
      </c>
      <c r="S203" s="14" t="s">
        <v>318</v>
      </c>
      <c r="T203" s="15">
        <v>99999999999</v>
      </c>
      <c r="U203" s="6">
        <f t="shared" si="17"/>
        <v>9.69E-2</v>
      </c>
      <c r="V203" s="14">
        <v>2.0400000000000001E-2</v>
      </c>
      <c r="W203" s="14">
        <f t="shared" si="18"/>
        <v>2.0400000000000001E-2</v>
      </c>
      <c r="X203" s="14">
        <v>3.0599999999999999E-2</v>
      </c>
      <c r="Y203" s="14">
        <v>4.0800000000000003E-2</v>
      </c>
      <c r="Z203" s="14">
        <f t="shared" si="19"/>
        <v>4.0800000000000003E-2</v>
      </c>
      <c r="AA203" s="14">
        <v>6.4299999999999996E-2</v>
      </c>
      <c r="AB203" s="14">
        <f t="shared" si="20"/>
        <v>6.4299999999999996E-2</v>
      </c>
      <c r="AC203" s="14">
        <v>8.2100000000000006E-2</v>
      </c>
      <c r="AD203" s="14">
        <f t="shared" si="21"/>
        <v>8.2100000000000006E-2</v>
      </c>
      <c r="AE203" s="14">
        <v>9.69E-2</v>
      </c>
      <c r="AF203" s="14">
        <f t="shared" si="23"/>
        <v>9.69E-2</v>
      </c>
      <c r="AG203" s="14">
        <f t="shared" si="23"/>
        <v>9.69E-2</v>
      </c>
      <c r="AH203" s="14">
        <v>1</v>
      </c>
      <c r="AI203" s="15">
        <v>1</v>
      </c>
    </row>
    <row r="204" spans="1:35" x14ac:dyDescent="0.45">
      <c r="A204" s="14" t="s">
        <v>315</v>
      </c>
      <c r="B204" s="28" t="s">
        <v>46</v>
      </c>
      <c r="C204" s="29">
        <v>9</v>
      </c>
      <c r="D204" s="14">
        <v>2017</v>
      </c>
      <c r="E204" s="6" t="s">
        <v>36</v>
      </c>
      <c r="F204" s="14" t="s">
        <v>37</v>
      </c>
      <c r="G204" s="14">
        <f>VLOOKUP((D204-1)&amp;"."&amp;C204&amp;"."&amp;B204,FPL!B$38:E$429,4,FALSE)*1</f>
        <v>51775</v>
      </c>
      <c r="H204" s="14">
        <f>VLOOKUP((D204-1)&amp;"."&amp;C204&amp;"."&amp;B204,FPL!B$38:E$429,4,FALSE)*1.32</f>
        <v>68343</v>
      </c>
      <c r="I204" s="14" t="s">
        <v>38</v>
      </c>
      <c r="J204" s="14">
        <f>VLOOKUP((D204-1)&amp;"."&amp;C204&amp;"."&amp;B204,FPL!B$38:E$429,4,FALSE)*1.49</f>
        <v>77144.75</v>
      </c>
      <c r="K204" s="14" t="s">
        <v>39</v>
      </c>
      <c r="L204" s="14">
        <f>VLOOKUP((D204-1)&amp;"."&amp;C204&amp;"."&amp;B204,FPL!B$38:E$429,4,FALSE)*1.99</f>
        <v>103032.25</v>
      </c>
      <c r="M204" s="14" t="s">
        <v>40</v>
      </c>
      <c r="N204" s="14">
        <f>VLOOKUP((D204-1)&amp;"."&amp;C204&amp;"."&amp;B204,FPL!B$38:E$429,4,FALSE)*2.49</f>
        <v>128919.75000000001</v>
      </c>
      <c r="O204" s="14" t="s">
        <v>41</v>
      </c>
      <c r="P204" s="14">
        <f>VLOOKUP((D204-1)&amp;"."&amp;C204&amp;"."&amp;B204,FPL!B$38:E$429,4,FALSE)*2.99</f>
        <v>154807.25</v>
      </c>
      <c r="Q204" s="14" t="s">
        <v>42</v>
      </c>
      <c r="R204" s="14">
        <f>VLOOKUP((D204-1)&amp;"."&amp;C204&amp;"."&amp;B204,FPL!B$38:E$429,4,FALSE)*3.99</f>
        <v>206582.25</v>
      </c>
      <c r="S204" s="14" t="s">
        <v>318</v>
      </c>
      <c r="T204" s="15">
        <v>99999999999</v>
      </c>
      <c r="U204" s="6">
        <f t="shared" si="17"/>
        <v>9.69E-2</v>
      </c>
      <c r="V204" s="14">
        <v>2.0400000000000001E-2</v>
      </c>
      <c r="W204" s="14">
        <f t="shared" si="18"/>
        <v>2.0400000000000001E-2</v>
      </c>
      <c r="X204" s="14">
        <v>3.0599999999999999E-2</v>
      </c>
      <c r="Y204" s="14">
        <v>4.0800000000000003E-2</v>
      </c>
      <c r="Z204" s="14">
        <f t="shared" si="19"/>
        <v>4.0800000000000003E-2</v>
      </c>
      <c r="AA204" s="14">
        <v>6.4299999999999996E-2</v>
      </c>
      <c r="AB204" s="14">
        <f t="shared" si="20"/>
        <v>6.4299999999999996E-2</v>
      </c>
      <c r="AC204" s="14">
        <v>8.2100000000000006E-2</v>
      </c>
      <c r="AD204" s="14">
        <f t="shared" si="21"/>
        <v>8.2100000000000006E-2</v>
      </c>
      <c r="AE204" s="14">
        <v>9.69E-2</v>
      </c>
      <c r="AF204" s="14">
        <f t="shared" si="23"/>
        <v>9.69E-2</v>
      </c>
      <c r="AG204" s="14">
        <f t="shared" si="23"/>
        <v>9.69E-2</v>
      </c>
      <c r="AH204" s="14">
        <v>1</v>
      </c>
      <c r="AI204" s="15">
        <v>1</v>
      </c>
    </row>
    <row r="205" spans="1:35" x14ac:dyDescent="0.45">
      <c r="A205" s="14" t="s">
        <v>315</v>
      </c>
      <c r="B205" s="28" t="s">
        <v>46</v>
      </c>
      <c r="C205" s="29">
        <v>10</v>
      </c>
      <c r="D205" s="14">
        <v>2017</v>
      </c>
      <c r="E205" s="6" t="s">
        <v>36</v>
      </c>
      <c r="F205" s="14" t="s">
        <v>37</v>
      </c>
      <c r="G205" s="14">
        <f>VLOOKUP((D205-1)&amp;"."&amp;C205&amp;"."&amp;B205,FPL!B$38:E$429,4,FALSE)*1</f>
        <v>56555</v>
      </c>
      <c r="H205" s="14">
        <f>VLOOKUP((D205-1)&amp;"."&amp;C205&amp;"."&amp;B205,FPL!B$38:E$429,4,FALSE)*1.32</f>
        <v>74652.600000000006</v>
      </c>
      <c r="I205" s="14" t="s">
        <v>38</v>
      </c>
      <c r="J205" s="14">
        <f>VLOOKUP((D205-1)&amp;"."&amp;C205&amp;"."&amp;B205,FPL!B$38:E$429,4,FALSE)*1.49</f>
        <v>84266.95</v>
      </c>
      <c r="K205" s="14" t="s">
        <v>39</v>
      </c>
      <c r="L205" s="14">
        <f>VLOOKUP((D205-1)&amp;"."&amp;C205&amp;"."&amp;B205,FPL!B$38:E$429,4,FALSE)*1.99</f>
        <v>112544.45</v>
      </c>
      <c r="M205" s="14" t="s">
        <v>40</v>
      </c>
      <c r="N205" s="14">
        <f>VLOOKUP((D205-1)&amp;"."&amp;C205&amp;"."&amp;B205,FPL!B$38:E$429,4,FALSE)*2.49</f>
        <v>140821.95000000001</v>
      </c>
      <c r="O205" s="14" t="s">
        <v>41</v>
      </c>
      <c r="P205" s="14">
        <f>VLOOKUP((D205-1)&amp;"."&amp;C205&amp;"."&amp;B205,FPL!B$38:E$429,4,FALSE)*2.99</f>
        <v>169099.45</v>
      </c>
      <c r="Q205" s="14" t="s">
        <v>42</v>
      </c>
      <c r="R205" s="14">
        <f>VLOOKUP((D205-1)&amp;"."&amp;C205&amp;"."&amp;B205,FPL!B$38:E$429,4,FALSE)*3.99</f>
        <v>225654.45</v>
      </c>
      <c r="S205" s="14" t="s">
        <v>318</v>
      </c>
      <c r="T205" s="15">
        <v>99999999999</v>
      </c>
      <c r="U205" s="6">
        <f t="shared" si="17"/>
        <v>9.69E-2</v>
      </c>
      <c r="V205" s="14">
        <v>2.0400000000000001E-2</v>
      </c>
      <c r="W205" s="14">
        <f t="shared" si="18"/>
        <v>2.0400000000000001E-2</v>
      </c>
      <c r="X205" s="14">
        <v>3.0599999999999999E-2</v>
      </c>
      <c r="Y205" s="14">
        <v>4.0800000000000003E-2</v>
      </c>
      <c r="Z205" s="14">
        <f t="shared" si="19"/>
        <v>4.0800000000000003E-2</v>
      </c>
      <c r="AA205" s="14">
        <v>6.4299999999999996E-2</v>
      </c>
      <c r="AB205" s="14">
        <f t="shared" si="20"/>
        <v>6.4299999999999996E-2</v>
      </c>
      <c r="AC205" s="14">
        <v>8.2100000000000006E-2</v>
      </c>
      <c r="AD205" s="14">
        <f t="shared" si="21"/>
        <v>8.2100000000000006E-2</v>
      </c>
      <c r="AE205" s="14">
        <v>9.69E-2</v>
      </c>
      <c r="AF205" s="14">
        <f t="shared" si="23"/>
        <v>9.69E-2</v>
      </c>
      <c r="AG205" s="14">
        <f t="shared" si="23"/>
        <v>9.69E-2</v>
      </c>
      <c r="AH205" s="14">
        <v>1</v>
      </c>
      <c r="AI205" s="15">
        <v>1</v>
      </c>
    </row>
    <row r="206" spans="1:35" x14ac:dyDescent="0.45">
      <c r="A206" s="14" t="s">
        <v>315</v>
      </c>
      <c r="B206" s="28" t="s">
        <v>46</v>
      </c>
      <c r="C206" s="29">
        <v>11</v>
      </c>
      <c r="D206" s="14">
        <v>2017</v>
      </c>
      <c r="E206" s="6" t="s">
        <v>36</v>
      </c>
      <c r="F206" s="14" t="s">
        <v>37</v>
      </c>
      <c r="G206" s="14">
        <f>VLOOKUP((D206-1)&amp;"."&amp;C206&amp;"."&amp;B206,FPL!B$38:E$429,4,FALSE)*1</f>
        <v>61335</v>
      </c>
      <c r="H206" s="14">
        <f>VLOOKUP((D206-1)&amp;"."&amp;C206&amp;"."&amp;B206,FPL!B$38:E$429,4,FALSE)*1.32</f>
        <v>80962.2</v>
      </c>
      <c r="I206" s="14" t="s">
        <v>38</v>
      </c>
      <c r="J206" s="14">
        <f>VLOOKUP((D206-1)&amp;"."&amp;C206&amp;"."&amp;B206,FPL!B$38:E$429,4,FALSE)*1.49</f>
        <v>91389.15</v>
      </c>
      <c r="K206" s="14" t="s">
        <v>39</v>
      </c>
      <c r="L206" s="14">
        <f>VLOOKUP((D206-1)&amp;"."&amp;C206&amp;"."&amp;B206,FPL!B$38:E$429,4,FALSE)*1.99</f>
        <v>122056.65</v>
      </c>
      <c r="M206" s="14" t="s">
        <v>40</v>
      </c>
      <c r="N206" s="14">
        <f>VLOOKUP((D206-1)&amp;"."&amp;C206&amp;"."&amp;B206,FPL!B$38:E$429,4,FALSE)*2.49</f>
        <v>152724.15000000002</v>
      </c>
      <c r="O206" s="14" t="s">
        <v>41</v>
      </c>
      <c r="P206" s="14">
        <f>VLOOKUP((D206-1)&amp;"."&amp;C206&amp;"."&amp;B206,FPL!B$38:E$429,4,FALSE)*2.99</f>
        <v>183391.65000000002</v>
      </c>
      <c r="Q206" s="14" t="s">
        <v>42</v>
      </c>
      <c r="R206" s="14">
        <f>VLOOKUP((D206-1)&amp;"."&amp;C206&amp;"."&amp;B206,FPL!B$38:E$429,4,FALSE)*3.99</f>
        <v>244726.65000000002</v>
      </c>
      <c r="S206" s="14" t="s">
        <v>318</v>
      </c>
      <c r="T206" s="15">
        <v>99999999999</v>
      </c>
      <c r="U206" s="6">
        <f t="shared" si="17"/>
        <v>9.69E-2</v>
      </c>
      <c r="V206" s="14">
        <v>2.0400000000000001E-2</v>
      </c>
      <c r="W206" s="14">
        <f t="shared" si="18"/>
        <v>2.0400000000000001E-2</v>
      </c>
      <c r="X206" s="14">
        <v>3.0599999999999999E-2</v>
      </c>
      <c r="Y206" s="14">
        <v>4.0800000000000003E-2</v>
      </c>
      <c r="Z206" s="14">
        <f t="shared" si="19"/>
        <v>4.0800000000000003E-2</v>
      </c>
      <c r="AA206" s="14">
        <v>6.4299999999999996E-2</v>
      </c>
      <c r="AB206" s="14">
        <f t="shared" si="20"/>
        <v>6.4299999999999996E-2</v>
      </c>
      <c r="AC206" s="14">
        <v>8.2100000000000006E-2</v>
      </c>
      <c r="AD206" s="14">
        <f t="shared" si="21"/>
        <v>8.2100000000000006E-2</v>
      </c>
      <c r="AE206" s="14">
        <v>9.69E-2</v>
      </c>
      <c r="AF206" s="14">
        <f t="shared" si="23"/>
        <v>9.69E-2</v>
      </c>
      <c r="AG206" s="14">
        <f t="shared" si="23"/>
        <v>9.69E-2</v>
      </c>
      <c r="AH206" s="14">
        <v>1</v>
      </c>
      <c r="AI206" s="15">
        <v>1</v>
      </c>
    </row>
    <row r="207" spans="1:35" x14ac:dyDescent="0.45">
      <c r="A207" s="14" t="s">
        <v>315</v>
      </c>
      <c r="B207" s="28" t="s">
        <v>46</v>
      </c>
      <c r="C207" s="29">
        <v>12</v>
      </c>
      <c r="D207" s="14">
        <v>2017</v>
      </c>
      <c r="E207" s="6" t="s">
        <v>36</v>
      </c>
      <c r="F207" s="14" t="s">
        <v>37</v>
      </c>
      <c r="G207" s="14">
        <f>VLOOKUP((D207-1)&amp;"."&amp;C207&amp;"."&amp;B207,FPL!B$38:E$429,4,FALSE)*1</f>
        <v>66115</v>
      </c>
      <c r="H207" s="14">
        <f>VLOOKUP((D207-1)&amp;"."&amp;C207&amp;"."&amp;B207,FPL!B$38:E$429,4,FALSE)*1.32</f>
        <v>87271.8</v>
      </c>
      <c r="I207" s="14" t="s">
        <v>38</v>
      </c>
      <c r="J207" s="14">
        <f>VLOOKUP((D207-1)&amp;"."&amp;C207&amp;"."&amp;B207,FPL!B$38:E$429,4,FALSE)*1.49</f>
        <v>98511.35</v>
      </c>
      <c r="K207" s="14" t="s">
        <v>39</v>
      </c>
      <c r="L207" s="14">
        <f>VLOOKUP((D207-1)&amp;"."&amp;C207&amp;"."&amp;B207,FPL!B$38:E$429,4,FALSE)*1.99</f>
        <v>131568.85</v>
      </c>
      <c r="M207" s="14" t="s">
        <v>40</v>
      </c>
      <c r="N207" s="14">
        <f>VLOOKUP((D207-1)&amp;"."&amp;C207&amp;"."&amp;B207,FPL!B$38:E$429,4,FALSE)*2.49</f>
        <v>164626.35</v>
      </c>
      <c r="O207" s="14" t="s">
        <v>41</v>
      </c>
      <c r="P207" s="14">
        <f>VLOOKUP((D207-1)&amp;"."&amp;C207&amp;"."&amp;B207,FPL!B$38:E$429,4,FALSE)*2.99</f>
        <v>197683.85</v>
      </c>
      <c r="Q207" s="14" t="s">
        <v>42</v>
      </c>
      <c r="R207" s="14">
        <f>VLOOKUP((D207-1)&amp;"."&amp;C207&amp;"."&amp;B207,FPL!B$38:E$429,4,FALSE)*3.99</f>
        <v>263798.85000000003</v>
      </c>
      <c r="S207" s="14" t="s">
        <v>318</v>
      </c>
      <c r="T207" s="15">
        <v>99999999999</v>
      </c>
      <c r="U207" s="6">
        <f t="shared" si="17"/>
        <v>9.69E-2</v>
      </c>
      <c r="V207" s="14">
        <v>2.0400000000000001E-2</v>
      </c>
      <c r="W207" s="14">
        <f t="shared" si="18"/>
        <v>2.0400000000000001E-2</v>
      </c>
      <c r="X207" s="14">
        <v>3.0599999999999999E-2</v>
      </c>
      <c r="Y207" s="14">
        <v>4.0800000000000003E-2</v>
      </c>
      <c r="Z207" s="14">
        <f t="shared" si="19"/>
        <v>4.0800000000000003E-2</v>
      </c>
      <c r="AA207" s="14">
        <v>6.4299999999999996E-2</v>
      </c>
      <c r="AB207" s="14">
        <f t="shared" si="20"/>
        <v>6.4299999999999996E-2</v>
      </c>
      <c r="AC207" s="14">
        <v>8.2100000000000006E-2</v>
      </c>
      <c r="AD207" s="14">
        <f t="shared" si="21"/>
        <v>8.2100000000000006E-2</v>
      </c>
      <c r="AE207" s="14">
        <v>9.69E-2</v>
      </c>
      <c r="AF207" s="14">
        <f t="shared" si="23"/>
        <v>9.69E-2</v>
      </c>
      <c r="AG207" s="14">
        <f t="shared" si="23"/>
        <v>9.69E-2</v>
      </c>
      <c r="AH207" s="14">
        <v>1</v>
      </c>
      <c r="AI207" s="15">
        <v>1</v>
      </c>
    </row>
    <row r="208" spans="1:35" x14ac:dyDescent="0.45">
      <c r="A208" s="14" t="s">
        <v>315</v>
      </c>
      <c r="B208" s="28">
        <v>0</v>
      </c>
      <c r="C208" s="29">
        <v>1</v>
      </c>
      <c r="D208" s="14">
        <v>2017</v>
      </c>
      <c r="E208" s="6" t="s">
        <v>36</v>
      </c>
      <c r="F208" s="14" t="s">
        <v>37</v>
      </c>
      <c r="G208" s="14">
        <f>VLOOKUP((D208-1)&amp;"."&amp;C208&amp;"."&amp;B208,FPL!B$38:E$429,4,FALSE)*1</f>
        <v>11880</v>
      </c>
      <c r="H208" s="14">
        <f>VLOOKUP((D208-1)&amp;"."&amp;C208&amp;"."&amp;B208,FPL!B$38:E$429,4,FALSE)*1.32</f>
        <v>15681.6</v>
      </c>
      <c r="I208" s="14" t="s">
        <v>38</v>
      </c>
      <c r="J208" s="14">
        <f>VLOOKUP((D208-1)&amp;"."&amp;C208&amp;"."&amp;B208,FPL!B$38:E$429,4,FALSE)*1.49</f>
        <v>17701.2</v>
      </c>
      <c r="K208" s="14" t="s">
        <v>39</v>
      </c>
      <c r="L208" s="14">
        <f>VLOOKUP((D208-1)&amp;"."&amp;C208&amp;"."&amp;B208,FPL!B$38:E$429,4,FALSE)*1.99</f>
        <v>23641.200000000001</v>
      </c>
      <c r="M208" s="14" t="s">
        <v>40</v>
      </c>
      <c r="N208" s="14">
        <f>VLOOKUP((D208-1)&amp;"."&amp;C208&amp;"."&amp;B208,FPL!B$38:E$429,4,FALSE)*2.49</f>
        <v>29581.200000000001</v>
      </c>
      <c r="O208" s="14" t="s">
        <v>41</v>
      </c>
      <c r="P208" s="14">
        <f>VLOOKUP((D208-1)&amp;"."&amp;C208&amp;"."&amp;B208,FPL!B$38:E$429,4,FALSE)*2.99</f>
        <v>35521.200000000004</v>
      </c>
      <c r="Q208" s="14" t="s">
        <v>42</v>
      </c>
      <c r="R208" s="14">
        <f>VLOOKUP((D208-1)&amp;"."&amp;C208&amp;"."&amp;B208,FPL!B$38:E$429,4,FALSE)*3.99</f>
        <v>47401.200000000004</v>
      </c>
      <c r="S208" s="14" t="s">
        <v>318</v>
      </c>
      <c r="T208" s="15">
        <v>99999999999</v>
      </c>
      <c r="U208" s="6">
        <f t="shared" si="17"/>
        <v>9.69E-2</v>
      </c>
      <c r="V208" s="14">
        <v>2.0400000000000001E-2</v>
      </c>
      <c r="W208" s="14">
        <f t="shared" si="18"/>
        <v>2.0400000000000001E-2</v>
      </c>
      <c r="X208" s="14">
        <v>3.0599999999999999E-2</v>
      </c>
      <c r="Y208" s="14">
        <v>4.0800000000000003E-2</v>
      </c>
      <c r="Z208" s="14">
        <f t="shared" si="19"/>
        <v>4.0800000000000003E-2</v>
      </c>
      <c r="AA208" s="14">
        <v>6.4299999999999996E-2</v>
      </c>
      <c r="AB208" s="14">
        <f t="shared" si="20"/>
        <v>6.4299999999999996E-2</v>
      </c>
      <c r="AC208" s="14">
        <v>8.2100000000000006E-2</v>
      </c>
      <c r="AD208" s="14">
        <f t="shared" si="21"/>
        <v>8.2100000000000006E-2</v>
      </c>
      <c r="AE208" s="14">
        <v>9.69E-2</v>
      </c>
      <c r="AF208" s="14">
        <f t="shared" si="23"/>
        <v>9.69E-2</v>
      </c>
      <c r="AG208" s="14">
        <f t="shared" si="23"/>
        <v>9.69E-2</v>
      </c>
      <c r="AH208" s="14">
        <v>1</v>
      </c>
      <c r="AI208" s="15">
        <v>1</v>
      </c>
    </row>
    <row r="209" spans="1:35" x14ac:dyDescent="0.45">
      <c r="A209" s="14" t="s">
        <v>315</v>
      </c>
      <c r="B209" s="28">
        <v>0</v>
      </c>
      <c r="C209" s="29">
        <v>2</v>
      </c>
      <c r="D209" s="14">
        <v>2017</v>
      </c>
      <c r="E209" s="6" t="s">
        <v>36</v>
      </c>
      <c r="F209" s="14" t="s">
        <v>37</v>
      </c>
      <c r="G209" s="14">
        <f>VLOOKUP((D209-1)&amp;"."&amp;C209&amp;"."&amp;B209,FPL!B$38:E$429,4,FALSE)*1</f>
        <v>16040</v>
      </c>
      <c r="H209" s="14">
        <f>VLOOKUP((D209-1)&amp;"."&amp;C209&amp;"."&amp;B209,FPL!B$38:E$429,4,FALSE)*1.32</f>
        <v>21172.799999999999</v>
      </c>
      <c r="I209" s="14" t="s">
        <v>38</v>
      </c>
      <c r="J209" s="14">
        <f>VLOOKUP((D209-1)&amp;"."&amp;C209&amp;"."&amp;B209,FPL!B$38:E$429,4,FALSE)*1.49</f>
        <v>23899.599999999999</v>
      </c>
      <c r="K209" s="14" t="s">
        <v>39</v>
      </c>
      <c r="L209" s="14">
        <f>VLOOKUP((D209-1)&amp;"."&amp;C209&amp;"."&amp;B209,FPL!B$38:E$429,4,FALSE)*1.99</f>
        <v>31919.599999999999</v>
      </c>
      <c r="M209" s="14" t="s">
        <v>40</v>
      </c>
      <c r="N209" s="14">
        <f>VLOOKUP((D209-1)&amp;"."&amp;C209&amp;"."&amp;B209,FPL!B$38:E$429,4,FALSE)*2.49</f>
        <v>39939.600000000006</v>
      </c>
      <c r="O209" s="14" t="s">
        <v>41</v>
      </c>
      <c r="P209" s="14">
        <f>VLOOKUP((D209-1)&amp;"."&amp;C209&amp;"."&amp;B209,FPL!B$38:E$429,4,FALSE)*2.99</f>
        <v>47959.600000000006</v>
      </c>
      <c r="Q209" s="14" t="s">
        <v>42</v>
      </c>
      <c r="R209" s="14">
        <f>VLOOKUP((D209-1)&amp;"."&amp;C209&amp;"."&amp;B209,FPL!B$38:E$429,4,FALSE)*3.99</f>
        <v>63999.600000000006</v>
      </c>
      <c r="S209" s="14" t="s">
        <v>318</v>
      </c>
      <c r="T209" s="15">
        <v>99999999999</v>
      </c>
      <c r="U209" s="6">
        <f t="shared" si="17"/>
        <v>9.69E-2</v>
      </c>
      <c r="V209" s="14">
        <v>2.0400000000000001E-2</v>
      </c>
      <c r="W209" s="14">
        <f t="shared" si="18"/>
        <v>2.0400000000000001E-2</v>
      </c>
      <c r="X209" s="14">
        <v>3.0599999999999999E-2</v>
      </c>
      <c r="Y209" s="14">
        <v>4.0800000000000003E-2</v>
      </c>
      <c r="Z209" s="14">
        <f t="shared" si="19"/>
        <v>4.0800000000000003E-2</v>
      </c>
      <c r="AA209" s="14">
        <v>6.4299999999999996E-2</v>
      </c>
      <c r="AB209" s="14">
        <f t="shared" si="20"/>
        <v>6.4299999999999996E-2</v>
      </c>
      <c r="AC209" s="14">
        <v>8.2100000000000006E-2</v>
      </c>
      <c r="AD209" s="14">
        <f t="shared" si="21"/>
        <v>8.2100000000000006E-2</v>
      </c>
      <c r="AE209" s="14">
        <v>9.69E-2</v>
      </c>
      <c r="AF209" s="14">
        <f t="shared" si="23"/>
        <v>9.69E-2</v>
      </c>
      <c r="AG209" s="14">
        <f t="shared" si="23"/>
        <v>9.69E-2</v>
      </c>
      <c r="AH209" s="14">
        <v>1</v>
      </c>
      <c r="AI209" s="15">
        <v>1</v>
      </c>
    </row>
    <row r="210" spans="1:35" x14ac:dyDescent="0.45">
      <c r="A210" s="14" t="s">
        <v>315</v>
      </c>
      <c r="B210" s="28">
        <v>0</v>
      </c>
      <c r="C210" s="29">
        <v>3</v>
      </c>
      <c r="D210" s="14">
        <v>2017</v>
      </c>
      <c r="E210" s="6" t="s">
        <v>36</v>
      </c>
      <c r="F210" s="14" t="s">
        <v>37</v>
      </c>
      <c r="G210" s="14">
        <f>VLOOKUP((D210-1)&amp;"."&amp;C210&amp;"."&amp;B210,FPL!B$38:E$429,4,FALSE)*1</f>
        <v>20200</v>
      </c>
      <c r="H210" s="14">
        <f>VLOOKUP((D210-1)&amp;"."&amp;C210&amp;"."&amp;B210,FPL!B$38:E$429,4,FALSE)*1.32</f>
        <v>26664</v>
      </c>
      <c r="I210" s="14" t="s">
        <v>38</v>
      </c>
      <c r="J210" s="14">
        <f>VLOOKUP((D210-1)&amp;"."&amp;C210&amp;"."&amp;B210,FPL!B$38:E$429,4,FALSE)*1.49</f>
        <v>30098</v>
      </c>
      <c r="K210" s="14" t="s">
        <v>39</v>
      </c>
      <c r="L210" s="14">
        <f>VLOOKUP((D210-1)&amp;"."&amp;C210&amp;"."&amp;B210,FPL!B$38:E$429,4,FALSE)*1.99</f>
        <v>40198</v>
      </c>
      <c r="M210" s="14" t="s">
        <v>40</v>
      </c>
      <c r="N210" s="14">
        <f>VLOOKUP((D210-1)&amp;"."&amp;C210&amp;"."&amp;B210,FPL!B$38:E$429,4,FALSE)*2.49</f>
        <v>50298.000000000007</v>
      </c>
      <c r="O210" s="14" t="s">
        <v>41</v>
      </c>
      <c r="P210" s="14">
        <f>VLOOKUP((D210-1)&amp;"."&amp;C210&amp;"."&amp;B210,FPL!B$38:E$429,4,FALSE)*2.99</f>
        <v>60398.000000000007</v>
      </c>
      <c r="Q210" s="14" t="s">
        <v>42</v>
      </c>
      <c r="R210" s="14">
        <f>VLOOKUP((D210-1)&amp;"."&amp;C210&amp;"."&amp;B210,FPL!B$38:E$429,4,FALSE)*3.99</f>
        <v>80598</v>
      </c>
      <c r="S210" s="14" t="s">
        <v>318</v>
      </c>
      <c r="T210" s="15">
        <v>99999999999</v>
      </c>
      <c r="U210" s="6">
        <f t="shared" si="17"/>
        <v>9.69E-2</v>
      </c>
      <c r="V210" s="14">
        <v>2.0400000000000001E-2</v>
      </c>
      <c r="W210" s="14">
        <f t="shared" si="18"/>
        <v>2.0400000000000001E-2</v>
      </c>
      <c r="X210" s="14">
        <v>3.0599999999999999E-2</v>
      </c>
      <c r="Y210" s="14">
        <v>4.0800000000000003E-2</v>
      </c>
      <c r="Z210" s="14">
        <f t="shared" si="19"/>
        <v>4.0800000000000003E-2</v>
      </c>
      <c r="AA210" s="14">
        <v>6.4299999999999996E-2</v>
      </c>
      <c r="AB210" s="14">
        <f t="shared" si="20"/>
        <v>6.4299999999999996E-2</v>
      </c>
      <c r="AC210" s="14">
        <v>8.2100000000000006E-2</v>
      </c>
      <c r="AD210" s="14">
        <f t="shared" si="21"/>
        <v>8.2100000000000006E-2</v>
      </c>
      <c r="AE210" s="14">
        <v>9.69E-2</v>
      </c>
      <c r="AF210" s="14">
        <f t="shared" si="23"/>
        <v>9.69E-2</v>
      </c>
      <c r="AG210" s="14">
        <f t="shared" si="23"/>
        <v>9.69E-2</v>
      </c>
      <c r="AH210" s="14">
        <v>1</v>
      </c>
      <c r="AI210" s="15">
        <v>1</v>
      </c>
    </row>
    <row r="211" spans="1:35" x14ac:dyDescent="0.45">
      <c r="A211" s="14" t="s">
        <v>315</v>
      </c>
      <c r="B211" s="28">
        <v>0</v>
      </c>
      <c r="C211" s="29">
        <v>4</v>
      </c>
      <c r="D211" s="14">
        <v>2017</v>
      </c>
      <c r="E211" s="6" t="s">
        <v>36</v>
      </c>
      <c r="F211" s="14" t="s">
        <v>37</v>
      </c>
      <c r="G211" s="14">
        <f>VLOOKUP((D211-1)&amp;"."&amp;C211&amp;"."&amp;B211,FPL!B$38:E$429,4,FALSE)*1</f>
        <v>24360</v>
      </c>
      <c r="H211" s="14">
        <f>VLOOKUP((D211-1)&amp;"."&amp;C211&amp;"."&amp;B211,FPL!B$38:E$429,4,FALSE)*1.32</f>
        <v>32155.200000000001</v>
      </c>
      <c r="I211" s="14" t="s">
        <v>38</v>
      </c>
      <c r="J211" s="14">
        <f>VLOOKUP((D211-1)&amp;"."&amp;C211&amp;"."&amp;B211,FPL!B$38:E$429,4,FALSE)*1.49</f>
        <v>36296.400000000001</v>
      </c>
      <c r="K211" s="14" t="s">
        <v>39</v>
      </c>
      <c r="L211" s="14">
        <f>VLOOKUP((D211-1)&amp;"."&amp;C211&amp;"."&amp;B211,FPL!B$38:E$429,4,FALSE)*1.99</f>
        <v>48476.4</v>
      </c>
      <c r="M211" s="14" t="s">
        <v>40</v>
      </c>
      <c r="N211" s="14">
        <f>VLOOKUP((D211-1)&amp;"."&amp;C211&amp;"."&amp;B211,FPL!B$38:E$429,4,FALSE)*2.49</f>
        <v>60656.400000000009</v>
      </c>
      <c r="O211" s="14" t="s">
        <v>41</v>
      </c>
      <c r="P211" s="14">
        <f>VLOOKUP((D211-1)&amp;"."&amp;C211&amp;"."&amp;B211,FPL!B$38:E$429,4,FALSE)*2.99</f>
        <v>72836.400000000009</v>
      </c>
      <c r="Q211" s="14" t="s">
        <v>42</v>
      </c>
      <c r="R211" s="14">
        <f>VLOOKUP((D211-1)&amp;"."&amp;C211&amp;"."&amp;B211,FPL!B$38:E$429,4,FALSE)*3.99</f>
        <v>97196.400000000009</v>
      </c>
      <c r="S211" s="14" t="s">
        <v>318</v>
      </c>
      <c r="T211" s="15">
        <v>99999999999</v>
      </c>
      <c r="U211" s="6">
        <f t="shared" si="17"/>
        <v>9.69E-2</v>
      </c>
      <c r="V211" s="14">
        <v>2.0400000000000001E-2</v>
      </c>
      <c r="W211" s="14">
        <f t="shared" si="18"/>
        <v>2.0400000000000001E-2</v>
      </c>
      <c r="X211" s="14">
        <v>3.0599999999999999E-2</v>
      </c>
      <c r="Y211" s="14">
        <v>4.0800000000000003E-2</v>
      </c>
      <c r="Z211" s="14">
        <f t="shared" si="19"/>
        <v>4.0800000000000003E-2</v>
      </c>
      <c r="AA211" s="14">
        <v>6.4299999999999996E-2</v>
      </c>
      <c r="AB211" s="14">
        <f t="shared" si="20"/>
        <v>6.4299999999999996E-2</v>
      </c>
      <c r="AC211" s="14">
        <v>8.2100000000000006E-2</v>
      </c>
      <c r="AD211" s="14">
        <f t="shared" si="21"/>
        <v>8.2100000000000006E-2</v>
      </c>
      <c r="AE211" s="14">
        <v>9.69E-2</v>
      </c>
      <c r="AF211" s="14">
        <f t="shared" si="23"/>
        <v>9.69E-2</v>
      </c>
      <c r="AG211" s="14">
        <f t="shared" si="23"/>
        <v>9.69E-2</v>
      </c>
      <c r="AH211" s="14">
        <v>1</v>
      </c>
      <c r="AI211" s="15">
        <v>1</v>
      </c>
    </row>
    <row r="212" spans="1:35" x14ac:dyDescent="0.45">
      <c r="A212" s="14" t="s">
        <v>315</v>
      </c>
      <c r="B212" s="28">
        <v>0</v>
      </c>
      <c r="C212" s="29">
        <v>5</v>
      </c>
      <c r="D212" s="14">
        <v>2017</v>
      </c>
      <c r="E212" s="6" t="s">
        <v>36</v>
      </c>
      <c r="F212" s="14" t="s">
        <v>37</v>
      </c>
      <c r="G212" s="14">
        <f>VLOOKUP((D212-1)&amp;"."&amp;C212&amp;"."&amp;B212,FPL!B$38:E$429,4,FALSE)*1</f>
        <v>28520</v>
      </c>
      <c r="H212" s="14">
        <f>VLOOKUP((D212-1)&amp;"."&amp;C212&amp;"."&amp;B212,FPL!B$38:E$429,4,FALSE)*1.32</f>
        <v>37646.400000000001</v>
      </c>
      <c r="I212" s="14" t="s">
        <v>38</v>
      </c>
      <c r="J212" s="14">
        <f>VLOOKUP((D212-1)&amp;"."&amp;C212&amp;"."&amp;B212,FPL!B$38:E$429,4,FALSE)*1.49</f>
        <v>42494.8</v>
      </c>
      <c r="K212" s="14" t="s">
        <v>39</v>
      </c>
      <c r="L212" s="14">
        <f>VLOOKUP((D212-1)&amp;"."&amp;C212&amp;"."&amp;B212,FPL!B$38:E$429,4,FALSE)*1.99</f>
        <v>56754.8</v>
      </c>
      <c r="M212" s="14" t="s">
        <v>40</v>
      </c>
      <c r="N212" s="14">
        <f>VLOOKUP((D212-1)&amp;"."&amp;C212&amp;"."&amp;B212,FPL!B$38:E$429,4,FALSE)*2.49</f>
        <v>71014.8</v>
      </c>
      <c r="O212" s="14" t="s">
        <v>41</v>
      </c>
      <c r="P212" s="14">
        <f>VLOOKUP((D212-1)&amp;"."&amp;C212&amp;"."&amp;B212,FPL!B$38:E$429,4,FALSE)*2.99</f>
        <v>85274.8</v>
      </c>
      <c r="Q212" s="14" t="s">
        <v>42</v>
      </c>
      <c r="R212" s="14">
        <f>VLOOKUP((D212-1)&amp;"."&amp;C212&amp;"."&amp;B212,FPL!B$38:E$429,4,FALSE)*3.99</f>
        <v>113794.8</v>
      </c>
      <c r="S212" s="14" t="s">
        <v>318</v>
      </c>
      <c r="T212" s="15">
        <v>99999999999</v>
      </c>
      <c r="U212" s="6">
        <f t="shared" si="17"/>
        <v>9.69E-2</v>
      </c>
      <c r="V212" s="14">
        <v>2.0400000000000001E-2</v>
      </c>
      <c r="W212" s="14">
        <f t="shared" si="18"/>
        <v>2.0400000000000001E-2</v>
      </c>
      <c r="X212" s="14">
        <v>3.0599999999999999E-2</v>
      </c>
      <c r="Y212" s="14">
        <v>4.0800000000000003E-2</v>
      </c>
      <c r="Z212" s="14">
        <f t="shared" si="19"/>
        <v>4.0800000000000003E-2</v>
      </c>
      <c r="AA212" s="14">
        <v>6.4299999999999996E-2</v>
      </c>
      <c r="AB212" s="14">
        <f t="shared" si="20"/>
        <v>6.4299999999999996E-2</v>
      </c>
      <c r="AC212" s="14">
        <v>8.2100000000000006E-2</v>
      </c>
      <c r="AD212" s="14">
        <f t="shared" si="21"/>
        <v>8.2100000000000006E-2</v>
      </c>
      <c r="AE212" s="14">
        <v>9.69E-2</v>
      </c>
      <c r="AF212" s="14">
        <f t="shared" si="23"/>
        <v>9.69E-2</v>
      </c>
      <c r="AG212" s="14">
        <f t="shared" si="23"/>
        <v>9.69E-2</v>
      </c>
      <c r="AH212" s="14">
        <v>1</v>
      </c>
      <c r="AI212" s="15">
        <v>1</v>
      </c>
    </row>
    <row r="213" spans="1:35" x14ac:dyDescent="0.45">
      <c r="A213" s="14" t="s">
        <v>315</v>
      </c>
      <c r="B213" s="28">
        <v>0</v>
      </c>
      <c r="C213" s="29">
        <v>6</v>
      </c>
      <c r="D213" s="14">
        <v>2017</v>
      </c>
      <c r="E213" s="6" t="s">
        <v>36</v>
      </c>
      <c r="F213" s="14" t="s">
        <v>37</v>
      </c>
      <c r="G213" s="14">
        <f>VLOOKUP((D213-1)&amp;"."&amp;C213&amp;"."&amp;B213,FPL!B$38:E$429,4,FALSE)*1</f>
        <v>32680</v>
      </c>
      <c r="H213" s="14">
        <f>VLOOKUP((D213-1)&amp;"."&amp;C213&amp;"."&amp;B213,FPL!B$38:E$429,4,FALSE)*1.32</f>
        <v>43137.599999999999</v>
      </c>
      <c r="I213" s="14" t="s">
        <v>38</v>
      </c>
      <c r="J213" s="14">
        <f>VLOOKUP((D213-1)&amp;"."&amp;C213&amp;"."&amp;B213,FPL!B$38:E$429,4,FALSE)*1.49</f>
        <v>48693.2</v>
      </c>
      <c r="K213" s="14" t="s">
        <v>39</v>
      </c>
      <c r="L213" s="14">
        <f>VLOOKUP((D213-1)&amp;"."&amp;C213&amp;"."&amp;B213,FPL!B$38:E$429,4,FALSE)*1.99</f>
        <v>65033.2</v>
      </c>
      <c r="M213" s="14" t="s">
        <v>40</v>
      </c>
      <c r="N213" s="14">
        <f>VLOOKUP((D213-1)&amp;"."&amp;C213&amp;"."&amp;B213,FPL!B$38:E$429,4,FALSE)*2.49</f>
        <v>81373.200000000012</v>
      </c>
      <c r="O213" s="14" t="s">
        <v>41</v>
      </c>
      <c r="P213" s="14">
        <f>VLOOKUP((D213-1)&amp;"."&amp;C213&amp;"."&amp;B213,FPL!B$38:E$429,4,FALSE)*2.99</f>
        <v>97713.200000000012</v>
      </c>
      <c r="Q213" s="14" t="s">
        <v>42</v>
      </c>
      <c r="R213" s="14">
        <f>VLOOKUP((D213-1)&amp;"."&amp;C213&amp;"."&amp;B213,FPL!B$38:E$429,4,FALSE)*3.99</f>
        <v>130393.20000000001</v>
      </c>
      <c r="S213" s="14" t="s">
        <v>318</v>
      </c>
      <c r="T213" s="15">
        <v>99999999999</v>
      </c>
      <c r="U213" s="6">
        <f t="shared" si="17"/>
        <v>9.69E-2</v>
      </c>
      <c r="V213" s="14">
        <v>2.0400000000000001E-2</v>
      </c>
      <c r="W213" s="14">
        <f t="shared" si="18"/>
        <v>2.0400000000000001E-2</v>
      </c>
      <c r="X213" s="14">
        <v>3.0599999999999999E-2</v>
      </c>
      <c r="Y213" s="14">
        <v>4.0800000000000003E-2</v>
      </c>
      <c r="Z213" s="14">
        <f t="shared" si="19"/>
        <v>4.0800000000000003E-2</v>
      </c>
      <c r="AA213" s="14">
        <v>6.4299999999999996E-2</v>
      </c>
      <c r="AB213" s="14">
        <f t="shared" si="20"/>
        <v>6.4299999999999996E-2</v>
      </c>
      <c r="AC213" s="14">
        <v>8.2100000000000006E-2</v>
      </c>
      <c r="AD213" s="14">
        <f t="shared" si="21"/>
        <v>8.2100000000000006E-2</v>
      </c>
      <c r="AE213" s="14">
        <v>9.69E-2</v>
      </c>
      <c r="AF213" s="14">
        <f t="shared" si="23"/>
        <v>9.69E-2</v>
      </c>
      <c r="AG213" s="14">
        <f t="shared" si="23"/>
        <v>9.69E-2</v>
      </c>
      <c r="AH213" s="14">
        <v>1</v>
      </c>
      <c r="AI213" s="15">
        <v>1</v>
      </c>
    </row>
    <row r="214" spans="1:35" x14ac:dyDescent="0.45">
      <c r="A214" s="14" t="s">
        <v>315</v>
      </c>
      <c r="B214" s="28">
        <v>0</v>
      </c>
      <c r="C214" s="29">
        <v>7</v>
      </c>
      <c r="D214" s="14">
        <v>2017</v>
      </c>
      <c r="E214" s="6" t="s">
        <v>36</v>
      </c>
      <c r="F214" s="14" t="s">
        <v>37</v>
      </c>
      <c r="G214" s="14">
        <f>VLOOKUP((D214-1)&amp;"."&amp;C214&amp;"."&amp;B214,FPL!B$38:E$429,4,FALSE)*1</f>
        <v>36840</v>
      </c>
      <c r="H214" s="14">
        <f>VLOOKUP((D214-1)&amp;"."&amp;C214&amp;"."&amp;B214,FPL!B$38:E$429,4,FALSE)*1.32</f>
        <v>48628.800000000003</v>
      </c>
      <c r="I214" s="14" t="s">
        <v>38</v>
      </c>
      <c r="J214" s="14">
        <f>VLOOKUP((D214-1)&amp;"."&amp;C214&amp;"."&amp;B214,FPL!B$38:E$429,4,FALSE)*1.49</f>
        <v>54891.6</v>
      </c>
      <c r="K214" s="14" t="s">
        <v>39</v>
      </c>
      <c r="L214" s="14">
        <f>VLOOKUP((D214-1)&amp;"."&amp;C214&amp;"."&amp;B214,FPL!B$38:E$429,4,FALSE)*1.99</f>
        <v>73311.600000000006</v>
      </c>
      <c r="M214" s="14" t="s">
        <v>40</v>
      </c>
      <c r="N214" s="14">
        <f>VLOOKUP((D214-1)&amp;"."&amp;C214&amp;"."&amp;B214,FPL!B$38:E$429,4,FALSE)*2.49</f>
        <v>91731.6</v>
      </c>
      <c r="O214" s="14" t="s">
        <v>41</v>
      </c>
      <c r="P214" s="14">
        <f>VLOOKUP((D214-1)&amp;"."&amp;C214&amp;"."&amp;B214,FPL!B$38:E$429,4,FALSE)*2.99</f>
        <v>110151.6</v>
      </c>
      <c r="Q214" s="14" t="s">
        <v>42</v>
      </c>
      <c r="R214" s="14">
        <f>VLOOKUP((D214-1)&amp;"."&amp;C214&amp;"."&amp;B214,FPL!B$38:E$429,4,FALSE)*3.99</f>
        <v>146991.6</v>
      </c>
      <c r="S214" s="14" t="s">
        <v>318</v>
      </c>
      <c r="T214" s="15">
        <v>99999999999</v>
      </c>
      <c r="U214" s="6">
        <f t="shared" si="17"/>
        <v>9.69E-2</v>
      </c>
      <c r="V214" s="14">
        <v>2.0400000000000001E-2</v>
      </c>
      <c r="W214" s="14">
        <f t="shared" si="18"/>
        <v>2.0400000000000001E-2</v>
      </c>
      <c r="X214" s="14">
        <v>3.0599999999999999E-2</v>
      </c>
      <c r="Y214" s="14">
        <v>4.0800000000000003E-2</v>
      </c>
      <c r="Z214" s="14">
        <f t="shared" si="19"/>
        <v>4.0800000000000003E-2</v>
      </c>
      <c r="AA214" s="14">
        <v>6.4299999999999996E-2</v>
      </c>
      <c r="AB214" s="14">
        <f t="shared" si="20"/>
        <v>6.4299999999999996E-2</v>
      </c>
      <c r="AC214" s="14">
        <v>8.2100000000000006E-2</v>
      </c>
      <c r="AD214" s="14">
        <f t="shared" si="21"/>
        <v>8.2100000000000006E-2</v>
      </c>
      <c r="AE214" s="14">
        <v>9.69E-2</v>
      </c>
      <c r="AF214" s="14">
        <f t="shared" si="23"/>
        <v>9.69E-2</v>
      </c>
      <c r="AG214" s="14">
        <f t="shared" si="23"/>
        <v>9.69E-2</v>
      </c>
      <c r="AH214" s="14">
        <v>1</v>
      </c>
      <c r="AI214" s="15">
        <v>1</v>
      </c>
    </row>
    <row r="215" spans="1:35" x14ac:dyDescent="0.45">
      <c r="A215" s="14" t="s">
        <v>315</v>
      </c>
      <c r="B215" s="28">
        <v>0</v>
      </c>
      <c r="C215" s="29">
        <v>8</v>
      </c>
      <c r="D215" s="14">
        <v>2017</v>
      </c>
      <c r="E215" s="6" t="s">
        <v>36</v>
      </c>
      <c r="F215" s="14" t="s">
        <v>37</v>
      </c>
      <c r="G215" s="14">
        <f>VLOOKUP((D215-1)&amp;"."&amp;C215&amp;"."&amp;B215,FPL!B$38:E$429,4,FALSE)*1</f>
        <v>41000</v>
      </c>
      <c r="H215" s="14">
        <f>VLOOKUP((D215-1)&amp;"."&amp;C215&amp;"."&amp;B215,FPL!B$38:E$429,4,FALSE)*1.32</f>
        <v>54120</v>
      </c>
      <c r="I215" s="14" t="s">
        <v>38</v>
      </c>
      <c r="J215" s="14">
        <f>VLOOKUP((D215-1)&amp;"."&amp;C215&amp;"."&amp;B215,FPL!B$38:E$429,4,FALSE)*1.49</f>
        <v>61090</v>
      </c>
      <c r="K215" s="14" t="s">
        <v>39</v>
      </c>
      <c r="L215" s="14">
        <f>VLOOKUP((D215-1)&amp;"."&amp;C215&amp;"."&amp;B215,FPL!B$38:E$429,4,FALSE)*1.99</f>
        <v>81590</v>
      </c>
      <c r="M215" s="14" t="s">
        <v>40</v>
      </c>
      <c r="N215" s="14">
        <f>VLOOKUP((D215-1)&amp;"."&amp;C215&amp;"."&amp;B215,FPL!B$38:E$429,4,FALSE)*2.49</f>
        <v>102090.00000000001</v>
      </c>
      <c r="O215" s="14" t="s">
        <v>41</v>
      </c>
      <c r="P215" s="14">
        <f>VLOOKUP((D215-1)&amp;"."&amp;C215&amp;"."&amp;B215,FPL!B$38:E$429,4,FALSE)*2.99</f>
        <v>122590.00000000001</v>
      </c>
      <c r="Q215" s="14" t="s">
        <v>42</v>
      </c>
      <c r="R215" s="14">
        <f>VLOOKUP((D215-1)&amp;"."&amp;C215&amp;"."&amp;B215,FPL!B$38:E$429,4,FALSE)*3.99</f>
        <v>163590</v>
      </c>
      <c r="S215" s="14" t="s">
        <v>318</v>
      </c>
      <c r="T215" s="15">
        <v>99999999999</v>
      </c>
      <c r="U215" s="6">
        <f t="shared" si="17"/>
        <v>9.69E-2</v>
      </c>
      <c r="V215" s="14">
        <v>2.0400000000000001E-2</v>
      </c>
      <c r="W215" s="14">
        <f t="shared" si="18"/>
        <v>2.0400000000000001E-2</v>
      </c>
      <c r="X215" s="14">
        <v>3.0599999999999999E-2</v>
      </c>
      <c r="Y215" s="14">
        <v>4.0800000000000003E-2</v>
      </c>
      <c r="Z215" s="14">
        <f t="shared" si="19"/>
        <v>4.0800000000000003E-2</v>
      </c>
      <c r="AA215" s="14">
        <v>6.4299999999999996E-2</v>
      </c>
      <c r="AB215" s="14">
        <f t="shared" si="20"/>
        <v>6.4299999999999996E-2</v>
      </c>
      <c r="AC215" s="14">
        <v>8.2100000000000006E-2</v>
      </c>
      <c r="AD215" s="14">
        <f t="shared" si="21"/>
        <v>8.2100000000000006E-2</v>
      </c>
      <c r="AE215" s="14">
        <v>9.69E-2</v>
      </c>
      <c r="AF215" s="14">
        <f t="shared" si="23"/>
        <v>9.69E-2</v>
      </c>
      <c r="AG215" s="14">
        <f t="shared" si="23"/>
        <v>9.69E-2</v>
      </c>
      <c r="AH215" s="14">
        <v>1</v>
      </c>
      <c r="AI215" s="15">
        <v>1</v>
      </c>
    </row>
    <row r="216" spans="1:35" x14ac:dyDescent="0.45">
      <c r="A216" s="14" t="s">
        <v>315</v>
      </c>
      <c r="B216" s="28">
        <v>0</v>
      </c>
      <c r="C216" s="29">
        <v>9</v>
      </c>
      <c r="D216" s="14">
        <v>2017</v>
      </c>
      <c r="E216" s="6" t="s">
        <v>36</v>
      </c>
      <c r="F216" s="14" t="s">
        <v>37</v>
      </c>
      <c r="G216" s="14">
        <f>VLOOKUP((D216-1)&amp;"."&amp;C216&amp;"."&amp;B216,FPL!B$38:E$429,4,FALSE)*1</f>
        <v>45160</v>
      </c>
      <c r="H216" s="14">
        <f>VLOOKUP((D216-1)&amp;"."&amp;C216&amp;"."&amp;B216,FPL!B$38:E$429,4,FALSE)*1.32</f>
        <v>59611.200000000004</v>
      </c>
      <c r="I216" s="14" t="s">
        <v>38</v>
      </c>
      <c r="J216" s="14">
        <f>VLOOKUP((D216-1)&amp;"."&amp;C216&amp;"."&amp;B216,FPL!B$38:E$429,4,FALSE)*1.49</f>
        <v>67288.399999999994</v>
      </c>
      <c r="K216" s="14" t="s">
        <v>39</v>
      </c>
      <c r="L216" s="14">
        <f>VLOOKUP((D216-1)&amp;"."&amp;C216&amp;"."&amp;B216,FPL!B$38:E$429,4,FALSE)*1.99</f>
        <v>89868.4</v>
      </c>
      <c r="M216" s="14" t="s">
        <v>40</v>
      </c>
      <c r="N216" s="14">
        <f>VLOOKUP((D216-1)&amp;"."&amp;C216&amp;"."&amp;B216,FPL!B$38:E$429,4,FALSE)*2.49</f>
        <v>112448.40000000001</v>
      </c>
      <c r="O216" s="14" t="s">
        <v>41</v>
      </c>
      <c r="P216" s="14">
        <f>VLOOKUP((D216-1)&amp;"."&amp;C216&amp;"."&amp;B216,FPL!B$38:E$429,4,FALSE)*2.99</f>
        <v>135028.40000000002</v>
      </c>
      <c r="Q216" s="14" t="s">
        <v>42</v>
      </c>
      <c r="R216" s="14">
        <f>VLOOKUP((D216-1)&amp;"."&amp;C216&amp;"."&amp;B216,FPL!B$38:E$429,4,FALSE)*3.99</f>
        <v>180188.40000000002</v>
      </c>
      <c r="S216" s="14" t="s">
        <v>318</v>
      </c>
      <c r="T216" s="15">
        <v>99999999999</v>
      </c>
      <c r="U216" s="6">
        <f t="shared" si="17"/>
        <v>9.69E-2</v>
      </c>
      <c r="V216" s="14">
        <v>2.0400000000000001E-2</v>
      </c>
      <c r="W216" s="14">
        <f t="shared" si="18"/>
        <v>2.0400000000000001E-2</v>
      </c>
      <c r="X216" s="14">
        <v>3.0599999999999999E-2</v>
      </c>
      <c r="Y216" s="14">
        <v>4.0800000000000003E-2</v>
      </c>
      <c r="Z216" s="14">
        <f t="shared" si="19"/>
        <v>4.0800000000000003E-2</v>
      </c>
      <c r="AA216" s="14">
        <v>6.4299999999999996E-2</v>
      </c>
      <c r="AB216" s="14">
        <f t="shared" si="20"/>
        <v>6.4299999999999996E-2</v>
      </c>
      <c r="AC216" s="14">
        <v>8.2100000000000006E-2</v>
      </c>
      <c r="AD216" s="14">
        <f t="shared" si="21"/>
        <v>8.2100000000000006E-2</v>
      </c>
      <c r="AE216" s="14">
        <v>9.69E-2</v>
      </c>
      <c r="AF216" s="14">
        <f t="shared" si="23"/>
        <v>9.69E-2</v>
      </c>
      <c r="AG216" s="14">
        <f t="shared" si="23"/>
        <v>9.69E-2</v>
      </c>
      <c r="AH216" s="14">
        <v>1</v>
      </c>
      <c r="AI216" s="15">
        <v>1</v>
      </c>
    </row>
    <row r="217" spans="1:35" x14ac:dyDescent="0.45">
      <c r="A217" s="14" t="s">
        <v>315</v>
      </c>
      <c r="B217" s="28">
        <v>0</v>
      </c>
      <c r="C217" s="29">
        <v>10</v>
      </c>
      <c r="D217" s="14">
        <v>2017</v>
      </c>
      <c r="E217" s="6" t="s">
        <v>36</v>
      </c>
      <c r="F217" s="14" t="s">
        <v>37</v>
      </c>
      <c r="G217" s="14">
        <f>VLOOKUP((D217-1)&amp;"."&amp;C217&amp;"."&amp;B217,FPL!B$38:E$429,4,FALSE)*1</f>
        <v>49320</v>
      </c>
      <c r="H217" s="14">
        <f>VLOOKUP((D217-1)&amp;"."&amp;C217&amp;"."&amp;B217,FPL!B$38:E$429,4,FALSE)*1.32</f>
        <v>65102.400000000001</v>
      </c>
      <c r="I217" s="14" t="s">
        <v>38</v>
      </c>
      <c r="J217" s="14">
        <f>VLOOKUP((D217-1)&amp;"."&amp;C217&amp;"."&amp;B217,FPL!B$38:E$429,4,FALSE)*1.49</f>
        <v>73486.8</v>
      </c>
      <c r="K217" s="14" t="s">
        <v>39</v>
      </c>
      <c r="L217" s="14">
        <f>VLOOKUP((D217-1)&amp;"."&amp;C217&amp;"."&amp;B217,FPL!B$38:E$429,4,FALSE)*1.99</f>
        <v>98146.8</v>
      </c>
      <c r="M217" s="14" t="s">
        <v>40</v>
      </c>
      <c r="N217" s="14">
        <f>VLOOKUP((D217-1)&amp;"."&amp;C217&amp;"."&amp;B217,FPL!B$38:E$429,4,FALSE)*2.49</f>
        <v>122806.80000000002</v>
      </c>
      <c r="O217" s="14" t="s">
        <v>41</v>
      </c>
      <c r="P217" s="14">
        <f>VLOOKUP((D217-1)&amp;"."&amp;C217&amp;"."&amp;B217,FPL!B$38:E$429,4,FALSE)*2.99</f>
        <v>147466.80000000002</v>
      </c>
      <c r="Q217" s="14" t="s">
        <v>42</v>
      </c>
      <c r="R217" s="14">
        <f>VLOOKUP((D217-1)&amp;"."&amp;C217&amp;"."&amp;B217,FPL!B$38:E$429,4,FALSE)*3.99</f>
        <v>196786.80000000002</v>
      </c>
      <c r="S217" s="14" t="s">
        <v>318</v>
      </c>
      <c r="T217" s="15">
        <v>99999999999</v>
      </c>
      <c r="U217" s="6">
        <f t="shared" si="17"/>
        <v>9.69E-2</v>
      </c>
      <c r="V217" s="14">
        <v>2.0400000000000001E-2</v>
      </c>
      <c r="W217" s="14">
        <f t="shared" si="18"/>
        <v>2.0400000000000001E-2</v>
      </c>
      <c r="X217" s="14">
        <v>3.0599999999999999E-2</v>
      </c>
      <c r="Y217" s="14">
        <v>4.0800000000000003E-2</v>
      </c>
      <c r="Z217" s="14">
        <f t="shared" si="19"/>
        <v>4.0800000000000003E-2</v>
      </c>
      <c r="AA217" s="14">
        <v>6.4299999999999996E-2</v>
      </c>
      <c r="AB217" s="14">
        <f t="shared" si="20"/>
        <v>6.4299999999999996E-2</v>
      </c>
      <c r="AC217" s="14">
        <v>8.2100000000000006E-2</v>
      </c>
      <c r="AD217" s="14">
        <f t="shared" si="21"/>
        <v>8.2100000000000006E-2</v>
      </c>
      <c r="AE217" s="14">
        <v>9.69E-2</v>
      </c>
      <c r="AF217" s="14">
        <f t="shared" si="23"/>
        <v>9.69E-2</v>
      </c>
      <c r="AG217" s="14">
        <f t="shared" si="23"/>
        <v>9.69E-2</v>
      </c>
      <c r="AH217" s="14">
        <v>1</v>
      </c>
      <c r="AI217" s="15">
        <v>1</v>
      </c>
    </row>
    <row r="218" spans="1:35" x14ac:dyDescent="0.45">
      <c r="A218" s="14" t="s">
        <v>315</v>
      </c>
      <c r="B218" s="28">
        <v>0</v>
      </c>
      <c r="C218" s="29">
        <v>11</v>
      </c>
      <c r="D218" s="14">
        <v>2017</v>
      </c>
      <c r="E218" s="6" t="s">
        <v>36</v>
      </c>
      <c r="F218" s="14" t="s">
        <v>37</v>
      </c>
      <c r="G218" s="14">
        <f>VLOOKUP((D218-1)&amp;"."&amp;C218&amp;"."&amp;B218,FPL!B$38:E$429,4,FALSE)*1</f>
        <v>53480</v>
      </c>
      <c r="H218" s="14">
        <f>VLOOKUP((D218-1)&amp;"."&amp;C218&amp;"."&amp;B218,FPL!B$38:E$429,4,FALSE)*1.32</f>
        <v>70593.600000000006</v>
      </c>
      <c r="I218" s="14" t="s">
        <v>38</v>
      </c>
      <c r="J218" s="14">
        <f>VLOOKUP((D218-1)&amp;"."&amp;C218&amp;"."&amp;B218,FPL!B$38:E$429,4,FALSE)*1.49</f>
        <v>79685.2</v>
      </c>
      <c r="K218" s="14" t="s">
        <v>39</v>
      </c>
      <c r="L218" s="14">
        <f>VLOOKUP((D218-1)&amp;"."&amp;C218&amp;"."&amp;B218,FPL!B$38:E$429,4,FALSE)*1.99</f>
        <v>106425.2</v>
      </c>
      <c r="M218" s="14" t="s">
        <v>40</v>
      </c>
      <c r="N218" s="14">
        <f>VLOOKUP((D218-1)&amp;"."&amp;C218&amp;"."&amp;B218,FPL!B$38:E$429,4,FALSE)*2.49</f>
        <v>133165.20000000001</v>
      </c>
      <c r="O218" s="14" t="s">
        <v>41</v>
      </c>
      <c r="P218" s="14">
        <f>VLOOKUP((D218-1)&amp;"."&amp;C218&amp;"."&amp;B218,FPL!B$38:E$429,4,FALSE)*2.99</f>
        <v>159905.20000000001</v>
      </c>
      <c r="Q218" s="14" t="s">
        <v>42</v>
      </c>
      <c r="R218" s="14">
        <f>VLOOKUP((D218-1)&amp;"."&amp;C218&amp;"."&amp;B218,FPL!B$38:E$429,4,FALSE)*3.99</f>
        <v>213385.2</v>
      </c>
      <c r="S218" s="14" t="s">
        <v>318</v>
      </c>
      <c r="T218" s="15">
        <v>99999999999</v>
      </c>
      <c r="U218" s="6">
        <f t="shared" si="17"/>
        <v>9.69E-2</v>
      </c>
      <c r="V218" s="14">
        <v>2.0400000000000001E-2</v>
      </c>
      <c r="W218" s="14">
        <f t="shared" si="18"/>
        <v>2.0400000000000001E-2</v>
      </c>
      <c r="X218" s="14">
        <v>3.0599999999999999E-2</v>
      </c>
      <c r="Y218" s="14">
        <v>4.0800000000000003E-2</v>
      </c>
      <c r="Z218" s="14">
        <f t="shared" si="19"/>
        <v>4.0800000000000003E-2</v>
      </c>
      <c r="AA218" s="14">
        <v>6.4299999999999996E-2</v>
      </c>
      <c r="AB218" s="14">
        <f t="shared" si="20"/>
        <v>6.4299999999999996E-2</v>
      </c>
      <c r="AC218" s="14">
        <v>8.2100000000000006E-2</v>
      </c>
      <c r="AD218" s="14">
        <f t="shared" si="21"/>
        <v>8.2100000000000006E-2</v>
      </c>
      <c r="AE218" s="14">
        <v>9.69E-2</v>
      </c>
      <c r="AF218" s="14">
        <f t="shared" si="23"/>
        <v>9.69E-2</v>
      </c>
      <c r="AG218" s="14">
        <f t="shared" si="23"/>
        <v>9.69E-2</v>
      </c>
      <c r="AH218" s="14">
        <v>1</v>
      </c>
      <c r="AI218" s="15">
        <v>1</v>
      </c>
    </row>
    <row r="219" spans="1:35" ht="14.65" thickBot="1" x14ac:dyDescent="0.5">
      <c r="A219" s="14" t="s">
        <v>315</v>
      </c>
      <c r="B219" s="28">
        <v>0</v>
      </c>
      <c r="C219" s="29">
        <v>12</v>
      </c>
      <c r="D219" s="14">
        <v>2017</v>
      </c>
      <c r="E219" s="6" t="s">
        <v>36</v>
      </c>
      <c r="F219" s="14" t="s">
        <v>37</v>
      </c>
      <c r="G219" s="14">
        <f>VLOOKUP((D219-1)&amp;"."&amp;C219&amp;"."&amp;B219,FPL!B$38:E$429,4,FALSE)*1</f>
        <v>57640</v>
      </c>
      <c r="H219" s="14">
        <f>VLOOKUP((D219-1)&amp;"."&amp;C219&amp;"."&amp;B219,FPL!B$38:E$429,4,FALSE)*1.32</f>
        <v>76084.800000000003</v>
      </c>
      <c r="I219" s="14" t="s">
        <v>38</v>
      </c>
      <c r="J219" s="14">
        <f>VLOOKUP((D219-1)&amp;"."&amp;C219&amp;"."&amp;B219,FPL!B$38:E$429,4,FALSE)*1.49</f>
        <v>85883.6</v>
      </c>
      <c r="K219" s="14" t="s">
        <v>39</v>
      </c>
      <c r="L219" s="14">
        <f>VLOOKUP((D219-1)&amp;"."&amp;C219&amp;"."&amp;B219,FPL!B$38:E$429,4,FALSE)*1.99</f>
        <v>114703.6</v>
      </c>
      <c r="M219" s="14" t="s">
        <v>40</v>
      </c>
      <c r="N219" s="14">
        <f>VLOOKUP((D219-1)&amp;"."&amp;C219&amp;"."&amp;B219,FPL!B$38:E$429,4,FALSE)*2.49</f>
        <v>143523.6</v>
      </c>
      <c r="O219" s="14" t="s">
        <v>41</v>
      </c>
      <c r="P219" s="14">
        <f>VLOOKUP((D219-1)&amp;"."&amp;C219&amp;"."&amp;B219,FPL!B$38:E$429,4,FALSE)*2.99</f>
        <v>172343.6</v>
      </c>
      <c r="Q219" s="14" t="s">
        <v>42</v>
      </c>
      <c r="R219" s="14">
        <f>VLOOKUP((D219-1)&amp;"."&amp;C219&amp;"."&amp;B219,FPL!B$38:E$429,4,FALSE)*3.99</f>
        <v>229983.6</v>
      </c>
      <c r="S219" s="14" t="s">
        <v>318</v>
      </c>
      <c r="T219" s="15">
        <v>99999999999</v>
      </c>
      <c r="U219" s="6">
        <f t="shared" si="17"/>
        <v>9.69E-2</v>
      </c>
      <c r="V219" s="14">
        <v>2.0400000000000001E-2</v>
      </c>
      <c r="W219" s="14">
        <f t="shared" si="18"/>
        <v>2.0400000000000001E-2</v>
      </c>
      <c r="X219" s="14">
        <v>3.0599999999999999E-2</v>
      </c>
      <c r="Y219" s="14">
        <v>4.0800000000000003E-2</v>
      </c>
      <c r="Z219" s="14">
        <f t="shared" si="19"/>
        <v>4.0800000000000003E-2</v>
      </c>
      <c r="AA219" s="14">
        <v>6.4299999999999996E-2</v>
      </c>
      <c r="AB219" s="14">
        <f t="shared" si="20"/>
        <v>6.4299999999999996E-2</v>
      </c>
      <c r="AC219" s="14">
        <v>8.2100000000000006E-2</v>
      </c>
      <c r="AD219" s="14">
        <f t="shared" si="21"/>
        <v>8.2100000000000006E-2</v>
      </c>
      <c r="AE219" s="14">
        <v>9.69E-2</v>
      </c>
      <c r="AF219" s="14">
        <f t="shared" si="23"/>
        <v>9.69E-2</v>
      </c>
      <c r="AG219" s="14">
        <f t="shared" si="23"/>
        <v>9.69E-2</v>
      </c>
      <c r="AH219" s="14">
        <v>1</v>
      </c>
      <c r="AI219" s="15">
        <v>1</v>
      </c>
    </row>
    <row r="220" spans="1:35" ht="14.65" thickTop="1" x14ac:dyDescent="0.45">
      <c r="A220" s="30" t="s">
        <v>315</v>
      </c>
      <c r="B220" s="31" t="s">
        <v>35</v>
      </c>
      <c r="C220" s="32">
        <v>1</v>
      </c>
      <c r="D220" s="30">
        <v>2016</v>
      </c>
      <c r="E220" s="33" t="s">
        <v>36</v>
      </c>
      <c r="F220" s="30" t="s">
        <v>37</v>
      </c>
      <c r="G220" s="30">
        <f>VLOOKUP((D220-1)&amp;"."&amp;C220&amp;"."&amp;B220,FPL!B$38:E$429,4,FALSE)*1</f>
        <v>14720</v>
      </c>
      <c r="H220" s="30">
        <f>VLOOKUP((D220-1)&amp;"."&amp;C220&amp;"."&amp;B220,FPL!B$38:E$429,4,FALSE)*1.32</f>
        <v>19430.400000000001</v>
      </c>
      <c r="I220" s="30" t="s">
        <v>38</v>
      </c>
      <c r="J220" s="30">
        <f>VLOOKUP((D220-1)&amp;"."&amp;C220&amp;"."&amp;B220,FPL!B$38:E$429,4,FALSE)*1.49</f>
        <v>21932.799999999999</v>
      </c>
      <c r="K220" s="30" t="s">
        <v>39</v>
      </c>
      <c r="L220" s="30">
        <f>VLOOKUP((D220-1)&amp;"."&amp;C220&amp;"."&amp;B220,FPL!B$38:E$429,4,FALSE)*1.99</f>
        <v>29292.799999999999</v>
      </c>
      <c r="M220" s="30" t="s">
        <v>40</v>
      </c>
      <c r="N220" s="30">
        <f>VLOOKUP((D220-1)&amp;"."&amp;C220&amp;"."&amp;B220,FPL!B$38:E$429,4,FALSE)*2.49</f>
        <v>36652.800000000003</v>
      </c>
      <c r="O220" s="30" t="s">
        <v>41</v>
      </c>
      <c r="P220" s="30">
        <f>VLOOKUP((D220-1)&amp;"."&amp;C220&amp;"."&amp;B220,FPL!B$38:E$429,4,FALSE)*2.99</f>
        <v>44012.800000000003</v>
      </c>
      <c r="Q220" s="30" t="s">
        <v>42</v>
      </c>
      <c r="R220" s="30">
        <f>VLOOKUP((D220-1)&amp;"."&amp;C220&amp;"."&amp;B220,FPL!B$38:E$429,4,FALSE)*3.99</f>
        <v>58732.800000000003</v>
      </c>
      <c r="S220" s="30" t="s">
        <v>318</v>
      </c>
      <c r="T220" s="34">
        <v>99999999999</v>
      </c>
      <c r="U220" s="33">
        <f t="shared" ref="U220:U283" si="24">AG220</f>
        <v>9.6600000000000005E-2</v>
      </c>
      <c r="V220" s="30">
        <v>2.0299999999999999E-2</v>
      </c>
      <c r="W220" s="30">
        <f t="shared" ref="W220:W283" si="25">V220</f>
        <v>2.0299999999999999E-2</v>
      </c>
      <c r="X220" s="30">
        <v>3.0499999999999999E-2</v>
      </c>
      <c r="Y220" s="30">
        <v>4.07E-2</v>
      </c>
      <c r="Z220" s="30">
        <f t="shared" ref="Z220:Z283" si="26">Y220</f>
        <v>4.07E-2</v>
      </c>
      <c r="AA220" s="30">
        <v>6.4100000000000004E-2</v>
      </c>
      <c r="AB220" s="30">
        <f t="shared" ref="AB220:AB283" si="27">AA220</f>
        <v>6.4100000000000004E-2</v>
      </c>
      <c r="AC220" s="30">
        <v>8.1799999999999998E-2</v>
      </c>
      <c r="AD220" s="30">
        <f t="shared" ref="AD220:AD283" si="28">AC220</f>
        <v>8.1799999999999998E-2</v>
      </c>
      <c r="AE220" s="30">
        <v>9.6600000000000005E-2</v>
      </c>
      <c r="AF220" s="30">
        <f t="shared" ref="AF220:AG223" si="29">AE220</f>
        <v>9.6600000000000005E-2</v>
      </c>
      <c r="AG220" s="30">
        <f t="shared" si="29"/>
        <v>9.6600000000000005E-2</v>
      </c>
      <c r="AH220" s="30">
        <v>1</v>
      </c>
      <c r="AI220" s="34">
        <v>1</v>
      </c>
    </row>
    <row r="221" spans="1:35" x14ac:dyDescent="0.45">
      <c r="A221" s="14" t="s">
        <v>315</v>
      </c>
      <c r="B221" s="28" t="s">
        <v>35</v>
      </c>
      <c r="C221" s="29">
        <v>2</v>
      </c>
      <c r="D221" s="14">
        <v>2016</v>
      </c>
      <c r="E221" s="6" t="s">
        <v>36</v>
      </c>
      <c r="F221" s="14" t="s">
        <v>37</v>
      </c>
      <c r="G221" s="14">
        <f>VLOOKUP((D221-1)&amp;"."&amp;C221&amp;"."&amp;B221,FPL!B$38:E$429,4,FALSE)*1</f>
        <v>19920</v>
      </c>
      <c r="H221" s="14">
        <f>VLOOKUP((D221-1)&amp;"."&amp;C221&amp;"."&amp;B221,FPL!B$38:E$429,4,FALSE)*1.32</f>
        <v>26294.400000000001</v>
      </c>
      <c r="I221" s="14" t="s">
        <v>38</v>
      </c>
      <c r="J221" s="14">
        <f>VLOOKUP((D221-1)&amp;"."&amp;C221&amp;"."&amp;B221,FPL!B$38:E$429,4,FALSE)*1.49</f>
        <v>29680.799999999999</v>
      </c>
      <c r="K221" s="14" t="s">
        <v>39</v>
      </c>
      <c r="L221" s="14">
        <f>VLOOKUP((D221-1)&amp;"."&amp;C221&amp;"."&amp;B221,FPL!B$38:E$429,4,FALSE)*1.99</f>
        <v>39640.800000000003</v>
      </c>
      <c r="M221" s="14" t="s">
        <v>40</v>
      </c>
      <c r="N221" s="14">
        <f>VLOOKUP((D221-1)&amp;"."&amp;C221&amp;"."&amp;B221,FPL!B$38:E$429,4,FALSE)*2.49</f>
        <v>49600.800000000003</v>
      </c>
      <c r="O221" s="14" t="s">
        <v>41</v>
      </c>
      <c r="P221" s="14">
        <f>VLOOKUP((D221-1)&amp;"."&amp;C221&amp;"."&amp;B221,FPL!B$38:E$429,4,FALSE)*2.99</f>
        <v>59560.800000000003</v>
      </c>
      <c r="Q221" s="14" t="s">
        <v>42</v>
      </c>
      <c r="R221" s="14">
        <f>VLOOKUP((D221-1)&amp;"."&amp;C221&amp;"."&amp;B221,FPL!B$38:E$429,4,FALSE)*3.99</f>
        <v>79480.800000000003</v>
      </c>
      <c r="S221" s="14" t="s">
        <v>318</v>
      </c>
      <c r="T221" s="15">
        <v>99999999999</v>
      </c>
      <c r="U221" s="6">
        <f t="shared" si="24"/>
        <v>9.6600000000000005E-2</v>
      </c>
      <c r="V221" s="14">
        <v>2.0299999999999999E-2</v>
      </c>
      <c r="W221" s="14">
        <f t="shared" si="25"/>
        <v>2.0299999999999999E-2</v>
      </c>
      <c r="X221" s="14">
        <v>3.0499999999999999E-2</v>
      </c>
      <c r="Y221" s="14">
        <v>4.07E-2</v>
      </c>
      <c r="Z221" s="14">
        <f t="shared" si="26"/>
        <v>4.07E-2</v>
      </c>
      <c r="AA221" s="14">
        <v>6.4100000000000004E-2</v>
      </c>
      <c r="AB221" s="14">
        <f t="shared" si="27"/>
        <v>6.4100000000000004E-2</v>
      </c>
      <c r="AC221" s="14">
        <v>8.1799999999999998E-2</v>
      </c>
      <c r="AD221" s="14">
        <f t="shared" si="28"/>
        <v>8.1799999999999998E-2</v>
      </c>
      <c r="AE221" s="14">
        <v>9.6600000000000005E-2</v>
      </c>
      <c r="AF221" s="14">
        <f t="shared" si="29"/>
        <v>9.6600000000000005E-2</v>
      </c>
      <c r="AG221" s="14">
        <f t="shared" si="29"/>
        <v>9.6600000000000005E-2</v>
      </c>
      <c r="AH221" s="14">
        <v>1</v>
      </c>
      <c r="AI221" s="15">
        <v>1</v>
      </c>
    </row>
    <row r="222" spans="1:35" x14ac:dyDescent="0.45">
      <c r="A222" s="14" t="s">
        <v>315</v>
      </c>
      <c r="B222" s="28" t="s">
        <v>35</v>
      </c>
      <c r="C222" s="29">
        <v>3</v>
      </c>
      <c r="D222" s="14">
        <v>2016</v>
      </c>
      <c r="E222" s="6" t="s">
        <v>36</v>
      </c>
      <c r="F222" s="14" t="s">
        <v>37</v>
      </c>
      <c r="G222" s="14">
        <f>VLOOKUP((D222-1)&amp;"."&amp;C222&amp;"."&amp;B222,FPL!B$38:E$429,4,FALSE)*1</f>
        <v>25120</v>
      </c>
      <c r="H222" s="14">
        <f>VLOOKUP((D222-1)&amp;"."&amp;C222&amp;"."&amp;B222,FPL!B$38:E$429,4,FALSE)*1.32</f>
        <v>33158.400000000001</v>
      </c>
      <c r="I222" s="14" t="s">
        <v>38</v>
      </c>
      <c r="J222" s="14">
        <f>VLOOKUP((D222-1)&amp;"."&amp;C222&amp;"."&amp;B222,FPL!B$38:E$429,4,FALSE)*1.49</f>
        <v>37428.800000000003</v>
      </c>
      <c r="K222" s="14" t="s">
        <v>39</v>
      </c>
      <c r="L222" s="14">
        <f>VLOOKUP((D222-1)&amp;"."&amp;C222&amp;"."&amp;B222,FPL!B$38:E$429,4,FALSE)*1.99</f>
        <v>49988.800000000003</v>
      </c>
      <c r="M222" s="14" t="s">
        <v>40</v>
      </c>
      <c r="N222" s="14">
        <f>VLOOKUP((D222-1)&amp;"."&amp;C222&amp;"."&amp;B222,FPL!B$38:E$429,4,FALSE)*2.49</f>
        <v>62548.800000000003</v>
      </c>
      <c r="O222" s="14" t="s">
        <v>41</v>
      </c>
      <c r="P222" s="14">
        <f>VLOOKUP((D222-1)&amp;"."&amp;C222&amp;"."&amp;B222,FPL!B$38:E$429,4,FALSE)*2.99</f>
        <v>75108.800000000003</v>
      </c>
      <c r="Q222" s="14" t="s">
        <v>42</v>
      </c>
      <c r="R222" s="14">
        <f>VLOOKUP((D222-1)&amp;"."&amp;C222&amp;"."&amp;B222,FPL!B$38:E$429,4,FALSE)*3.99</f>
        <v>100228.8</v>
      </c>
      <c r="S222" s="14" t="s">
        <v>318</v>
      </c>
      <c r="T222" s="15">
        <v>99999999999</v>
      </c>
      <c r="U222" s="6">
        <f t="shared" si="24"/>
        <v>9.6600000000000005E-2</v>
      </c>
      <c r="V222" s="14">
        <v>2.0299999999999999E-2</v>
      </c>
      <c r="W222" s="14">
        <f t="shared" si="25"/>
        <v>2.0299999999999999E-2</v>
      </c>
      <c r="X222" s="14">
        <v>3.0499999999999999E-2</v>
      </c>
      <c r="Y222" s="14">
        <v>4.07E-2</v>
      </c>
      <c r="Z222" s="14">
        <f t="shared" si="26"/>
        <v>4.07E-2</v>
      </c>
      <c r="AA222" s="14">
        <v>6.4100000000000004E-2</v>
      </c>
      <c r="AB222" s="14">
        <f t="shared" si="27"/>
        <v>6.4100000000000004E-2</v>
      </c>
      <c r="AC222" s="14">
        <v>8.1799999999999998E-2</v>
      </c>
      <c r="AD222" s="14">
        <f t="shared" si="28"/>
        <v>8.1799999999999998E-2</v>
      </c>
      <c r="AE222" s="14">
        <v>9.6600000000000005E-2</v>
      </c>
      <c r="AF222" s="14">
        <f t="shared" si="29"/>
        <v>9.6600000000000005E-2</v>
      </c>
      <c r="AG222" s="14">
        <f t="shared" si="29"/>
        <v>9.6600000000000005E-2</v>
      </c>
      <c r="AH222" s="14">
        <v>1</v>
      </c>
      <c r="AI222" s="15">
        <v>1</v>
      </c>
    </row>
    <row r="223" spans="1:35" x14ac:dyDescent="0.45">
      <c r="A223" s="14" t="s">
        <v>315</v>
      </c>
      <c r="B223" s="28" t="s">
        <v>35</v>
      </c>
      <c r="C223" s="29">
        <v>4</v>
      </c>
      <c r="D223" s="14">
        <v>2016</v>
      </c>
      <c r="E223" s="6" t="s">
        <v>36</v>
      </c>
      <c r="F223" s="14" t="s">
        <v>37</v>
      </c>
      <c r="G223" s="14">
        <f>VLOOKUP((D223-1)&amp;"."&amp;C223&amp;"."&amp;B223,FPL!B$38:E$429,4,FALSE)*1</f>
        <v>30320</v>
      </c>
      <c r="H223" s="14">
        <f>VLOOKUP((D223-1)&amp;"."&amp;C223&amp;"."&amp;B223,FPL!B$38:E$429,4,FALSE)*1.32</f>
        <v>40022.400000000001</v>
      </c>
      <c r="I223" s="14" t="s">
        <v>38</v>
      </c>
      <c r="J223" s="14">
        <f>VLOOKUP((D223-1)&amp;"."&amp;C223&amp;"."&amp;B223,FPL!B$38:E$429,4,FALSE)*1.49</f>
        <v>45176.800000000003</v>
      </c>
      <c r="K223" s="14" t="s">
        <v>39</v>
      </c>
      <c r="L223" s="14">
        <f>VLOOKUP((D223-1)&amp;"."&amp;C223&amp;"."&amp;B223,FPL!B$38:E$429,4,FALSE)*1.99</f>
        <v>60336.800000000003</v>
      </c>
      <c r="M223" s="14" t="s">
        <v>40</v>
      </c>
      <c r="N223" s="14">
        <f>VLOOKUP((D223-1)&amp;"."&amp;C223&amp;"."&amp;B223,FPL!B$38:E$429,4,FALSE)*2.49</f>
        <v>75496.800000000003</v>
      </c>
      <c r="O223" s="14" t="s">
        <v>41</v>
      </c>
      <c r="P223" s="14">
        <f>VLOOKUP((D223-1)&amp;"."&amp;C223&amp;"."&amp;B223,FPL!B$38:E$429,4,FALSE)*2.99</f>
        <v>90656.8</v>
      </c>
      <c r="Q223" s="14" t="s">
        <v>42</v>
      </c>
      <c r="R223" s="14">
        <f>VLOOKUP((D223-1)&amp;"."&amp;C223&amp;"."&amp;B223,FPL!B$38:E$429,4,FALSE)*3.99</f>
        <v>120976.8</v>
      </c>
      <c r="S223" s="14" t="s">
        <v>318</v>
      </c>
      <c r="T223" s="15">
        <v>99999999999</v>
      </c>
      <c r="U223" s="6">
        <f t="shared" si="24"/>
        <v>9.6600000000000005E-2</v>
      </c>
      <c r="V223" s="14">
        <v>2.0299999999999999E-2</v>
      </c>
      <c r="W223" s="14">
        <f t="shared" si="25"/>
        <v>2.0299999999999999E-2</v>
      </c>
      <c r="X223" s="14">
        <v>3.0499999999999999E-2</v>
      </c>
      <c r="Y223" s="14">
        <v>4.07E-2</v>
      </c>
      <c r="Z223" s="14">
        <f t="shared" si="26"/>
        <v>4.07E-2</v>
      </c>
      <c r="AA223" s="14">
        <v>6.4100000000000004E-2</v>
      </c>
      <c r="AB223" s="14">
        <f t="shared" si="27"/>
        <v>6.4100000000000004E-2</v>
      </c>
      <c r="AC223" s="14">
        <v>8.1799999999999998E-2</v>
      </c>
      <c r="AD223" s="14">
        <f t="shared" si="28"/>
        <v>8.1799999999999998E-2</v>
      </c>
      <c r="AE223" s="14">
        <v>9.6600000000000005E-2</v>
      </c>
      <c r="AF223" s="14">
        <f t="shared" si="29"/>
        <v>9.6600000000000005E-2</v>
      </c>
      <c r="AG223" s="14">
        <f t="shared" si="29"/>
        <v>9.6600000000000005E-2</v>
      </c>
      <c r="AH223" s="14">
        <v>1</v>
      </c>
      <c r="AI223" s="15">
        <v>1</v>
      </c>
    </row>
    <row r="224" spans="1:35" x14ac:dyDescent="0.45">
      <c r="A224" s="14" t="s">
        <v>315</v>
      </c>
      <c r="B224" s="28" t="s">
        <v>35</v>
      </c>
      <c r="C224" s="29">
        <v>5</v>
      </c>
      <c r="D224" s="14">
        <v>2016</v>
      </c>
      <c r="E224" s="6" t="s">
        <v>36</v>
      </c>
      <c r="F224" s="14" t="s">
        <v>37</v>
      </c>
      <c r="G224" s="14">
        <f>VLOOKUP((D224-1)&amp;"."&amp;C224&amp;"."&amp;B224,FPL!B$38:E$429,4,FALSE)*1</f>
        <v>35520</v>
      </c>
      <c r="H224" s="14">
        <f>VLOOKUP((D224-1)&amp;"."&amp;C224&amp;"."&amp;B224,FPL!B$38:E$429,4,FALSE)*1.32</f>
        <v>46886.400000000001</v>
      </c>
      <c r="I224" s="14" t="s">
        <v>38</v>
      </c>
      <c r="J224" s="14">
        <f>VLOOKUP((D224-1)&amp;"."&amp;C224&amp;"."&amp;B224,FPL!B$38:E$429,4,FALSE)*1.49</f>
        <v>52924.800000000003</v>
      </c>
      <c r="K224" s="14" t="s">
        <v>39</v>
      </c>
      <c r="L224" s="14">
        <f>VLOOKUP((D224-1)&amp;"."&amp;C224&amp;"."&amp;B224,FPL!B$38:E$429,4,FALSE)*1.99</f>
        <v>70684.800000000003</v>
      </c>
      <c r="M224" s="14" t="s">
        <v>40</v>
      </c>
      <c r="N224" s="14">
        <f>VLOOKUP((D224-1)&amp;"."&amp;C224&amp;"."&amp;B224,FPL!B$38:E$429,4,FALSE)*2.49</f>
        <v>88444.800000000003</v>
      </c>
      <c r="O224" s="14" t="s">
        <v>41</v>
      </c>
      <c r="P224" s="14">
        <f>VLOOKUP((D224-1)&amp;"."&amp;C224&amp;"."&amp;B224,FPL!B$38:E$429,4,FALSE)*2.99</f>
        <v>106204.8</v>
      </c>
      <c r="Q224" s="14" t="s">
        <v>42</v>
      </c>
      <c r="R224" s="14">
        <f>VLOOKUP((D224-1)&amp;"."&amp;C224&amp;"."&amp;B224,FPL!B$38:E$429,4,FALSE)*3.99</f>
        <v>141724.80000000002</v>
      </c>
      <c r="S224" s="14" t="s">
        <v>318</v>
      </c>
      <c r="T224" s="15">
        <v>99999999999</v>
      </c>
      <c r="U224" s="6">
        <f t="shared" si="24"/>
        <v>9.6600000000000005E-2</v>
      </c>
      <c r="V224" s="14">
        <v>2.0299999999999999E-2</v>
      </c>
      <c r="W224" s="14">
        <f t="shared" si="25"/>
        <v>2.0299999999999999E-2</v>
      </c>
      <c r="X224" s="14">
        <v>3.0499999999999999E-2</v>
      </c>
      <c r="Y224" s="14">
        <v>4.07E-2</v>
      </c>
      <c r="Z224" s="14">
        <f t="shared" si="26"/>
        <v>4.07E-2</v>
      </c>
      <c r="AA224" s="14">
        <v>6.4100000000000004E-2</v>
      </c>
      <c r="AB224" s="14">
        <f t="shared" si="27"/>
        <v>6.4100000000000004E-2</v>
      </c>
      <c r="AC224" s="14">
        <v>8.1799999999999998E-2</v>
      </c>
      <c r="AD224" s="14">
        <f t="shared" si="28"/>
        <v>8.1799999999999998E-2</v>
      </c>
      <c r="AE224" s="14">
        <v>9.6600000000000005E-2</v>
      </c>
      <c r="AF224" s="14">
        <f t="shared" ref="AF224:AG251" si="30">AE224</f>
        <v>9.6600000000000005E-2</v>
      </c>
      <c r="AG224" s="14">
        <f t="shared" si="30"/>
        <v>9.6600000000000005E-2</v>
      </c>
      <c r="AH224" s="14">
        <v>1</v>
      </c>
      <c r="AI224" s="15">
        <v>1</v>
      </c>
    </row>
    <row r="225" spans="1:35" x14ac:dyDescent="0.45">
      <c r="A225" s="14" t="s">
        <v>315</v>
      </c>
      <c r="B225" s="28" t="s">
        <v>35</v>
      </c>
      <c r="C225" s="29">
        <v>6</v>
      </c>
      <c r="D225" s="14">
        <v>2016</v>
      </c>
      <c r="E225" s="6" t="s">
        <v>36</v>
      </c>
      <c r="F225" s="14" t="s">
        <v>37</v>
      </c>
      <c r="G225" s="14">
        <f>VLOOKUP((D225-1)&amp;"."&amp;C225&amp;"."&amp;B225,FPL!B$38:E$429,4,FALSE)*1</f>
        <v>40720</v>
      </c>
      <c r="H225" s="14">
        <f>VLOOKUP((D225-1)&amp;"."&amp;C225&amp;"."&amp;B225,FPL!B$38:E$429,4,FALSE)*1.32</f>
        <v>53750.400000000001</v>
      </c>
      <c r="I225" s="14" t="s">
        <v>38</v>
      </c>
      <c r="J225" s="14">
        <f>VLOOKUP((D225-1)&amp;"."&amp;C225&amp;"."&amp;B225,FPL!B$38:E$429,4,FALSE)*1.49</f>
        <v>60672.800000000003</v>
      </c>
      <c r="K225" s="14" t="s">
        <v>39</v>
      </c>
      <c r="L225" s="14">
        <f>VLOOKUP((D225-1)&amp;"."&amp;C225&amp;"."&amp;B225,FPL!B$38:E$429,4,FALSE)*1.99</f>
        <v>81032.800000000003</v>
      </c>
      <c r="M225" s="14" t="s">
        <v>40</v>
      </c>
      <c r="N225" s="14">
        <f>VLOOKUP((D225-1)&amp;"."&amp;C225&amp;"."&amp;B225,FPL!B$38:E$429,4,FALSE)*2.49</f>
        <v>101392.8</v>
      </c>
      <c r="O225" s="14" t="s">
        <v>41</v>
      </c>
      <c r="P225" s="14">
        <f>VLOOKUP((D225-1)&amp;"."&amp;C225&amp;"."&amp;B225,FPL!B$38:E$429,4,FALSE)*2.99</f>
        <v>121752.8</v>
      </c>
      <c r="Q225" s="14" t="s">
        <v>42</v>
      </c>
      <c r="R225" s="14">
        <f>VLOOKUP((D225-1)&amp;"."&amp;C225&amp;"."&amp;B225,FPL!B$38:E$429,4,FALSE)*3.99</f>
        <v>162472.80000000002</v>
      </c>
      <c r="S225" s="14" t="s">
        <v>318</v>
      </c>
      <c r="T225" s="15">
        <v>99999999999</v>
      </c>
      <c r="U225" s="6">
        <f t="shared" si="24"/>
        <v>9.6600000000000005E-2</v>
      </c>
      <c r="V225" s="14">
        <v>2.0299999999999999E-2</v>
      </c>
      <c r="W225" s="14">
        <f t="shared" si="25"/>
        <v>2.0299999999999999E-2</v>
      </c>
      <c r="X225" s="14">
        <v>3.0499999999999999E-2</v>
      </c>
      <c r="Y225" s="14">
        <v>4.07E-2</v>
      </c>
      <c r="Z225" s="14">
        <f t="shared" si="26"/>
        <v>4.07E-2</v>
      </c>
      <c r="AA225" s="14">
        <v>6.4100000000000004E-2</v>
      </c>
      <c r="AB225" s="14">
        <f t="shared" si="27"/>
        <v>6.4100000000000004E-2</v>
      </c>
      <c r="AC225" s="14">
        <v>8.1799999999999998E-2</v>
      </c>
      <c r="AD225" s="14">
        <f t="shared" si="28"/>
        <v>8.1799999999999998E-2</v>
      </c>
      <c r="AE225" s="14">
        <v>9.6600000000000005E-2</v>
      </c>
      <c r="AF225" s="14">
        <f t="shared" si="30"/>
        <v>9.6600000000000005E-2</v>
      </c>
      <c r="AG225" s="14">
        <f t="shared" si="30"/>
        <v>9.6600000000000005E-2</v>
      </c>
      <c r="AH225" s="14">
        <v>1</v>
      </c>
      <c r="AI225" s="15">
        <v>1</v>
      </c>
    </row>
    <row r="226" spans="1:35" x14ac:dyDescent="0.45">
      <c r="A226" s="14" t="s">
        <v>315</v>
      </c>
      <c r="B226" s="28" t="s">
        <v>35</v>
      </c>
      <c r="C226" s="29">
        <v>7</v>
      </c>
      <c r="D226" s="14">
        <v>2016</v>
      </c>
      <c r="E226" s="6" t="s">
        <v>36</v>
      </c>
      <c r="F226" s="14" t="s">
        <v>37</v>
      </c>
      <c r="G226" s="14">
        <f>VLOOKUP((D226-1)&amp;"."&amp;C226&amp;"."&amp;B226,FPL!B$38:E$429,4,FALSE)*1</f>
        <v>45920</v>
      </c>
      <c r="H226" s="14">
        <f>VLOOKUP((D226-1)&amp;"."&amp;C226&amp;"."&amp;B226,FPL!B$38:E$429,4,FALSE)*1.32</f>
        <v>60614.400000000001</v>
      </c>
      <c r="I226" s="14" t="s">
        <v>38</v>
      </c>
      <c r="J226" s="14">
        <f>VLOOKUP((D226-1)&amp;"."&amp;C226&amp;"."&amp;B226,FPL!B$38:E$429,4,FALSE)*1.49</f>
        <v>68420.800000000003</v>
      </c>
      <c r="K226" s="14" t="s">
        <v>39</v>
      </c>
      <c r="L226" s="14">
        <f>VLOOKUP((D226-1)&amp;"."&amp;C226&amp;"."&amp;B226,FPL!B$38:E$429,4,FALSE)*1.99</f>
        <v>91380.800000000003</v>
      </c>
      <c r="M226" s="14" t="s">
        <v>40</v>
      </c>
      <c r="N226" s="14">
        <f>VLOOKUP((D226-1)&amp;"."&amp;C226&amp;"."&amp;B226,FPL!B$38:E$429,4,FALSE)*2.49</f>
        <v>114340.8</v>
      </c>
      <c r="O226" s="14" t="s">
        <v>41</v>
      </c>
      <c r="P226" s="14">
        <f>VLOOKUP((D226-1)&amp;"."&amp;C226&amp;"."&amp;B226,FPL!B$38:E$429,4,FALSE)*2.99</f>
        <v>137300.80000000002</v>
      </c>
      <c r="Q226" s="14" t="s">
        <v>42</v>
      </c>
      <c r="R226" s="14">
        <f>VLOOKUP((D226-1)&amp;"."&amp;C226&amp;"."&amp;B226,FPL!B$38:E$429,4,FALSE)*3.99</f>
        <v>183220.80000000002</v>
      </c>
      <c r="S226" s="14" t="s">
        <v>318</v>
      </c>
      <c r="T226" s="15">
        <v>99999999999</v>
      </c>
      <c r="U226" s="6">
        <f t="shared" si="24"/>
        <v>9.6600000000000005E-2</v>
      </c>
      <c r="V226" s="14">
        <v>2.0299999999999999E-2</v>
      </c>
      <c r="W226" s="14">
        <f t="shared" si="25"/>
        <v>2.0299999999999999E-2</v>
      </c>
      <c r="X226" s="14">
        <v>3.0499999999999999E-2</v>
      </c>
      <c r="Y226" s="14">
        <v>4.07E-2</v>
      </c>
      <c r="Z226" s="14">
        <f t="shared" si="26"/>
        <v>4.07E-2</v>
      </c>
      <c r="AA226" s="14">
        <v>6.4100000000000004E-2</v>
      </c>
      <c r="AB226" s="14">
        <f t="shared" si="27"/>
        <v>6.4100000000000004E-2</v>
      </c>
      <c r="AC226" s="14">
        <v>8.1799999999999998E-2</v>
      </c>
      <c r="AD226" s="14">
        <f t="shared" si="28"/>
        <v>8.1799999999999998E-2</v>
      </c>
      <c r="AE226" s="14">
        <v>9.6600000000000005E-2</v>
      </c>
      <c r="AF226" s="14">
        <f t="shared" si="30"/>
        <v>9.6600000000000005E-2</v>
      </c>
      <c r="AG226" s="14">
        <f t="shared" si="30"/>
        <v>9.6600000000000005E-2</v>
      </c>
      <c r="AH226" s="14">
        <v>1</v>
      </c>
      <c r="AI226" s="15">
        <v>1</v>
      </c>
    </row>
    <row r="227" spans="1:35" x14ac:dyDescent="0.45">
      <c r="A227" s="14" t="s">
        <v>315</v>
      </c>
      <c r="B227" s="28" t="s">
        <v>35</v>
      </c>
      <c r="C227" s="29">
        <v>8</v>
      </c>
      <c r="D227" s="14">
        <v>2016</v>
      </c>
      <c r="E227" s="6" t="s">
        <v>36</v>
      </c>
      <c r="F227" s="14" t="s">
        <v>37</v>
      </c>
      <c r="G227" s="14">
        <f>VLOOKUP((D227-1)&amp;"."&amp;C227&amp;"."&amp;B227,FPL!B$38:E$429,4,FALSE)*1</f>
        <v>51120</v>
      </c>
      <c r="H227" s="14">
        <f>VLOOKUP((D227-1)&amp;"."&amp;C227&amp;"."&amp;B227,FPL!B$38:E$429,4,FALSE)*1.32</f>
        <v>67478.400000000009</v>
      </c>
      <c r="I227" s="14" t="s">
        <v>38</v>
      </c>
      <c r="J227" s="14">
        <f>VLOOKUP((D227-1)&amp;"."&amp;C227&amp;"."&amp;B227,FPL!B$38:E$429,4,FALSE)*1.49</f>
        <v>76168.800000000003</v>
      </c>
      <c r="K227" s="14" t="s">
        <v>39</v>
      </c>
      <c r="L227" s="14">
        <f>VLOOKUP((D227-1)&amp;"."&amp;C227&amp;"."&amp;B227,FPL!B$38:E$429,4,FALSE)*1.99</f>
        <v>101728.8</v>
      </c>
      <c r="M227" s="14" t="s">
        <v>40</v>
      </c>
      <c r="N227" s="14">
        <f>VLOOKUP((D227-1)&amp;"."&amp;C227&amp;"."&amp;B227,FPL!B$38:E$429,4,FALSE)*2.49</f>
        <v>127288.80000000002</v>
      </c>
      <c r="O227" s="14" t="s">
        <v>41</v>
      </c>
      <c r="P227" s="14">
        <f>VLOOKUP((D227-1)&amp;"."&amp;C227&amp;"."&amp;B227,FPL!B$38:E$429,4,FALSE)*2.99</f>
        <v>152848.80000000002</v>
      </c>
      <c r="Q227" s="14" t="s">
        <v>42</v>
      </c>
      <c r="R227" s="14">
        <f>VLOOKUP((D227-1)&amp;"."&amp;C227&amp;"."&amp;B227,FPL!B$38:E$429,4,FALSE)*3.99</f>
        <v>203968.80000000002</v>
      </c>
      <c r="S227" s="14" t="s">
        <v>318</v>
      </c>
      <c r="T227" s="15">
        <v>99999999999</v>
      </c>
      <c r="U227" s="6">
        <f t="shared" si="24"/>
        <v>9.6600000000000005E-2</v>
      </c>
      <c r="V227" s="14">
        <v>2.0299999999999999E-2</v>
      </c>
      <c r="W227" s="14">
        <f t="shared" si="25"/>
        <v>2.0299999999999999E-2</v>
      </c>
      <c r="X227" s="14">
        <v>3.0499999999999999E-2</v>
      </c>
      <c r="Y227" s="14">
        <v>4.07E-2</v>
      </c>
      <c r="Z227" s="14">
        <f t="shared" si="26"/>
        <v>4.07E-2</v>
      </c>
      <c r="AA227" s="14">
        <v>6.4100000000000004E-2</v>
      </c>
      <c r="AB227" s="14">
        <f t="shared" si="27"/>
        <v>6.4100000000000004E-2</v>
      </c>
      <c r="AC227" s="14">
        <v>8.1799999999999998E-2</v>
      </c>
      <c r="AD227" s="14">
        <f t="shared" si="28"/>
        <v>8.1799999999999998E-2</v>
      </c>
      <c r="AE227" s="14">
        <v>9.6600000000000005E-2</v>
      </c>
      <c r="AF227" s="14">
        <f t="shared" si="30"/>
        <v>9.6600000000000005E-2</v>
      </c>
      <c r="AG227" s="14">
        <f t="shared" si="30"/>
        <v>9.6600000000000005E-2</v>
      </c>
      <c r="AH227" s="14">
        <v>1</v>
      </c>
      <c r="AI227" s="15">
        <v>1</v>
      </c>
    </row>
    <row r="228" spans="1:35" x14ac:dyDescent="0.45">
      <c r="A228" s="14" t="s">
        <v>315</v>
      </c>
      <c r="B228" s="28" t="s">
        <v>35</v>
      </c>
      <c r="C228" s="29">
        <v>9</v>
      </c>
      <c r="D228" s="14">
        <v>2016</v>
      </c>
      <c r="E228" s="6" t="s">
        <v>36</v>
      </c>
      <c r="F228" s="14" t="s">
        <v>37</v>
      </c>
      <c r="G228" s="14">
        <f>VLOOKUP((D228-1)&amp;"."&amp;C228&amp;"."&amp;B228,FPL!B$38:E$429,4,FALSE)*1</f>
        <v>56320</v>
      </c>
      <c r="H228" s="14">
        <f>VLOOKUP((D228-1)&amp;"."&amp;C228&amp;"."&amp;B228,FPL!B$38:E$429,4,FALSE)*1.32</f>
        <v>74342.400000000009</v>
      </c>
      <c r="I228" s="14" t="s">
        <v>38</v>
      </c>
      <c r="J228" s="14">
        <f>VLOOKUP((D228-1)&amp;"."&amp;C228&amp;"."&amp;B228,FPL!B$38:E$429,4,FALSE)*1.49</f>
        <v>83916.800000000003</v>
      </c>
      <c r="K228" s="14" t="s">
        <v>39</v>
      </c>
      <c r="L228" s="14">
        <f>VLOOKUP((D228-1)&amp;"."&amp;C228&amp;"."&amp;B228,FPL!B$38:E$429,4,FALSE)*1.99</f>
        <v>112076.8</v>
      </c>
      <c r="M228" s="14" t="s">
        <v>40</v>
      </c>
      <c r="N228" s="14">
        <f>VLOOKUP((D228-1)&amp;"."&amp;C228&amp;"."&amp;B228,FPL!B$38:E$429,4,FALSE)*2.49</f>
        <v>140236.80000000002</v>
      </c>
      <c r="O228" s="14" t="s">
        <v>41</v>
      </c>
      <c r="P228" s="14">
        <f>VLOOKUP((D228-1)&amp;"."&amp;C228&amp;"."&amp;B228,FPL!B$38:E$429,4,FALSE)*2.99</f>
        <v>168396.80000000002</v>
      </c>
      <c r="Q228" s="14" t="s">
        <v>42</v>
      </c>
      <c r="R228" s="14">
        <f>VLOOKUP((D228-1)&amp;"."&amp;C228&amp;"."&amp;B228,FPL!B$38:E$429,4,FALSE)*3.99</f>
        <v>224716.80000000002</v>
      </c>
      <c r="S228" s="14" t="s">
        <v>318</v>
      </c>
      <c r="T228" s="15">
        <v>99999999999</v>
      </c>
      <c r="U228" s="6">
        <f t="shared" si="24"/>
        <v>9.6600000000000005E-2</v>
      </c>
      <c r="V228" s="14">
        <v>2.0299999999999999E-2</v>
      </c>
      <c r="W228" s="14">
        <f t="shared" si="25"/>
        <v>2.0299999999999999E-2</v>
      </c>
      <c r="X228" s="14">
        <v>3.0499999999999999E-2</v>
      </c>
      <c r="Y228" s="14">
        <v>4.07E-2</v>
      </c>
      <c r="Z228" s="14">
        <f t="shared" si="26"/>
        <v>4.07E-2</v>
      </c>
      <c r="AA228" s="14">
        <v>6.4100000000000004E-2</v>
      </c>
      <c r="AB228" s="14">
        <f t="shared" si="27"/>
        <v>6.4100000000000004E-2</v>
      </c>
      <c r="AC228" s="14">
        <v>8.1799999999999998E-2</v>
      </c>
      <c r="AD228" s="14">
        <f t="shared" si="28"/>
        <v>8.1799999999999998E-2</v>
      </c>
      <c r="AE228" s="14">
        <v>9.6600000000000005E-2</v>
      </c>
      <c r="AF228" s="14">
        <f t="shared" si="30"/>
        <v>9.6600000000000005E-2</v>
      </c>
      <c r="AG228" s="14">
        <f t="shared" si="30"/>
        <v>9.6600000000000005E-2</v>
      </c>
      <c r="AH228" s="14">
        <v>1</v>
      </c>
      <c r="AI228" s="15">
        <v>1</v>
      </c>
    </row>
    <row r="229" spans="1:35" x14ac:dyDescent="0.45">
      <c r="A229" s="14" t="s">
        <v>315</v>
      </c>
      <c r="B229" s="28" t="s">
        <v>35</v>
      </c>
      <c r="C229" s="29">
        <v>10</v>
      </c>
      <c r="D229" s="14">
        <v>2016</v>
      </c>
      <c r="E229" s="6" t="s">
        <v>36</v>
      </c>
      <c r="F229" s="14" t="s">
        <v>37</v>
      </c>
      <c r="G229" s="14">
        <f>VLOOKUP((D229-1)&amp;"."&amp;C229&amp;"."&amp;B229,FPL!B$38:E$429,4,FALSE)*1</f>
        <v>61520</v>
      </c>
      <c r="H229" s="14">
        <f>VLOOKUP((D229-1)&amp;"."&amp;C229&amp;"."&amp;B229,FPL!B$38:E$429,4,FALSE)*1.32</f>
        <v>81206.400000000009</v>
      </c>
      <c r="I229" s="14" t="s">
        <v>38</v>
      </c>
      <c r="J229" s="14">
        <f>VLOOKUP((D229-1)&amp;"."&amp;C229&amp;"."&amp;B229,FPL!B$38:E$429,4,FALSE)*1.49</f>
        <v>91664.8</v>
      </c>
      <c r="K229" s="14" t="s">
        <v>39</v>
      </c>
      <c r="L229" s="14">
        <f>VLOOKUP((D229-1)&amp;"."&amp;C229&amp;"."&amp;B229,FPL!B$38:E$429,4,FALSE)*1.99</f>
        <v>122424.8</v>
      </c>
      <c r="M229" s="14" t="s">
        <v>40</v>
      </c>
      <c r="N229" s="14">
        <f>VLOOKUP((D229-1)&amp;"."&amp;C229&amp;"."&amp;B229,FPL!B$38:E$429,4,FALSE)*2.49</f>
        <v>153184.80000000002</v>
      </c>
      <c r="O229" s="14" t="s">
        <v>41</v>
      </c>
      <c r="P229" s="14">
        <f>VLOOKUP((D229-1)&amp;"."&amp;C229&amp;"."&amp;B229,FPL!B$38:E$429,4,FALSE)*2.99</f>
        <v>183944.80000000002</v>
      </c>
      <c r="Q229" s="14" t="s">
        <v>42</v>
      </c>
      <c r="R229" s="14">
        <f>VLOOKUP((D229-1)&amp;"."&amp;C229&amp;"."&amp;B229,FPL!B$38:E$429,4,FALSE)*3.99</f>
        <v>245464.80000000002</v>
      </c>
      <c r="S229" s="14" t="s">
        <v>318</v>
      </c>
      <c r="T229" s="15">
        <v>99999999999</v>
      </c>
      <c r="U229" s="6">
        <f t="shared" si="24"/>
        <v>9.6600000000000005E-2</v>
      </c>
      <c r="V229" s="14">
        <v>2.0299999999999999E-2</v>
      </c>
      <c r="W229" s="14">
        <f t="shared" si="25"/>
        <v>2.0299999999999999E-2</v>
      </c>
      <c r="X229" s="14">
        <v>3.0499999999999999E-2</v>
      </c>
      <c r="Y229" s="14">
        <v>4.07E-2</v>
      </c>
      <c r="Z229" s="14">
        <f t="shared" si="26"/>
        <v>4.07E-2</v>
      </c>
      <c r="AA229" s="14">
        <v>6.4100000000000004E-2</v>
      </c>
      <c r="AB229" s="14">
        <f t="shared" si="27"/>
        <v>6.4100000000000004E-2</v>
      </c>
      <c r="AC229" s="14">
        <v>8.1799999999999998E-2</v>
      </c>
      <c r="AD229" s="14">
        <f t="shared" si="28"/>
        <v>8.1799999999999998E-2</v>
      </c>
      <c r="AE229" s="14">
        <v>9.6600000000000005E-2</v>
      </c>
      <c r="AF229" s="14">
        <f t="shared" si="30"/>
        <v>9.6600000000000005E-2</v>
      </c>
      <c r="AG229" s="14">
        <f t="shared" si="30"/>
        <v>9.6600000000000005E-2</v>
      </c>
      <c r="AH229" s="14">
        <v>1</v>
      </c>
      <c r="AI229" s="15">
        <v>1</v>
      </c>
    </row>
    <row r="230" spans="1:35" x14ac:dyDescent="0.45">
      <c r="A230" s="14" t="s">
        <v>315</v>
      </c>
      <c r="B230" s="28" t="s">
        <v>35</v>
      </c>
      <c r="C230" s="29">
        <v>11</v>
      </c>
      <c r="D230" s="14">
        <v>2016</v>
      </c>
      <c r="E230" s="6" t="s">
        <v>36</v>
      </c>
      <c r="F230" s="14" t="s">
        <v>37</v>
      </c>
      <c r="G230" s="14">
        <f>VLOOKUP((D230-1)&amp;"."&amp;C230&amp;"."&amp;B230,FPL!B$38:E$429,4,FALSE)*1</f>
        <v>66720</v>
      </c>
      <c r="H230" s="14">
        <f>VLOOKUP((D230-1)&amp;"."&amp;C230&amp;"."&amp;B230,FPL!B$38:E$429,4,FALSE)*1.32</f>
        <v>88070.400000000009</v>
      </c>
      <c r="I230" s="14" t="s">
        <v>38</v>
      </c>
      <c r="J230" s="14">
        <f>VLOOKUP((D230-1)&amp;"."&amp;C230&amp;"."&amp;B230,FPL!B$38:E$429,4,FALSE)*1.49</f>
        <v>99412.800000000003</v>
      </c>
      <c r="K230" s="14" t="s">
        <v>39</v>
      </c>
      <c r="L230" s="14">
        <f>VLOOKUP((D230-1)&amp;"."&amp;C230&amp;"."&amp;B230,FPL!B$38:E$429,4,FALSE)*1.99</f>
        <v>132772.79999999999</v>
      </c>
      <c r="M230" s="14" t="s">
        <v>40</v>
      </c>
      <c r="N230" s="14">
        <f>VLOOKUP((D230-1)&amp;"."&amp;C230&amp;"."&amp;B230,FPL!B$38:E$429,4,FALSE)*2.49</f>
        <v>166132.80000000002</v>
      </c>
      <c r="O230" s="14" t="s">
        <v>41</v>
      </c>
      <c r="P230" s="14">
        <f>VLOOKUP((D230-1)&amp;"."&amp;C230&amp;"."&amp;B230,FPL!B$38:E$429,4,FALSE)*2.99</f>
        <v>199492.80000000002</v>
      </c>
      <c r="Q230" s="14" t="s">
        <v>42</v>
      </c>
      <c r="R230" s="14">
        <f>VLOOKUP((D230-1)&amp;"."&amp;C230&amp;"."&amp;B230,FPL!B$38:E$429,4,FALSE)*3.99</f>
        <v>266212.8</v>
      </c>
      <c r="S230" s="14" t="s">
        <v>318</v>
      </c>
      <c r="T230" s="15">
        <v>99999999999</v>
      </c>
      <c r="U230" s="6">
        <f t="shared" si="24"/>
        <v>9.6600000000000005E-2</v>
      </c>
      <c r="V230" s="14">
        <v>2.0299999999999999E-2</v>
      </c>
      <c r="W230" s="14">
        <f t="shared" si="25"/>
        <v>2.0299999999999999E-2</v>
      </c>
      <c r="X230" s="14">
        <v>3.0499999999999999E-2</v>
      </c>
      <c r="Y230" s="14">
        <v>4.07E-2</v>
      </c>
      <c r="Z230" s="14">
        <f t="shared" si="26"/>
        <v>4.07E-2</v>
      </c>
      <c r="AA230" s="14">
        <v>6.4100000000000004E-2</v>
      </c>
      <c r="AB230" s="14">
        <f t="shared" si="27"/>
        <v>6.4100000000000004E-2</v>
      </c>
      <c r="AC230" s="14">
        <v>8.1799999999999998E-2</v>
      </c>
      <c r="AD230" s="14">
        <f t="shared" si="28"/>
        <v>8.1799999999999998E-2</v>
      </c>
      <c r="AE230" s="14">
        <v>9.6600000000000005E-2</v>
      </c>
      <c r="AF230" s="14">
        <f t="shared" si="30"/>
        <v>9.6600000000000005E-2</v>
      </c>
      <c r="AG230" s="14">
        <f t="shared" si="30"/>
        <v>9.6600000000000005E-2</v>
      </c>
      <c r="AH230" s="14">
        <v>1</v>
      </c>
      <c r="AI230" s="15">
        <v>1</v>
      </c>
    </row>
    <row r="231" spans="1:35" x14ac:dyDescent="0.45">
      <c r="A231" s="14" t="s">
        <v>315</v>
      </c>
      <c r="B231" s="28" t="s">
        <v>35</v>
      </c>
      <c r="C231" s="29">
        <v>12</v>
      </c>
      <c r="D231" s="14">
        <v>2016</v>
      </c>
      <c r="E231" s="6" t="s">
        <v>36</v>
      </c>
      <c r="F231" s="14" t="s">
        <v>37</v>
      </c>
      <c r="G231" s="14">
        <f>VLOOKUP((D231-1)&amp;"."&amp;C231&amp;"."&amp;B231,FPL!B$38:E$429,4,FALSE)*1</f>
        <v>71920</v>
      </c>
      <c r="H231" s="14">
        <f>VLOOKUP((D231-1)&amp;"."&amp;C231&amp;"."&amp;B231,FPL!B$38:E$429,4,FALSE)*1.32</f>
        <v>94934.400000000009</v>
      </c>
      <c r="I231" s="14" t="s">
        <v>38</v>
      </c>
      <c r="J231" s="14">
        <f>VLOOKUP((D231-1)&amp;"."&amp;C231&amp;"."&amp;B231,FPL!B$38:E$429,4,FALSE)*1.49</f>
        <v>107160.8</v>
      </c>
      <c r="K231" s="14" t="s">
        <v>39</v>
      </c>
      <c r="L231" s="14">
        <f>VLOOKUP((D231-1)&amp;"."&amp;C231&amp;"."&amp;B231,FPL!B$38:E$429,4,FALSE)*1.99</f>
        <v>143120.79999999999</v>
      </c>
      <c r="M231" s="14" t="s">
        <v>40</v>
      </c>
      <c r="N231" s="14">
        <f>VLOOKUP((D231-1)&amp;"."&amp;C231&amp;"."&amp;B231,FPL!B$38:E$429,4,FALSE)*2.49</f>
        <v>179080.80000000002</v>
      </c>
      <c r="O231" s="14" t="s">
        <v>41</v>
      </c>
      <c r="P231" s="14">
        <f>VLOOKUP((D231-1)&amp;"."&amp;C231&amp;"."&amp;B231,FPL!B$38:E$429,4,FALSE)*2.99</f>
        <v>215040.80000000002</v>
      </c>
      <c r="Q231" s="14" t="s">
        <v>42</v>
      </c>
      <c r="R231" s="14">
        <f>VLOOKUP((D231-1)&amp;"."&amp;C231&amp;"."&amp;B231,FPL!B$38:E$429,4,FALSE)*3.99</f>
        <v>286960.8</v>
      </c>
      <c r="S231" s="14" t="s">
        <v>318</v>
      </c>
      <c r="T231" s="15">
        <v>99999999999</v>
      </c>
      <c r="U231" s="6">
        <f t="shared" si="24"/>
        <v>9.6600000000000005E-2</v>
      </c>
      <c r="V231" s="14">
        <v>2.0299999999999999E-2</v>
      </c>
      <c r="W231" s="14">
        <f t="shared" si="25"/>
        <v>2.0299999999999999E-2</v>
      </c>
      <c r="X231" s="14">
        <v>3.0499999999999999E-2</v>
      </c>
      <c r="Y231" s="14">
        <v>4.07E-2</v>
      </c>
      <c r="Z231" s="14">
        <f t="shared" si="26"/>
        <v>4.07E-2</v>
      </c>
      <c r="AA231" s="14">
        <v>6.4100000000000004E-2</v>
      </c>
      <c r="AB231" s="14">
        <f t="shared" si="27"/>
        <v>6.4100000000000004E-2</v>
      </c>
      <c r="AC231" s="14">
        <v>8.1799999999999998E-2</v>
      </c>
      <c r="AD231" s="14">
        <f t="shared" si="28"/>
        <v>8.1799999999999998E-2</v>
      </c>
      <c r="AE231" s="14">
        <v>9.6600000000000005E-2</v>
      </c>
      <c r="AF231" s="14">
        <f t="shared" si="30"/>
        <v>9.6600000000000005E-2</v>
      </c>
      <c r="AG231" s="14">
        <f t="shared" si="30"/>
        <v>9.6600000000000005E-2</v>
      </c>
      <c r="AH231" s="14">
        <v>1</v>
      </c>
      <c r="AI231" s="15">
        <v>1</v>
      </c>
    </row>
    <row r="232" spans="1:35" x14ac:dyDescent="0.45">
      <c r="A232" s="14" t="s">
        <v>315</v>
      </c>
      <c r="B232" s="28" t="s">
        <v>46</v>
      </c>
      <c r="C232" s="29">
        <v>1</v>
      </c>
      <c r="D232" s="14">
        <v>2016</v>
      </c>
      <c r="E232" s="6" t="s">
        <v>36</v>
      </c>
      <c r="F232" s="14" t="s">
        <v>37</v>
      </c>
      <c r="G232" s="14">
        <f>VLOOKUP((D232-1)&amp;"."&amp;C232&amp;"."&amp;B232,FPL!B$38:E$429,4,FALSE)*1</f>
        <v>13550</v>
      </c>
      <c r="H232" s="14">
        <f>VLOOKUP((D232-1)&amp;"."&amp;C232&amp;"."&amp;B232,FPL!B$38:E$429,4,FALSE)*1.32</f>
        <v>17886</v>
      </c>
      <c r="I232" s="14" t="s">
        <v>38</v>
      </c>
      <c r="J232" s="14">
        <f>VLOOKUP((D232-1)&amp;"."&amp;C232&amp;"."&amp;B232,FPL!B$38:E$429,4,FALSE)*1.49</f>
        <v>20189.5</v>
      </c>
      <c r="K232" s="14" t="s">
        <v>39</v>
      </c>
      <c r="L232" s="14">
        <f>VLOOKUP((D232-1)&amp;"."&amp;C232&amp;"."&amp;B232,FPL!B$38:E$429,4,FALSE)*1.99</f>
        <v>26964.5</v>
      </c>
      <c r="M232" s="14" t="s">
        <v>40</v>
      </c>
      <c r="N232" s="14">
        <f>VLOOKUP((D232-1)&amp;"."&amp;C232&amp;"."&amp;B232,FPL!B$38:E$429,4,FALSE)*2.49</f>
        <v>33739.5</v>
      </c>
      <c r="O232" s="14" t="s">
        <v>41</v>
      </c>
      <c r="P232" s="14">
        <f>VLOOKUP((D232-1)&amp;"."&amp;C232&amp;"."&amp;B232,FPL!B$38:E$429,4,FALSE)*2.99</f>
        <v>40514.5</v>
      </c>
      <c r="Q232" s="14" t="s">
        <v>42</v>
      </c>
      <c r="R232" s="14">
        <f>VLOOKUP((D232-1)&amp;"."&amp;C232&amp;"."&amp;B232,FPL!B$38:E$429,4,FALSE)*3.99</f>
        <v>54064.5</v>
      </c>
      <c r="S232" s="14" t="s">
        <v>318</v>
      </c>
      <c r="T232" s="15">
        <v>99999999999</v>
      </c>
      <c r="U232" s="6">
        <f t="shared" si="24"/>
        <v>9.6600000000000005E-2</v>
      </c>
      <c r="V232" s="14">
        <v>2.0299999999999999E-2</v>
      </c>
      <c r="W232" s="14">
        <f t="shared" si="25"/>
        <v>2.0299999999999999E-2</v>
      </c>
      <c r="X232" s="14">
        <v>3.0499999999999999E-2</v>
      </c>
      <c r="Y232" s="14">
        <v>4.07E-2</v>
      </c>
      <c r="Z232" s="14">
        <f t="shared" si="26"/>
        <v>4.07E-2</v>
      </c>
      <c r="AA232" s="14">
        <v>6.4100000000000004E-2</v>
      </c>
      <c r="AB232" s="14">
        <f t="shared" si="27"/>
        <v>6.4100000000000004E-2</v>
      </c>
      <c r="AC232" s="14">
        <v>8.1799999999999998E-2</v>
      </c>
      <c r="AD232" s="14">
        <f t="shared" si="28"/>
        <v>8.1799999999999998E-2</v>
      </c>
      <c r="AE232" s="14">
        <v>9.6600000000000005E-2</v>
      </c>
      <c r="AF232" s="14">
        <f t="shared" si="30"/>
        <v>9.6600000000000005E-2</v>
      </c>
      <c r="AG232" s="14">
        <f t="shared" si="30"/>
        <v>9.6600000000000005E-2</v>
      </c>
      <c r="AH232" s="14">
        <v>1</v>
      </c>
      <c r="AI232" s="15">
        <v>1</v>
      </c>
    </row>
    <row r="233" spans="1:35" x14ac:dyDescent="0.45">
      <c r="A233" s="14" t="s">
        <v>315</v>
      </c>
      <c r="B233" s="28" t="s">
        <v>46</v>
      </c>
      <c r="C233" s="29">
        <v>2</v>
      </c>
      <c r="D233" s="14">
        <v>2016</v>
      </c>
      <c r="E233" s="6" t="s">
        <v>36</v>
      </c>
      <c r="F233" s="14" t="s">
        <v>37</v>
      </c>
      <c r="G233" s="14">
        <f>VLOOKUP((D233-1)&amp;"."&amp;C233&amp;"."&amp;B233,FPL!B$38:E$429,4,FALSE)*1</f>
        <v>18330</v>
      </c>
      <c r="H233" s="14">
        <f>VLOOKUP((D233-1)&amp;"."&amp;C233&amp;"."&amp;B233,FPL!B$38:E$429,4,FALSE)*1.32</f>
        <v>24195.600000000002</v>
      </c>
      <c r="I233" s="14" t="s">
        <v>38</v>
      </c>
      <c r="J233" s="14">
        <f>VLOOKUP((D233-1)&amp;"."&amp;C233&amp;"."&amp;B233,FPL!B$38:E$429,4,FALSE)*1.49</f>
        <v>27311.7</v>
      </c>
      <c r="K233" s="14" t="s">
        <v>39</v>
      </c>
      <c r="L233" s="14">
        <f>VLOOKUP((D233-1)&amp;"."&amp;C233&amp;"."&amp;B233,FPL!B$38:E$429,4,FALSE)*1.99</f>
        <v>36476.699999999997</v>
      </c>
      <c r="M233" s="14" t="s">
        <v>40</v>
      </c>
      <c r="N233" s="14">
        <f>VLOOKUP((D233-1)&amp;"."&amp;C233&amp;"."&amp;B233,FPL!B$38:E$429,4,FALSE)*2.49</f>
        <v>45641.700000000004</v>
      </c>
      <c r="O233" s="14" t="s">
        <v>41</v>
      </c>
      <c r="P233" s="14">
        <f>VLOOKUP((D233-1)&amp;"."&amp;C233&amp;"."&amp;B233,FPL!B$38:E$429,4,FALSE)*2.99</f>
        <v>54806.700000000004</v>
      </c>
      <c r="Q233" s="14" t="s">
        <v>42</v>
      </c>
      <c r="R233" s="14">
        <f>VLOOKUP((D233-1)&amp;"."&amp;C233&amp;"."&amp;B233,FPL!B$38:E$429,4,FALSE)*3.99</f>
        <v>73136.7</v>
      </c>
      <c r="S233" s="14" t="s">
        <v>318</v>
      </c>
      <c r="T233" s="15">
        <v>99999999999</v>
      </c>
      <c r="U233" s="6">
        <f t="shared" si="24"/>
        <v>9.6600000000000005E-2</v>
      </c>
      <c r="V233" s="14">
        <v>2.0299999999999999E-2</v>
      </c>
      <c r="W233" s="14">
        <f t="shared" si="25"/>
        <v>2.0299999999999999E-2</v>
      </c>
      <c r="X233" s="14">
        <v>3.0499999999999999E-2</v>
      </c>
      <c r="Y233" s="14">
        <v>4.07E-2</v>
      </c>
      <c r="Z233" s="14">
        <f t="shared" si="26"/>
        <v>4.07E-2</v>
      </c>
      <c r="AA233" s="14">
        <v>6.4100000000000004E-2</v>
      </c>
      <c r="AB233" s="14">
        <f t="shared" si="27"/>
        <v>6.4100000000000004E-2</v>
      </c>
      <c r="AC233" s="14">
        <v>8.1799999999999998E-2</v>
      </c>
      <c r="AD233" s="14">
        <f t="shared" si="28"/>
        <v>8.1799999999999998E-2</v>
      </c>
      <c r="AE233" s="14">
        <v>9.6600000000000005E-2</v>
      </c>
      <c r="AF233" s="14">
        <f t="shared" si="30"/>
        <v>9.6600000000000005E-2</v>
      </c>
      <c r="AG233" s="14">
        <f t="shared" si="30"/>
        <v>9.6600000000000005E-2</v>
      </c>
      <c r="AH233" s="14">
        <v>1</v>
      </c>
      <c r="AI233" s="15">
        <v>1</v>
      </c>
    </row>
    <row r="234" spans="1:35" x14ac:dyDescent="0.45">
      <c r="A234" s="14" t="s">
        <v>315</v>
      </c>
      <c r="B234" s="28" t="s">
        <v>46</v>
      </c>
      <c r="C234" s="29">
        <v>3</v>
      </c>
      <c r="D234" s="14">
        <v>2016</v>
      </c>
      <c r="E234" s="6" t="s">
        <v>36</v>
      </c>
      <c r="F234" s="14" t="s">
        <v>37</v>
      </c>
      <c r="G234" s="14">
        <f>VLOOKUP((D234-1)&amp;"."&amp;C234&amp;"."&amp;B234,FPL!B$38:E$429,4,FALSE)*1</f>
        <v>23110</v>
      </c>
      <c r="H234" s="14">
        <f>VLOOKUP((D234-1)&amp;"."&amp;C234&amp;"."&amp;B234,FPL!B$38:E$429,4,FALSE)*1.32</f>
        <v>30505.200000000001</v>
      </c>
      <c r="I234" s="14" t="s">
        <v>38</v>
      </c>
      <c r="J234" s="14">
        <f>VLOOKUP((D234-1)&amp;"."&amp;C234&amp;"."&amp;B234,FPL!B$38:E$429,4,FALSE)*1.49</f>
        <v>34433.9</v>
      </c>
      <c r="K234" s="14" t="s">
        <v>39</v>
      </c>
      <c r="L234" s="14">
        <f>VLOOKUP((D234-1)&amp;"."&amp;C234&amp;"."&amp;B234,FPL!B$38:E$429,4,FALSE)*1.99</f>
        <v>45988.9</v>
      </c>
      <c r="M234" s="14" t="s">
        <v>40</v>
      </c>
      <c r="N234" s="14">
        <f>VLOOKUP((D234-1)&amp;"."&amp;C234&amp;"."&amp;B234,FPL!B$38:E$429,4,FALSE)*2.49</f>
        <v>57543.9</v>
      </c>
      <c r="O234" s="14" t="s">
        <v>41</v>
      </c>
      <c r="P234" s="14">
        <f>VLOOKUP((D234-1)&amp;"."&amp;C234&amp;"."&amp;B234,FPL!B$38:E$429,4,FALSE)*2.99</f>
        <v>69098.900000000009</v>
      </c>
      <c r="Q234" s="14" t="s">
        <v>42</v>
      </c>
      <c r="R234" s="14">
        <f>VLOOKUP((D234-1)&amp;"."&amp;C234&amp;"."&amp;B234,FPL!B$38:E$429,4,FALSE)*3.99</f>
        <v>92208.900000000009</v>
      </c>
      <c r="S234" s="14" t="s">
        <v>318</v>
      </c>
      <c r="T234" s="15">
        <v>99999999999</v>
      </c>
      <c r="U234" s="6">
        <f t="shared" si="24"/>
        <v>9.6600000000000005E-2</v>
      </c>
      <c r="V234" s="14">
        <v>2.0299999999999999E-2</v>
      </c>
      <c r="W234" s="14">
        <f t="shared" si="25"/>
        <v>2.0299999999999999E-2</v>
      </c>
      <c r="X234" s="14">
        <v>3.0499999999999999E-2</v>
      </c>
      <c r="Y234" s="14">
        <v>4.07E-2</v>
      </c>
      <c r="Z234" s="14">
        <f t="shared" si="26"/>
        <v>4.07E-2</v>
      </c>
      <c r="AA234" s="14">
        <v>6.4100000000000004E-2</v>
      </c>
      <c r="AB234" s="14">
        <f t="shared" si="27"/>
        <v>6.4100000000000004E-2</v>
      </c>
      <c r="AC234" s="14">
        <v>8.1799999999999998E-2</v>
      </c>
      <c r="AD234" s="14">
        <f t="shared" si="28"/>
        <v>8.1799999999999998E-2</v>
      </c>
      <c r="AE234" s="14">
        <v>9.6600000000000005E-2</v>
      </c>
      <c r="AF234" s="14">
        <f t="shared" si="30"/>
        <v>9.6600000000000005E-2</v>
      </c>
      <c r="AG234" s="14">
        <f t="shared" si="30"/>
        <v>9.6600000000000005E-2</v>
      </c>
      <c r="AH234" s="14">
        <v>1</v>
      </c>
      <c r="AI234" s="15">
        <v>1</v>
      </c>
    </row>
    <row r="235" spans="1:35" x14ac:dyDescent="0.45">
      <c r="A235" s="14" t="s">
        <v>315</v>
      </c>
      <c r="B235" s="28" t="s">
        <v>46</v>
      </c>
      <c r="C235" s="29">
        <v>4</v>
      </c>
      <c r="D235" s="14">
        <v>2016</v>
      </c>
      <c r="E235" s="6" t="s">
        <v>36</v>
      </c>
      <c r="F235" s="14" t="s">
        <v>37</v>
      </c>
      <c r="G235" s="14">
        <f>VLOOKUP((D235-1)&amp;"."&amp;C235&amp;"."&amp;B235,FPL!B$38:E$429,4,FALSE)*1</f>
        <v>27890</v>
      </c>
      <c r="H235" s="14">
        <f>VLOOKUP((D235-1)&amp;"."&amp;C235&amp;"."&amp;B235,FPL!B$38:E$429,4,FALSE)*1.32</f>
        <v>36814.800000000003</v>
      </c>
      <c r="I235" s="14" t="s">
        <v>38</v>
      </c>
      <c r="J235" s="14">
        <f>VLOOKUP((D235-1)&amp;"."&amp;C235&amp;"."&amp;B235,FPL!B$38:E$429,4,FALSE)*1.49</f>
        <v>41556.1</v>
      </c>
      <c r="K235" s="14" t="s">
        <v>39</v>
      </c>
      <c r="L235" s="14">
        <f>VLOOKUP((D235-1)&amp;"."&amp;C235&amp;"."&amp;B235,FPL!B$38:E$429,4,FALSE)*1.99</f>
        <v>55501.1</v>
      </c>
      <c r="M235" s="14" t="s">
        <v>40</v>
      </c>
      <c r="N235" s="14">
        <f>VLOOKUP((D235-1)&amp;"."&amp;C235&amp;"."&amp;B235,FPL!B$38:E$429,4,FALSE)*2.49</f>
        <v>69446.100000000006</v>
      </c>
      <c r="O235" s="14" t="s">
        <v>41</v>
      </c>
      <c r="P235" s="14">
        <f>VLOOKUP((D235-1)&amp;"."&amp;C235&amp;"."&amp;B235,FPL!B$38:E$429,4,FALSE)*2.99</f>
        <v>83391.100000000006</v>
      </c>
      <c r="Q235" s="14" t="s">
        <v>42</v>
      </c>
      <c r="R235" s="14">
        <f>VLOOKUP((D235-1)&amp;"."&amp;C235&amp;"."&amp;B235,FPL!B$38:E$429,4,FALSE)*3.99</f>
        <v>111281.1</v>
      </c>
      <c r="S235" s="14" t="s">
        <v>318</v>
      </c>
      <c r="T235" s="15">
        <v>99999999999</v>
      </c>
      <c r="U235" s="6">
        <f t="shared" si="24"/>
        <v>9.6600000000000005E-2</v>
      </c>
      <c r="V235" s="14">
        <v>2.0299999999999999E-2</v>
      </c>
      <c r="W235" s="14">
        <f t="shared" si="25"/>
        <v>2.0299999999999999E-2</v>
      </c>
      <c r="X235" s="14">
        <v>3.0499999999999999E-2</v>
      </c>
      <c r="Y235" s="14">
        <v>4.07E-2</v>
      </c>
      <c r="Z235" s="14">
        <f t="shared" si="26"/>
        <v>4.07E-2</v>
      </c>
      <c r="AA235" s="14">
        <v>6.4100000000000004E-2</v>
      </c>
      <c r="AB235" s="14">
        <f t="shared" si="27"/>
        <v>6.4100000000000004E-2</v>
      </c>
      <c r="AC235" s="14">
        <v>8.1799999999999998E-2</v>
      </c>
      <c r="AD235" s="14">
        <f t="shared" si="28"/>
        <v>8.1799999999999998E-2</v>
      </c>
      <c r="AE235" s="14">
        <v>9.6600000000000005E-2</v>
      </c>
      <c r="AF235" s="14">
        <f t="shared" si="30"/>
        <v>9.6600000000000005E-2</v>
      </c>
      <c r="AG235" s="14">
        <f t="shared" si="30"/>
        <v>9.6600000000000005E-2</v>
      </c>
      <c r="AH235" s="14">
        <v>1</v>
      </c>
      <c r="AI235" s="15">
        <v>1</v>
      </c>
    </row>
    <row r="236" spans="1:35" x14ac:dyDescent="0.45">
      <c r="A236" s="14" t="s">
        <v>315</v>
      </c>
      <c r="B236" s="28" t="s">
        <v>46</v>
      </c>
      <c r="C236" s="29">
        <v>5</v>
      </c>
      <c r="D236" s="14">
        <v>2016</v>
      </c>
      <c r="E236" s="6" t="s">
        <v>36</v>
      </c>
      <c r="F236" s="14" t="s">
        <v>37</v>
      </c>
      <c r="G236" s="14">
        <f>VLOOKUP((D236-1)&amp;"."&amp;C236&amp;"."&amp;B236,FPL!B$38:E$429,4,FALSE)*1</f>
        <v>32670</v>
      </c>
      <c r="H236" s="14">
        <f>VLOOKUP((D236-1)&amp;"."&amp;C236&amp;"."&amp;B236,FPL!B$38:E$429,4,FALSE)*1.32</f>
        <v>43124.4</v>
      </c>
      <c r="I236" s="14" t="s">
        <v>38</v>
      </c>
      <c r="J236" s="14">
        <f>VLOOKUP((D236-1)&amp;"."&amp;C236&amp;"."&amp;B236,FPL!B$38:E$429,4,FALSE)*1.49</f>
        <v>48678.3</v>
      </c>
      <c r="K236" s="14" t="s">
        <v>39</v>
      </c>
      <c r="L236" s="14">
        <f>VLOOKUP((D236-1)&amp;"."&amp;C236&amp;"."&amp;B236,FPL!B$38:E$429,4,FALSE)*1.99</f>
        <v>65013.3</v>
      </c>
      <c r="M236" s="14" t="s">
        <v>40</v>
      </c>
      <c r="N236" s="14">
        <f>VLOOKUP((D236-1)&amp;"."&amp;C236&amp;"."&amp;B236,FPL!B$38:E$429,4,FALSE)*2.49</f>
        <v>81348.3</v>
      </c>
      <c r="O236" s="14" t="s">
        <v>41</v>
      </c>
      <c r="P236" s="14">
        <f>VLOOKUP((D236-1)&amp;"."&amp;C236&amp;"."&amp;B236,FPL!B$38:E$429,4,FALSE)*2.99</f>
        <v>97683.3</v>
      </c>
      <c r="Q236" s="14" t="s">
        <v>42</v>
      </c>
      <c r="R236" s="14">
        <f>VLOOKUP((D236-1)&amp;"."&amp;C236&amp;"."&amp;B236,FPL!B$38:E$429,4,FALSE)*3.99</f>
        <v>130353.3</v>
      </c>
      <c r="S236" s="14" t="s">
        <v>318</v>
      </c>
      <c r="T236" s="15">
        <v>99999999999</v>
      </c>
      <c r="U236" s="6">
        <f t="shared" si="24"/>
        <v>9.6600000000000005E-2</v>
      </c>
      <c r="V236" s="14">
        <v>2.0299999999999999E-2</v>
      </c>
      <c r="W236" s="14">
        <f t="shared" si="25"/>
        <v>2.0299999999999999E-2</v>
      </c>
      <c r="X236" s="14">
        <v>3.0499999999999999E-2</v>
      </c>
      <c r="Y236" s="14">
        <v>4.07E-2</v>
      </c>
      <c r="Z236" s="14">
        <f t="shared" si="26"/>
        <v>4.07E-2</v>
      </c>
      <c r="AA236" s="14">
        <v>6.4100000000000004E-2</v>
      </c>
      <c r="AB236" s="14">
        <f t="shared" si="27"/>
        <v>6.4100000000000004E-2</v>
      </c>
      <c r="AC236" s="14">
        <v>8.1799999999999998E-2</v>
      </c>
      <c r="AD236" s="14">
        <f t="shared" si="28"/>
        <v>8.1799999999999998E-2</v>
      </c>
      <c r="AE236" s="14">
        <v>9.6600000000000005E-2</v>
      </c>
      <c r="AF236" s="14">
        <f t="shared" si="30"/>
        <v>9.6600000000000005E-2</v>
      </c>
      <c r="AG236" s="14">
        <f t="shared" si="30"/>
        <v>9.6600000000000005E-2</v>
      </c>
      <c r="AH236" s="14">
        <v>1</v>
      </c>
      <c r="AI236" s="15">
        <v>1</v>
      </c>
    </row>
    <row r="237" spans="1:35" x14ac:dyDescent="0.45">
      <c r="A237" s="14" t="s">
        <v>315</v>
      </c>
      <c r="B237" s="28" t="s">
        <v>46</v>
      </c>
      <c r="C237" s="29">
        <v>6</v>
      </c>
      <c r="D237" s="14">
        <v>2016</v>
      </c>
      <c r="E237" s="6" t="s">
        <v>36</v>
      </c>
      <c r="F237" s="14" t="s">
        <v>37</v>
      </c>
      <c r="G237" s="14">
        <f>VLOOKUP((D237-1)&amp;"."&amp;C237&amp;"."&amp;B237,FPL!B$38:E$429,4,FALSE)*1</f>
        <v>37450</v>
      </c>
      <c r="H237" s="14">
        <f>VLOOKUP((D237-1)&amp;"."&amp;C237&amp;"."&amp;B237,FPL!B$38:E$429,4,FALSE)*1.32</f>
        <v>49434</v>
      </c>
      <c r="I237" s="14" t="s">
        <v>38</v>
      </c>
      <c r="J237" s="14">
        <f>VLOOKUP((D237-1)&amp;"."&amp;C237&amp;"."&amp;B237,FPL!B$38:E$429,4,FALSE)*1.49</f>
        <v>55800.5</v>
      </c>
      <c r="K237" s="14" t="s">
        <v>39</v>
      </c>
      <c r="L237" s="14">
        <f>VLOOKUP((D237-1)&amp;"."&amp;C237&amp;"."&amp;B237,FPL!B$38:E$429,4,FALSE)*1.99</f>
        <v>74525.5</v>
      </c>
      <c r="M237" s="14" t="s">
        <v>40</v>
      </c>
      <c r="N237" s="14">
        <f>VLOOKUP((D237-1)&amp;"."&amp;C237&amp;"."&amp;B237,FPL!B$38:E$429,4,FALSE)*2.49</f>
        <v>93250.500000000015</v>
      </c>
      <c r="O237" s="14" t="s">
        <v>41</v>
      </c>
      <c r="P237" s="14">
        <f>VLOOKUP((D237-1)&amp;"."&amp;C237&amp;"."&amp;B237,FPL!B$38:E$429,4,FALSE)*2.99</f>
        <v>111975.50000000001</v>
      </c>
      <c r="Q237" s="14" t="s">
        <v>42</v>
      </c>
      <c r="R237" s="14">
        <f>VLOOKUP((D237-1)&amp;"."&amp;C237&amp;"."&amp;B237,FPL!B$38:E$429,4,FALSE)*3.99</f>
        <v>149425.5</v>
      </c>
      <c r="S237" s="14" t="s">
        <v>318</v>
      </c>
      <c r="T237" s="15">
        <v>99999999999</v>
      </c>
      <c r="U237" s="6">
        <f t="shared" si="24"/>
        <v>9.6600000000000005E-2</v>
      </c>
      <c r="V237" s="14">
        <v>2.0299999999999999E-2</v>
      </c>
      <c r="W237" s="14">
        <f t="shared" si="25"/>
        <v>2.0299999999999999E-2</v>
      </c>
      <c r="X237" s="14">
        <v>3.0499999999999999E-2</v>
      </c>
      <c r="Y237" s="14">
        <v>4.07E-2</v>
      </c>
      <c r="Z237" s="14">
        <f t="shared" si="26"/>
        <v>4.07E-2</v>
      </c>
      <c r="AA237" s="14">
        <v>6.4100000000000004E-2</v>
      </c>
      <c r="AB237" s="14">
        <f t="shared" si="27"/>
        <v>6.4100000000000004E-2</v>
      </c>
      <c r="AC237" s="14">
        <v>8.1799999999999998E-2</v>
      </c>
      <c r="AD237" s="14">
        <f t="shared" si="28"/>
        <v>8.1799999999999998E-2</v>
      </c>
      <c r="AE237" s="14">
        <v>9.6600000000000005E-2</v>
      </c>
      <c r="AF237" s="14">
        <f t="shared" si="30"/>
        <v>9.6600000000000005E-2</v>
      </c>
      <c r="AG237" s="14">
        <f t="shared" si="30"/>
        <v>9.6600000000000005E-2</v>
      </c>
      <c r="AH237" s="14">
        <v>1</v>
      </c>
      <c r="AI237" s="15">
        <v>1</v>
      </c>
    </row>
    <row r="238" spans="1:35" x14ac:dyDescent="0.45">
      <c r="A238" s="14" t="s">
        <v>315</v>
      </c>
      <c r="B238" s="28" t="s">
        <v>46</v>
      </c>
      <c r="C238" s="29">
        <v>7</v>
      </c>
      <c r="D238" s="14">
        <v>2016</v>
      </c>
      <c r="E238" s="6" t="s">
        <v>36</v>
      </c>
      <c r="F238" s="14" t="s">
        <v>37</v>
      </c>
      <c r="G238" s="14">
        <f>VLOOKUP((D238-1)&amp;"."&amp;C238&amp;"."&amp;B238,FPL!B$38:E$429,4,FALSE)*1</f>
        <v>42230</v>
      </c>
      <c r="H238" s="14">
        <f>VLOOKUP((D238-1)&amp;"."&amp;C238&amp;"."&amp;B238,FPL!B$38:E$429,4,FALSE)*1.32</f>
        <v>55743.600000000006</v>
      </c>
      <c r="I238" s="14" t="s">
        <v>38</v>
      </c>
      <c r="J238" s="14">
        <f>VLOOKUP((D238-1)&amp;"."&amp;C238&amp;"."&amp;B238,FPL!B$38:E$429,4,FALSE)*1.49</f>
        <v>62922.7</v>
      </c>
      <c r="K238" s="14" t="s">
        <v>39</v>
      </c>
      <c r="L238" s="14">
        <f>VLOOKUP((D238-1)&amp;"."&amp;C238&amp;"."&amp;B238,FPL!B$38:E$429,4,FALSE)*1.99</f>
        <v>84037.7</v>
      </c>
      <c r="M238" s="14" t="s">
        <v>40</v>
      </c>
      <c r="N238" s="14">
        <f>VLOOKUP((D238-1)&amp;"."&amp;C238&amp;"."&amp;B238,FPL!B$38:E$429,4,FALSE)*2.49</f>
        <v>105152.70000000001</v>
      </c>
      <c r="O238" s="14" t="s">
        <v>41</v>
      </c>
      <c r="P238" s="14">
        <f>VLOOKUP((D238-1)&amp;"."&amp;C238&amp;"."&amp;B238,FPL!B$38:E$429,4,FALSE)*2.99</f>
        <v>126267.70000000001</v>
      </c>
      <c r="Q238" s="14" t="s">
        <v>42</v>
      </c>
      <c r="R238" s="14">
        <f>VLOOKUP((D238-1)&amp;"."&amp;C238&amp;"."&amp;B238,FPL!B$38:E$429,4,FALSE)*3.99</f>
        <v>168497.7</v>
      </c>
      <c r="S238" s="14" t="s">
        <v>318</v>
      </c>
      <c r="T238" s="15">
        <v>99999999999</v>
      </c>
      <c r="U238" s="6">
        <f t="shared" si="24"/>
        <v>9.6600000000000005E-2</v>
      </c>
      <c r="V238" s="14">
        <v>2.0299999999999999E-2</v>
      </c>
      <c r="W238" s="14">
        <f t="shared" si="25"/>
        <v>2.0299999999999999E-2</v>
      </c>
      <c r="X238" s="14">
        <v>3.0499999999999999E-2</v>
      </c>
      <c r="Y238" s="14">
        <v>4.07E-2</v>
      </c>
      <c r="Z238" s="14">
        <f t="shared" si="26"/>
        <v>4.07E-2</v>
      </c>
      <c r="AA238" s="14">
        <v>6.4100000000000004E-2</v>
      </c>
      <c r="AB238" s="14">
        <f t="shared" si="27"/>
        <v>6.4100000000000004E-2</v>
      </c>
      <c r="AC238" s="14">
        <v>8.1799999999999998E-2</v>
      </c>
      <c r="AD238" s="14">
        <f t="shared" si="28"/>
        <v>8.1799999999999998E-2</v>
      </c>
      <c r="AE238" s="14">
        <v>9.6600000000000005E-2</v>
      </c>
      <c r="AF238" s="14">
        <f t="shared" si="30"/>
        <v>9.6600000000000005E-2</v>
      </c>
      <c r="AG238" s="14">
        <f t="shared" si="30"/>
        <v>9.6600000000000005E-2</v>
      </c>
      <c r="AH238" s="14">
        <v>1</v>
      </c>
      <c r="AI238" s="15">
        <v>1</v>
      </c>
    </row>
    <row r="239" spans="1:35" x14ac:dyDescent="0.45">
      <c r="A239" s="14" t="s">
        <v>315</v>
      </c>
      <c r="B239" s="28" t="s">
        <v>46</v>
      </c>
      <c r="C239" s="29">
        <v>8</v>
      </c>
      <c r="D239" s="14">
        <v>2016</v>
      </c>
      <c r="E239" s="6" t="s">
        <v>36</v>
      </c>
      <c r="F239" s="14" t="s">
        <v>37</v>
      </c>
      <c r="G239" s="14">
        <f>VLOOKUP((D239-1)&amp;"."&amp;C239&amp;"."&amp;B239,FPL!B$38:E$429,4,FALSE)*1</f>
        <v>47010</v>
      </c>
      <c r="H239" s="14">
        <f>VLOOKUP((D239-1)&amp;"."&amp;C239&amp;"."&amp;B239,FPL!B$38:E$429,4,FALSE)*1.32</f>
        <v>62053.200000000004</v>
      </c>
      <c r="I239" s="14" t="s">
        <v>38</v>
      </c>
      <c r="J239" s="14">
        <f>VLOOKUP((D239-1)&amp;"."&amp;C239&amp;"."&amp;B239,FPL!B$38:E$429,4,FALSE)*1.49</f>
        <v>70044.899999999994</v>
      </c>
      <c r="K239" s="14" t="s">
        <v>39</v>
      </c>
      <c r="L239" s="14">
        <f>VLOOKUP((D239-1)&amp;"."&amp;C239&amp;"."&amp;B239,FPL!B$38:E$429,4,FALSE)*1.99</f>
        <v>93549.9</v>
      </c>
      <c r="M239" s="14" t="s">
        <v>40</v>
      </c>
      <c r="N239" s="14">
        <f>VLOOKUP((D239-1)&amp;"."&amp;C239&amp;"."&amp;B239,FPL!B$38:E$429,4,FALSE)*2.49</f>
        <v>117054.90000000001</v>
      </c>
      <c r="O239" s="14" t="s">
        <v>41</v>
      </c>
      <c r="P239" s="14">
        <f>VLOOKUP((D239-1)&amp;"."&amp;C239&amp;"."&amp;B239,FPL!B$38:E$429,4,FALSE)*2.99</f>
        <v>140559.90000000002</v>
      </c>
      <c r="Q239" s="14" t="s">
        <v>42</v>
      </c>
      <c r="R239" s="14">
        <f>VLOOKUP((D239-1)&amp;"."&amp;C239&amp;"."&amp;B239,FPL!B$38:E$429,4,FALSE)*3.99</f>
        <v>187569.90000000002</v>
      </c>
      <c r="S239" s="14" t="s">
        <v>318</v>
      </c>
      <c r="T239" s="15">
        <v>99999999999</v>
      </c>
      <c r="U239" s="6">
        <f t="shared" si="24"/>
        <v>9.6600000000000005E-2</v>
      </c>
      <c r="V239" s="14">
        <v>2.0299999999999999E-2</v>
      </c>
      <c r="W239" s="14">
        <f t="shared" si="25"/>
        <v>2.0299999999999999E-2</v>
      </c>
      <c r="X239" s="14">
        <v>3.0499999999999999E-2</v>
      </c>
      <c r="Y239" s="14">
        <v>4.07E-2</v>
      </c>
      <c r="Z239" s="14">
        <f t="shared" si="26"/>
        <v>4.07E-2</v>
      </c>
      <c r="AA239" s="14">
        <v>6.4100000000000004E-2</v>
      </c>
      <c r="AB239" s="14">
        <f t="shared" si="27"/>
        <v>6.4100000000000004E-2</v>
      </c>
      <c r="AC239" s="14">
        <v>8.1799999999999998E-2</v>
      </c>
      <c r="AD239" s="14">
        <f t="shared" si="28"/>
        <v>8.1799999999999998E-2</v>
      </c>
      <c r="AE239" s="14">
        <v>9.6600000000000005E-2</v>
      </c>
      <c r="AF239" s="14">
        <f t="shared" si="30"/>
        <v>9.6600000000000005E-2</v>
      </c>
      <c r="AG239" s="14">
        <f t="shared" si="30"/>
        <v>9.6600000000000005E-2</v>
      </c>
      <c r="AH239" s="14">
        <v>1</v>
      </c>
      <c r="AI239" s="15">
        <v>1</v>
      </c>
    </row>
    <row r="240" spans="1:35" x14ac:dyDescent="0.45">
      <c r="A240" s="14" t="s">
        <v>315</v>
      </c>
      <c r="B240" s="28" t="s">
        <v>46</v>
      </c>
      <c r="C240" s="29">
        <v>9</v>
      </c>
      <c r="D240" s="14">
        <v>2016</v>
      </c>
      <c r="E240" s="6" t="s">
        <v>36</v>
      </c>
      <c r="F240" s="14" t="s">
        <v>37</v>
      </c>
      <c r="G240" s="14">
        <f>VLOOKUP((D240-1)&amp;"."&amp;C240&amp;"."&amp;B240,FPL!B$38:E$429,4,FALSE)*1</f>
        <v>51790</v>
      </c>
      <c r="H240" s="14">
        <f>VLOOKUP((D240-1)&amp;"."&amp;C240&amp;"."&amp;B240,FPL!B$38:E$429,4,FALSE)*1.32</f>
        <v>68362.8</v>
      </c>
      <c r="I240" s="14" t="s">
        <v>38</v>
      </c>
      <c r="J240" s="14">
        <f>VLOOKUP((D240-1)&amp;"."&amp;C240&amp;"."&amp;B240,FPL!B$38:E$429,4,FALSE)*1.49</f>
        <v>77167.100000000006</v>
      </c>
      <c r="K240" s="14" t="s">
        <v>39</v>
      </c>
      <c r="L240" s="14">
        <f>VLOOKUP((D240-1)&amp;"."&amp;C240&amp;"."&amp;B240,FPL!B$38:E$429,4,FALSE)*1.99</f>
        <v>103062.1</v>
      </c>
      <c r="M240" s="14" t="s">
        <v>40</v>
      </c>
      <c r="N240" s="14">
        <f>VLOOKUP((D240-1)&amp;"."&amp;C240&amp;"."&amp;B240,FPL!B$38:E$429,4,FALSE)*2.49</f>
        <v>128957.1</v>
      </c>
      <c r="O240" s="14" t="s">
        <v>41</v>
      </c>
      <c r="P240" s="14">
        <f>VLOOKUP((D240-1)&amp;"."&amp;C240&amp;"."&amp;B240,FPL!B$38:E$429,4,FALSE)*2.99</f>
        <v>154852.1</v>
      </c>
      <c r="Q240" s="14" t="s">
        <v>42</v>
      </c>
      <c r="R240" s="14">
        <f>VLOOKUP((D240-1)&amp;"."&amp;C240&amp;"."&amp;B240,FPL!B$38:E$429,4,FALSE)*3.99</f>
        <v>206642.1</v>
      </c>
      <c r="S240" s="14" t="s">
        <v>318</v>
      </c>
      <c r="T240" s="15">
        <v>99999999999</v>
      </c>
      <c r="U240" s="6">
        <f t="shared" si="24"/>
        <v>9.6600000000000005E-2</v>
      </c>
      <c r="V240" s="14">
        <v>2.0299999999999999E-2</v>
      </c>
      <c r="W240" s="14">
        <f t="shared" si="25"/>
        <v>2.0299999999999999E-2</v>
      </c>
      <c r="X240" s="14">
        <v>3.0499999999999999E-2</v>
      </c>
      <c r="Y240" s="14">
        <v>4.07E-2</v>
      </c>
      <c r="Z240" s="14">
        <f t="shared" si="26"/>
        <v>4.07E-2</v>
      </c>
      <c r="AA240" s="14">
        <v>6.4100000000000004E-2</v>
      </c>
      <c r="AB240" s="14">
        <f t="shared" si="27"/>
        <v>6.4100000000000004E-2</v>
      </c>
      <c r="AC240" s="14">
        <v>8.1799999999999998E-2</v>
      </c>
      <c r="AD240" s="14">
        <f t="shared" si="28"/>
        <v>8.1799999999999998E-2</v>
      </c>
      <c r="AE240" s="14">
        <v>9.6600000000000005E-2</v>
      </c>
      <c r="AF240" s="14">
        <f t="shared" si="30"/>
        <v>9.6600000000000005E-2</v>
      </c>
      <c r="AG240" s="14">
        <f t="shared" si="30"/>
        <v>9.6600000000000005E-2</v>
      </c>
      <c r="AH240" s="14">
        <v>1</v>
      </c>
      <c r="AI240" s="15">
        <v>1</v>
      </c>
    </row>
    <row r="241" spans="1:35" x14ac:dyDescent="0.45">
      <c r="A241" s="14" t="s">
        <v>315</v>
      </c>
      <c r="B241" s="28" t="s">
        <v>46</v>
      </c>
      <c r="C241" s="29">
        <v>10</v>
      </c>
      <c r="D241" s="14">
        <v>2016</v>
      </c>
      <c r="E241" s="6" t="s">
        <v>36</v>
      </c>
      <c r="F241" s="14" t="s">
        <v>37</v>
      </c>
      <c r="G241" s="14">
        <f>VLOOKUP((D241-1)&amp;"."&amp;C241&amp;"."&amp;B241,FPL!B$38:E$429,4,FALSE)*1</f>
        <v>56570</v>
      </c>
      <c r="H241" s="14">
        <f>VLOOKUP((D241-1)&amp;"."&amp;C241&amp;"."&amp;B241,FPL!B$38:E$429,4,FALSE)*1.32</f>
        <v>74672.400000000009</v>
      </c>
      <c r="I241" s="14" t="s">
        <v>38</v>
      </c>
      <c r="J241" s="14">
        <f>VLOOKUP((D241-1)&amp;"."&amp;C241&amp;"."&amp;B241,FPL!B$38:E$429,4,FALSE)*1.49</f>
        <v>84289.3</v>
      </c>
      <c r="K241" s="14" t="s">
        <v>39</v>
      </c>
      <c r="L241" s="14">
        <f>VLOOKUP((D241-1)&amp;"."&amp;C241&amp;"."&amp;B241,FPL!B$38:E$429,4,FALSE)*1.99</f>
        <v>112574.3</v>
      </c>
      <c r="M241" s="14" t="s">
        <v>40</v>
      </c>
      <c r="N241" s="14">
        <f>VLOOKUP((D241-1)&amp;"."&amp;C241&amp;"."&amp;B241,FPL!B$38:E$429,4,FALSE)*2.49</f>
        <v>140859.30000000002</v>
      </c>
      <c r="O241" s="14" t="s">
        <v>41</v>
      </c>
      <c r="P241" s="14">
        <f>VLOOKUP((D241-1)&amp;"."&amp;C241&amp;"."&amp;B241,FPL!B$38:E$429,4,FALSE)*2.99</f>
        <v>169144.30000000002</v>
      </c>
      <c r="Q241" s="14" t="s">
        <v>42</v>
      </c>
      <c r="R241" s="14">
        <f>VLOOKUP((D241-1)&amp;"."&amp;C241&amp;"."&amp;B241,FPL!B$38:E$429,4,FALSE)*3.99</f>
        <v>225714.30000000002</v>
      </c>
      <c r="S241" s="14" t="s">
        <v>318</v>
      </c>
      <c r="T241" s="15">
        <v>99999999999</v>
      </c>
      <c r="U241" s="6">
        <f t="shared" si="24"/>
        <v>9.6600000000000005E-2</v>
      </c>
      <c r="V241" s="14">
        <v>2.0299999999999999E-2</v>
      </c>
      <c r="W241" s="14">
        <f t="shared" si="25"/>
        <v>2.0299999999999999E-2</v>
      </c>
      <c r="X241" s="14">
        <v>3.0499999999999999E-2</v>
      </c>
      <c r="Y241" s="14">
        <v>4.07E-2</v>
      </c>
      <c r="Z241" s="14">
        <f t="shared" si="26"/>
        <v>4.07E-2</v>
      </c>
      <c r="AA241" s="14">
        <v>6.4100000000000004E-2</v>
      </c>
      <c r="AB241" s="14">
        <f t="shared" si="27"/>
        <v>6.4100000000000004E-2</v>
      </c>
      <c r="AC241" s="14">
        <v>8.1799999999999998E-2</v>
      </c>
      <c r="AD241" s="14">
        <f t="shared" si="28"/>
        <v>8.1799999999999998E-2</v>
      </c>
      <c r="AE241" s="14">
        <v>9.6600000000000005E-2</v>
      </c>
      <c r="AF241" s="14">
        <f t="shared" si="30"/>
        <v>9.6600000000000005E-2</v>
      </c>
      <c r="AG241" s="14">
        <f t="shared" si="30"/>
        <v>9.6600000000000005E-2</v>
      </c>
      <c r="AH241" s="14">
        <v>1</v>
      </c>
      <c r="AI241" s="15">
        <v>1</v>
      </c>
    </row>
    <row r="242" spans="1:35" x14ac:dyDescent="0.45">
      <c r="A242" s="14" t="s">
        <v>315</v>
      </c>
      <c r="B242" s="28" t="s">
        <v>46</v>
      </c>
      <c r="C242" s="29">
        <v>11</v>
      </c>
      <c r="D242" s="14">
        <v>2016</v>
      </c>
      <c r="E242" s="6" t="s">
        <v>36</v>
      </c>
      <c r="F242" s="14" t="s">
        <v>37</v>
      </c>
      <c r="G242" s="14">
        <f>VLOOKUP((D242-1)&amp;"."&amp;C242&amp;"."&amp;B242,FPL!B$38:E$429,4,FALSE)*1</f>
        <v>61350</v>
      </c>
      <c r="H242" s="14">
        <f>VLOOKUP((D242-1)&amp;"."&amp;C242&amp;"."&amp;B242,FPL!B$38:E$429,4,FALSE)*1.32</f>
        <v>80982</v>
      </c>
      <c r="I242" s="14" t="s">
        <v>38</v>
      </c>
      <c r="J242" s="14">
        <f>VLOOKUP((D242-1)&amp;"."&amp;C242&amp;"."&amp;B242,FPL!B$38:E$429,4,FALSE)*1.49</f>
        <v>91411.5</v>
      </c>
      <c r="K242" s="14" t="s">
        <v>39</v>
      </c>
      <c r="L242" s="14">
        <f>VLOOKUP((D242-1)&amp;"."&amp;C242&amp;"."&amp;B242,FPL!B$38:E$429,4,FALSE)*1.99</f>
        <v>122086.5</v>
      </c>
      <c r="M242" s="14" t="s">
        <v>40</v>
      </c>
      <c r="N242" s="14">
        <f>VLOOKUP((D242-1)&amp;"."&amp;C242&amp;"."&amp;B242,FPL!B$38:E$429,4,FALSE)*2.49</f>
        <v>152761.5</v>
      </c>
      <c r="O242" s="14" t="s">
        <v>41</v>
      </c>
      <c r="P242" s="14">
        <f>VLOOKUP((D242-1)&amp;"."&amp;C242&amp;"."&amp;B242,FPL!B$38:E$429,4,FALSE)*2.99</f>
        <v>183436.5</v>
      </c>
      <c r="Q242" s="14" t="s">
        <v>42</v>
      </c>
      <c r="R242" s="14">
        <f>VLOOKUP((D242-1)&amp;"."&amp;C242&amp;"."&amp;B242,FPL!B$38:E$429,4,FALSE)*3.99</f>
        <v>244786.5</v>
      </c>
      <c r="S242" s="14" t="s">
        <v>318</v>
      </c>
      <c r="T242" s="15">
        <v>99999999999</v>
      </c>
      <c r="U242" s="6">
        <f t="shared" si="24"/>
        <v>9.6600000000000005E-2</v>
      </c>
      <c r="V242" s="14">
        <v>2.0299999999999999E-2</v>
      </c>
      <c r="W242" s="14">
        <f t="shared" si="25"/>
        <v>2.0299999999999999E-2</v>
      </c>
      <c r="X242" s="14">
        <v>3.0499999999999999E-2</v>
      </c>
      <c r="Y242" s="14">
        <v>4.07E-2</v>
      </c>
      <c r="Z242" s="14">
        <f t="shared" si="26"/>
        <v>4.07E-2</v>
      </c>
      <c r="AA242" s="14">
        <v>6.4100000000000004E-2</v>
      </c>
      <c r="AB242" s="14">
        <f t="shared" si="27"/>
        <v>6.4100000000000004E-2</v>
      </c>
      <c r="AC242" s="14">
        <v>8.1799999999999998E-2</v>
      </c>
      <c r="AD242" s="14">
        <f t="shared" si="28"/>
        <v>8.1799999999999998E-2</v>
      </c>
      <c r="AE242" s="14">
        <v>9.6600000000000005E-2</v>
      </c>
      <c r="AF242" s="14">
        <f t="shared" si="30"/>
        <v>9.6600000000000005E-2</v>
      </c>
      <c r="AG242" s="14">
        <f t="shared" si="30"/>
        <v>9.6600000000000005E-2</v>
      </c>
      <c r="AH242" s="14">
        <v>1</v>
      </c>
      <c r="AI242" s="15">
        <v>1</v>
      </c>
    </row>
    <row r="243" spans="1:35" x14ac:dyDescent="0.45">
      <c r="A243" s="14" t="s">
        <v>315</v>
      </c>
      <c r="B243" s="28" t="s">
        <v>46</v>
      </c>
      <c r="C243" s="29">
        <v>12</v>
      </c>
      <c r="D243" s="14">
        <v>2016</v>
      </c>
      <c r="E243" s="6" t="s">
        <v>36</v>
      </c>
      <c r="F243" s="14" t="s">
        <v>37</v>
      </c>
      <c r="G243" s="14">
        <f>VLOOKUP((D243-1)&amp;"."&amp;C243&amp;"."&amp;B243,FPL!B$38:E$429,4,FALSE)*1</f>
        <v>66130</v>
      </c>
      <c r="H243" s="14">
        <f>VLOOKUP((D243-1)&amp;"."&amp;C243&amp;"."&amp;B243,FPL!B$38:E$429,4,FALSE)*1.32</f>
        <v>87291.6</v>
      </c>
      <c r="I243" s="14" t="s">
        <v>38</v>
      </c>
      <c r="J243" s="14">
        <f>VLOOKUP((D243-1)&amp;"."&amp;C243&amp;"."&amp;B243,FPL!B$38:E$429,4,FALSE)*1.49</f>
        <v>98533.7</v>
      </c>
      <c r="K243" s="14" t="s">
        <v>39</v>
      </c>
      <c r="L243" s="14">
        <f>VLOOKUP((D243-1)&amp;"."&amp;C243&amp;"."&amp;B243,FPL!B$38:E$429,4,FALSE)*1.99</f>
        <v>131598.70000000001</v>
      </c>
      <c r="M243" s="14" t="s">
        <v>40</v>
      </c>
      <c r="N243" s="14">
        <f>VLOOKUP((D243-1)&amp;"."&amp;C243&amp;"."&amp;B243,FPL!B$38:E$429,4,FALSE)*2.49</f>
        <v>164663.70000000001</v>
      </c>
      <c r="O243" s="14" t="s">
        <v>41</v>
      </c>
      <c r="P243" s="14">
        <f>VLOOKUP((D243-1)&amp;"."&amp;C243&amp;"."&amp;B243,FPL!B$38:E$429,4,FALSE)*2.99</f>
        <v>197728.7</v>
      </c>
      <c r="Q243" s="14" t="s">
        <v>42</v>
      </c>
      <c r="R243" s="14">
        <f>VLOOKUP((D243-1)&amp;"."&amp;C243&amp;"."&amp;B243,FPL!B$38:E$429,4,FALSE)*3.99</f>
        <v>263858.7</v>
      </c>
      <c r="S243" s="14" t="s">
        <v>318</v>
      </c>
      <c r="T243" s="15">
        <v>99999999999</v>
      </c>
      <c r="U243" s="6">
        <f t="shared" si="24"/>
        <v>9.6600000000000005E-2</v>
      </c>
      <c r="V243" s="14">
        <v>2.0299999999999999E-2</v>
      </c>
      <c r="W243" s="14">
        <f t="shared" si="25"/>
        <v>2.0299999999999999E-2</v>
      </c>
      <c r="X243" s="14">
        <v>3.0499999999999999E-2</v>
      </c>
      <c r="Y243" s="14">
        <v>4.07E-2</v>
      </c>
      <c r="Z243" s="14">
        <f t="shared" si="26"/>
        <v>4.07E-2</v>
      </c>
      <c r="AA243" s="14">
        <v>6.4100000000000004E-2</v>
      </c>
      <c r="AB243" s="14">
        <f t="shared" si="27"/>
        <v>6.4100000000000004E-2</v>
      </c>
      <c r="AC243" s="14">
        <v>8.1799999999999998E-2</v>
      </c>
      <c r="AD243" s="14">
        <f t="shared" si="28"/>
        <v>8.1799999999999998E-2</v>
      </c>
      <c r="AE243" s="14">
        <v>9.6600000000000005E-2</v>
      </c>
      <c r="AF243" s="14">
        <f t="shared" si="30"/>
        <v>9.6600000000000005E-2</v>
      </c>
      <c r="AG243" s="14">
        <f t="shared" si="30"/>
        <v>9.6600000000000005E-2</v>
      </c>
      <c r="AH243" s="14">
        <v>1</v>
      </c>
      <c r="AI243" s="15">
        <v>1</v>
      </c>
    </row>
    <row r="244" spans="1:35" x14ac:dyDescent="0.45">
      <c r="A244" s="14" t="s">
        <v>315</v>
      </c>
      <c r="B244" s="28">
        <v>0</v>
      </c>
      <c r="C244" s="29">
        <v>1</v>
      </c>
      <c r="D244" s="14">
        <v>2016</v>
      </c>
      <c r="E244" s="6" t="s">
        <v>36</v>
      </c>
      <c r="F244" s="14" t="s">
        <v>37</v>
      </c>
      <c r="G244" s="14">
        <f>VLOOKUP((D244-1)&amp;"."&amp;C244&amp;"."&amp;B244,FPL!B$38:E$429,4,FALSE)*1</f>
        <v>11770</v>
      </c>
      <c r="H244" s="14">
        <f>VLOOKUP((D244-1)&amp;"."&amp;C244&amp;"."&amp;B244,FPL!B$38:E$429,4,FALSE)*1.32</f>
        <v>15536.400000000001</v>
      </c>
      <c r="I244" s="14" t="s">
        <v>38</v>
      </c>
      <c r="J244" s="14">
        <f>VLOOKUP((D244-1)&amp;"."&amp;C244&amp;"."&amp;B244,FPL!B$38:E$429,4,FALSE)*1.49</f>
        <v>17537.3</v>
      </c>
      <c r="K244" s="14" t="s">
        <v>39</v>
      </c>
      <c r="L244" s="14">
        <f>VLOOKUP((D244-1)&amp;"."&amp;C244&amp;"."&amp;B244,FPL!B$38:E$429,4,FALSE)*1.99</f>
        <v>23422.3</v>
      </c>
      <c r="M244" s="14" t="s">
        <v>40</v>
      </c>
      <c r="N244" s="14">
        <f>VLOOKUP((D244-1)&amp;"."&amp;C244&amp;"."&amp;B244,FPL!B$38:E$429,4,FALSE)*2.49</f>
        <v>29307.300000000003</v>
      </c>
      <c r="O244" s="14" t="s">
        <v>41</v>
      </c>
      <c r="P244" s="14">
        <f>VLOOKUP((D244-1)&amp;"."&amp;C244&amp;"."&amp;B244,FPL!B$38:E$429,4,FALSE)*2.99</f>
        <v>35192.300000000003</v>
      </c>
      <c r="Q244" s="14" t="s">
        <v>42</v>
      </c>
      <c r="R244" s="14">
        <f>VLOOKUP((D244-1)&amp;"."&amp;C244&amp;"."&amp;B244,FPL!B$38:E$429,4,FALSE)*3.99</f>
        <v>46962.3</v>
      </c>
      <c r="S244" s="14" t="s">
        <v>318</v>
      </c>
      <c r="T244" s="15">
        <v>99999999999</v>
      </c>
      <c r="U244" s="6">
        <f t="shared" si="24"/>
        <v>9.6600000000000005E-2</v>
      </c>
      <c r="V244" s="14">
        <v>2.0299999999999999E-2</v>
      </c>
      <c r="W244" s="14">
        <f t="shared" si="25"/>
        <v>2.0299999999999999E-2</v>
      </c>
      <c r="X244" s="14">
        <v>3.0499999999999999E-2</v>
      </c>
      <c r="Y244" s="14">
        <v>4.07E-2</v>
      </c>
      <c r="Z244" s="14">
        <f t="shared" si="26"/>
        <v>4.07E-2</v>
      </c>
      <c r="AA244" s="14">
        <v>6.4100000000000004E-2</v>
      </c>
      <c r="AB244" s="14">
        <f t="shared" si="27"/>
        <v>6.4100000000000004E-2</v>
      </c>
      <c r="AC244" s="14">
        <v>8.1799999999999998E-2</v>
      </c>
      <c r="AD244" s="14">
        <f t="shared" si="28"/>
        <v>8.1799999999999998E-2</v>
      </c>
      <c r="AE244" s="14">
        <v>9.6600000000000005E-2</v>
      </c>
      <c r="AF244" s="14">
        <f t="shared" si="30"/>
        <v>9.6600000000000005E-2</v>
      </c>
      <c r="AG244" s="14">
        <f t="shared" si="30"/>
        <v>9.6600000000000005E-2</v>
      </c>
      <c r="AH244" s="14">
        <v>1</v>
      </c>
      <c r="AI244" s="15">
        <v>1</v>
      </c>
    </row>
    <row r="245" spans="1:35" x14ac:dyDescent="0.45">
      <c r="A245" s="14" t="s">
        <v>315</v>
      </c>
      <c r="B245" s="28">
        <v>0</v>
      </c>
      <c r="C245" s="29">
        <v>2</v>
      </c>
      <c r="D245" s="14">
        <v>2016</v>
      </c>
      <c r="E245" s="6" t="s">
        <v>36</v>
      </c>
      <c r="F245" s="14" t="s">
        <v>37</v>
      </c>
      <c r="G245" s="14">
        <f>VLOOKUP((D245-1)&amp;"."&amp;C245&amp;"."&amp;B245,FPL!B$38:E$429,4,FALSE)*1</f>
        <v>15930</v>
      </c>
      <c r="H245" s="14">
        <f>VLOOKUP((D245-1)&amp;"."&amp;C245&amp;"."&amp;B245,FPL!B$38:E$429,4,FALSE)*1.32</f>
        <v>21027.600000000002</v>
      </c>
      <c r="I245" s="14" t="s">
        <v>38</v>
      </c>
      <c r="J245" s="14">
        <f>VLOOKUP((D245-1)&amp;"."&amp;C245&amp;"."&amp;B245,FPL!B$38:E$429,4,FALSE)*1.49</f>
        <v>23735.7</v>
      </c>
      <c r="K245" s="14" t="s">
        <v>39</v>
      </c>
      <c r="L245" s="14">
        <f>VLOOKUP((D245-1)&amp;"."&amp;C245&amp;"."&amp;B245,FPL!B$38:E$429,4,FALSE)*1.99</f>
        <v>31700.7</v>
      </c>
      <c r="M245" s="14" t="s">
        <v>40</v>
      </c>
      <c r="N245" s="14">
        <f>VLOOKUP((D245-1)&amp;"."&amp;C245&amp;"."&amp;B245,FPL!B$38:E$429,4,FALSE)*2.49</f>
        <v>39665.700000000004</v>
      </c>
      <c r="O245" s="14" t="s">
        <v>41</v>
      </c>
      <c r="P245" s="14">
        <f>VLOOKUP((D245-1)&amp;"."&amp;C245&amp;"."&amp;B245,FPL!B$38:E$429,4,FALSE)*2.99</f>
        <v>47630.700000000004</v>
      </c>
      <c r="Q245" s="14" t="s">
        <v>42</v>
      </c>
      <c r="R245" s="14">
        <f>VLOOKUP((D245-1)&amp;"."&amp;C245&amp;"."&amp;B245,FPL!B$38:E$429,4,FALSE)*3.99</f>
        <v>63560.700000000004</v>
      </c>
      <c r="S245" s="14" t="s">
        <v>318</v>
      </c>
      <c r="T245" s="15">
        <v>99999999999</v>
      </c>
      <c r="U245" s="6">
        <f t="shared" si="24"/>
        <v>9.6600000000000005E-2</v>
      </c>
      <c r="V245" s="14">
        <v>2.0299999999999999E-2</v>
      </c>
      <c r="W245" s="14">
        <f t="shared" si="25"/>
        <v>2.0299999999999999E-2</v>
      </c>
      <c r="X245" s="14">
        <v>3.0499999999999999E-2</v>
      </c>
      <c r="Y245" s="14">
        <v>4.07E-2</v>
      </c>
      <c r="Z245" s="14">
        <f t="shared" si="26"/>
        <v>4.07E-2</v>
      </c>
      <c r="AA245" s="14">
        <v>6.4100000000000004E-2</v>
      </c>
      <c r="AB245" s="14">
        <f t="shared" si="27"/>
        <v>6.4100000000000004E-2</v>
      </c>
      <c r="AC245" s="14">
        <v>8.1799999999999998E-2</v>
      </c>
      <c r="AD245" s="14">
        <f t="shared" si="28"/>
        <v>8.1799999999999998E-2</v>
      </c>
      <c r="AE245" s="14">
        <v>9.6600000000000005E-2</v>
      </c>
      <c r="AF245" s="14">
        <f t="shared" si="30"/>
        <v>9.6600000000000005E-2</v>
      </c>
      <c r="AG245" s="14">
        <f t="shared" si="30"/>
        <v>9.6600000000000005E-2</v>
      </c>
      <c r="AH245" s="14">
        <v>1</v>
      </c>
      <c r="AI245" s="15">
        <v>1</v>
      </c>
    </row>
    <row r="246" spans="1:35" x14ac:dyDescent="0.45">
      <c r="A246" s="14" t="s">
        <v>315</v>
      </c>
      <c r="B246" s="28">
        <v>0</v>
      </c>
      <c r="C246" s="29">
        <v>3</v>
      </c>
      <c r="D246" s="14">
        <v>2016</v>
      </c>
      <c r="E246" s="6" t="s">
        <v>36</v>
      </c>
      <c r="F246" s="14" t="s">
        <v>37</v>
      </c>
      <c r="G246" s="14">
        <f>VLOOKUP((D246-1)&amp;"."&amp;C246&amp;"."&amp;B246,FPL!B$38:E$429,4,FALSE)*1</f>
        <v>20090</v>
      </c>
      <c r="H246" s="14">
        <f>VLOOKUP((D246-1)&amp;"."&amp;C246&amp;"."&amp;B246,FPL!B$38:E$429,4,FALSE)*1.32</f>
        <v>26518.800000000003</v>
      </c>
      <c r="I246" s="14" t="s">
        <v>38</v>
      </c>
      <c r="J246" s="14">
        <f>VLOOKUP((D246-1)&amp;"."&amp;C246&amp;"."&amp;B246,FPL!B$38:E$429,4,FALSE)*1.49</f>
        <v>29934.1</v>
      </c>
      <c r="K246" s="14" t="s">
        <v>39</v>
      </c>
      <c r="L246" s="14">
        <f>VLOOKUP((D246-1)&amp;"."&amp;C246&amp;"."&amp;B246,FPL!B$38:E$429,4,FALSE)*1.99</f>
        <v>39979.1</v>
      </c>
      <c r="M246" s="14" t="s">
        <v>40</v>
      </c>
      <c r="N246" s="14">
        <f>VLOOKUP((D246-1)&amp;"."&amp;C246&amp;"."&amp;B246,FPL!B$38:E$429,4,FALSE)*2.49</f>
        <v>50024.100000000006</v>
      </c>
      <c r="O246" s="14" t="s">
        <v>41</v>
      </c>
      <c r="P246" s="14">
        <f>VLOOKUP((D246-1)&amp;"."&amp;C246&amp;"."&amp;B246,FPL!B$38:E$429,4,FALSE)*2.99</f>
        <v>60069.100000000006</v>
      </c>
      <c r="Q246" s="14" t="s">
        <v>42</v>
      </c>
      <c r="R246" s="14">
        <f>VLOOKUP((D246-1)&amp;"."&amp;C246&amp;"."&amp;B246,FPL!B$38:E$429,4,FALSE)*3.99</f>
        <v>80159.100000000006</v>
      </c>
      <c r="S246" s="14" t="s">
        <v>318</v>
      </c>
      <c r="T246" s="15">
        <v>99999999999</v>
      </c>
      <c r="U246" s="6">
        <f t="shared" si="24"/>
        <v>9.6600000000000005E-2</v>
      </c>
      <c r="V246" s="14">
        <v>2.0299999999999999E-2</v>
      </c>
      <c r="W246" s="14">
        <f t="shared" si="25"/>
        <v>2.0299999999999999E-2</v>
      </c>
      <c r="X246" s="14">
        <v>3.0499999999999999E-2</v>
      </c>
      <c r="Y246" s="14">
        <v>4.07E-2</v>
      </c>
      <c r="Z246" s="14">
        <f t="shared" si="26"/>
        <v>4.07E-2</v>
      </c>
      <c r="AA246" s="14">
        <v>6.4100000000000004E-2</v>
      </c>
      <c r="AB246" s="14">
        <f t="shared" si="27"/>
        <v>6.4100000000000004E-2</v>
      </c>
      <c r="AC246" s="14">
        <v>8.1799999999999998E-2</v>
      </c>
      <c r="AD246" s="14">
        <f t="shared" si="28"/>
        <v>8.1799999999999998E-2</v>
      </c>
      <c r="AE246" s="14">
        <v>9.6600000000000005E-2</v>
      </c>
      <c r="AF246" s="14">
        <f t="shared" si="30"/>
        <v>9.6600000000000005E-2</v>
      </c>
      <c r="AG246" s="14">
        <f t="shared" si="30"/>
        <v>9.6600000000000005E-2</v>
      </c>
      <c r="AH246" s="14">
        <v>1</v>
      </c>
      <c r="AI246" s="15">
        <v>1</v>
      </c>
    </row>
    <row r="247" spans="1:35" x14ac:dyDescent="0.45">
      <c r="A247" s="14" t="s">
        <v>315</v>
      </c>
      <c r="B247" s="28">
        <v>0</v>
      </c>
      <c r="C247" s="29">
        <v>4</v>
      </c>
      <c r="D247" s="14">
        <v>2016</v>
      </c>
      <c r="E247" s="6" t="s">
        <v>36</v>
      </c>
      <c r="F247" s="14" t="s">
        <v>37</v>
      </c>
      <c r="G247" s="14">
        <f>VLOOKUP((D247-1)&amp;"."&amp;C247&amp;"."&amp;B247,FPL!B$38:E$429,4,FALSE)*1</f>
        <v>24250</v>
      </c>
      <c r="H247" s="14">
        <f>VLOOKUP((D247-1)&amp;"."&amp;C247&amp;"."&amp;B247,FPL!B$38:E$429,4,FALSE)*1.32</f>
        <v>32010</v>
      </c>
      <c r="I247" s="14" t="s">
        <v>38</v>
      </c>
      <c r="J247" s="14">
        <f>VLOOKUP((D247-1)&amp;"."&amp;C247&amp;"."&amp;B247,FPL!B$38:E$429,4,FALSE)*1.49</f>
        <v>36132.5</v>
      </c>
      <c r="K247" s="14" t="s">
        <v>39</v>
      </c>
      <c r="L247" s="14">
        <f>VLOOKUP((D247-1)&amp;"."&amp;C247&amp;"."&amp;B247,FPL!B$38:E$429,4,FALSE)*1.99</f>
        <v>48257.5</v>
      </c>
      <c r="M247" s="14" t="s">
        <v>40</v>
      </c>
      <c r="N247" s="14">
        <f>VLOOKUP((D247-1)&amp;"."&amp;C247&amp;"."&amp;B247,FPL!B$38:E$429,4,FALSE)*2.49</f>
        <v>60382.500000000007</v>
      </c>
      <c r="O247" s="14" t="s">
        <v>41</v>
      </c>
      <c r="P247" s="14">
        <f>VLOOKUP((D247-1)&amp;"."&amp;C247&amp;"."&amp;B247,FPL!B$38:E$429,4,FALSE)*2.99</f>
        <v>72507.5</v>
      </c>
      <c r="Q247" s="14" t="s">
        <v>42</v>
      </c>
      <c r="R247" s="14">
        <f>VLOOKUP((D247-1)&amp;"."&amp;C247&amp;"."&amp;B247,FPL!B$38:E$429,4,FALSE)*3.99</f>
        <v>96757.5</v>
      </c>
      <c r="S247" s="14" t="s">
        <v>318</v>
      </c>
      <c r="T247" s="15">
        <v>99999999999</v>
      </c>
      <c r="U247" s="6">
        <f t="shared" si="24"/>
        <v>9.6600000000000005E-2</v>
      </c>
      <c r="V247" s="14">
        <v>2.0299999999999999E-2</v>
      </c>
      <c r="W247" s="14">
        <f t="shared" si="25"/>
        <v>2.0299999999999999E-2</v>
      </c>
      <c r="X247" s="14">
        <v>3.0499999999999999E-2</v>
      </c>
      <c r="Y247" s="14">
        <v>4.07E-2</v>
      </c>
      <c r="Z247" s="14">
        <f t="shared" si="26"/>
        <v>4.07E-2</v>
      </c>
      <c r="AA247" s="14">
        <v>6.4100000000000004E-2</v>
      </c>
      <c r="AB247" s="14">
        <f t="shared" si="27"/>
        <v>6.4100000000000004E-2</v>
      </c>
      <c r="AC247" s="14">
        <v>8.1799999999999998E-2</v>
      </c>
      <c r="AD247" s="14">
        <f t="shared" si="28"/>
        <v>8.1799999999999998E-2</v>
      </c>
      <c r="AE247" s="14">
        <v>9.6600000000000005E-2</v>
      </c>
      <c r="AF247" s="14">
        <f t="shared" si="30"/>
        <v>9.6600000000000005E-2</v>
      </c>
      <c r="AG247" s="14">
        <f t="shared" si="30"/>
        <v>9.6600000000000005E-2</v>
      </c>
      <c r="AH247" s="14">
        <v>1</v>
      </c>
      <c r="AI247" s="15">
        <v>1</v>
      </c>
    </row>
    <row r="248" spans="1:35" x14ac:dyDescent="0.45">
      <c r="A248" s="14" t="s">
        <v>315</v>
      </c>
      <c r="B248" s="28">
        <v>0</v>
      </c>
      <c r="C248" s="29">
        <v>5</v>
      </c>
      <c r="D248" s="14">
        <v>2016</v>
      </c>
      <c r="E248" s="6" t="s">
        <v>36</v>
      </c>
      <c r="F248" s="14" t="s">
        <v>37</v>
      </c>
      <c r="G248" s="14">
        <f>VLOOKUP((D248-1)&amp;"."&amp;C248&amp;"."&amp;B248,FPL!B$38:E$429,4,FALSE)*1</f>
        <v>28410</v>
      </c>
      <c r="H248" s="14">
        <f>VLOOKUP((D248-1)&amp;"."&amp;C248&amp;"."&amp;B248,FPL!B$38:E$429,4,FALSE)*1.32</f>
        <v>37501.200000000004</v>
      </c>
      <c r="I248" s="14" t="s">
        <v>38</v>
      </c>
      <c r="J248" s="14">
        <f>VLOOKUP((D248-1)&amp;"."&amp;C248&amp;"."&amp;B248,FPL!B$38:E$429,4,FALSE)*1.49</f>
        <v>42330.9</v>
      </c>
      <c r="K248" s="14" t="s">
        <v>39</v>
      </c>
      <c r="L248" s="14">
        <f>VLOOKUP((D248-1)&amp;"."&amp;C248&amp;"."&amp;B248,FPL!B$38:E$429,4,FALSE)*1.99</f>
        <v>56535.9</v>
      </c>
      <c r="M248" s="14" t="s">
        <v>40</v>
      </c>
      <c r="N248" s="14">
        <f>VLOOKUP((D248-1)&amp;"."&amp;C248&amp;"."&amp;B248,FPL!B$38:E$429,4,FALSE)*2.49</f>
        <v>70740.900000000009</v>
      </c>
      <c r="O248" s="14" t="s">
        <v>41</v>
      </c>
      <c r="P248" s="14">
        <f>VLOOKUP((D248-1)&amp;"."&amp;C248&amp;"."&amp;B248,FPL!B$38:E$429,4,FALSE)*2.99</f>
        <v>84945.900000000009</v>
      </c>
      <c r="Q248" s="14" t="s">
        <v>42</v>
      </c>
      <c r="R248" s="14">
        <f>VLOOKUP((D248-1)&amp;"."&amp;C248&amp;"."&amp;B248,FPL!B$38:E$429,4,FALSE)*3.99</f>
        <v>113355.90000000001</v>
      </c>
      <c r="S248" s="14" t="s">
        <v>318</v>
      </c>
      <c r="T248" s="15">
        <v>99999999999</v>
      </c>
      <c r="U248" s="6">
        <f t="shared" si="24"/>
        <v>9.6600000000000005E-2</v>
      </c>
      <c r="V248" s="14">
        <v>2.0299999999999999E-2</v>
      </c>
      <c r="W248" s="14">
        <f t="shared" si="25"/>
        <v>2.0299999999999999E-2</v>
      </c>
      <c r="X248" s="14">
        <v>3.0499999999999999E-2</v>
      </c>
      <c r="Y248" s="14">
        <v>4.07E-2</v>
      </c>
      <c r="Z248" s="14">
        <f t="shared" si="26"/>
        <v>4.07E-2</v>
      </c>
      <c r="AA248" s="14">
        <v>6.4100000000000004E-2</v>
      </c>
      <c r="AB248" s="14">
        <f t="shared" si="27"/>
        <v>6.4100000000000004E-2</v>
      </c>
      <c r="AC248" s="14">
        <v>8.1799999999999998E-2</v>
      </c>
      <c r="AD248" s="14">
        <f t="shared" si="28"/>
        <v>8.1799999999999998E-2</v>
      </c>
      <c r="AE248" s="14">
        <v>9.6600000000000005E-2</v>
      </c>
      <c r="AF248" s="14">
        <f t="shared" si="30"/>
        <v>9.6600000000000005E-2</v>
      </c>
      <c r="AG248" s="14">
        <f t="shared" si="30"/>
        <v>9.6600000000000005E-2</v>
      </c>
      <c r="AH248" s="14">
        <v>1</v>
      </c>
      <c r="AI248" s="15">
        <v>1</v>
      </c>
    </row>
    <row r="249" spans="1:35" x14ac:dyDescent="0.45">
      <c r="A249" s="14" t="s">
        <v>315</v>
      </c>
      <c r="B249" s="28">
        <v>0</v>
      </c>
      <c r="C249" s="29">
        <v>6</v>
      </c>
      <c r="D249" s="14">
        <v>2016</v>
      </c>
      <c r="E249" s="6" t="s">
        <v>36</v>
      </c>
      <c r="F249" s="14" t="s">
        <v>37</v>
      </c>
      <c r="G249" s="14">
        <f>VLOOKUP((D249-1)&amp;"."&amp;C249&amp;"."&amp;B249,FPL!B$38:E$429,4,FALSE)*1</f>
        <v>32570</v>
      </c>
      <c r="H249" s="14">
        <f>VLOOKUP((D249-1)&amp;"."&amp;C249&amp;"."&amp;B249,FPL!B$38:E$429,4,FALSE)*1.32</f>
        <v>42992.4</v>
      </c>
      <c r="I249" s="14" t="s">
        <v>38</v>
      </c>
      <c r="J249" s="14">
        <f>VLOOKUP((D249-1)&amp;"."&amp;C249&amp;"."&amp;B249,FPL!B$38:E$429,4,FALSE)*1.49</f>
        <v>48529.3</v>
      </c>
      <c r="K249" s="14" t="s">
        <v>39</v>
      </c>
      <c r="L249" s="14">
        <f>VLOOKUP((D249-1)&amp;"."&amp;C249&amp;"."&amp;B249,FPL!B$38:E$429,4,FALSE)*1.99</f>
        <v>64814.3</v>
      </c>
      <c r="M249" s="14" t="s">
        <v>40</v>
      </c>
      <c r="N249" s="14">
        <f>VLOOKUP((D249-1)&amp;"."&amp;C249&amp;"."&amp;B249,FPL!B$38:E$429,4,FALSE)*2.49</f>
        <v>81099.3</v>
      </c>
      <c r="O249" s="14" t="s">
        <v>41</v>
      </c>
      <c r="P249" s="14">
        <f>VLOOKUP((D249-1)&amp;"."&amp;C249&amp;"."&amp;B249,FPL!B$38:E$429,4,FALSE)*2.99</f>
        <v>97384.3</v>
      </c>
      <c r="Q249" s="14" t="s">
        <v>42</v>
      </c>
      <c r="R249" s="14">
        <f>VLOOKUP((D249-1)&amp;"."&amp;C249&amp;"."&amp;B249,FPL!B$38:E$429,4,FALSE)*3.99</f>
        <v>129954.3</v>
      </c>
      <c r="S249" s="14" t="s">
        <v>318</v>
      </c>
      <c r="T249" s="15">
        <v>99999999999</v>
      </c>
      <c r="U249" s="6">
        <f t="shared" si="24"/>
        <v>9.6600000000000005E-2</v>
      </c>
      <c r="V249" s="14">
        <v>2.0299999999999999E-2</v>
      </c>
      <c r="W249" s="14">
        <f t="shared" si="25"/>
        <v>2.0299999999999999E-2</v>
      </c>
      <c r="X249" s="14">
        <v>3.0499999999999999E-2</v>
      </c>
      <c r="Y249" s="14">
        <v>4.07E-2</v>
      </c>
      <c r="Z249" s="14">
        <f t="shared" si="26"/>
        <v>4.07E-2</v>
      </c>
      <c r="AA249" s="14">
        <v>6.4100000000000004E-2</v>
      </c>
      <c r="AB249" s="14">
        <f t="shared" si="27"/>
        <v>6.4100000000000004E-2</v>
      </c>
      <c r="AC249" s="14">
        <v>8.1799999999999998E-2</v>
      </c>
      <c r="AD249" s="14">
        <f t="shared" si="28"/>
        <v>8.1799999999999998E-2</v>
      </c>
      <c r="AE249" s="14">
        <v>9.6600000000000005E-2</v>
      </c>
      <c r="AF249" s="14">
        <f t="shared" si="30"/>
        <v>9.6600000000000005E-2</v>
      </c>
      <c r="AG249" s="14">
        <f t="shared" si="30"/>
        <v>9.6600000000000005E-2</v>
      </c>
      <c r="AH249" s="14">
        <v>1</v>
      </c>
      <c r="AI249" s="15">
        <v>1</v>
      </c>
    </row>
    <row r="250" spans="1:35" x14ac:dyDescent="0.45">
      <c r="A250" s="14" t="s">
        <v>315</v>
      </c>
      <c r="B250" s="28">
        <v>0</v>
      </c>
      <c r="C250" s="29">
        <v>7</v>
      </c>
      <c r="D250" s="14">
        <v>2016</v>
      </c>
      <c r="E250" s="6" t="s">
        <v>36</v>
      </c>
      <c r="F250" s="14" t="s">
        <v>37</v>
      </c>
      <c r="G250" s="14">
        <f>VLOOKUP((D250-1)&amp;"."&amp;C250&amp;"."&amp;B250,FPL!B$38:E$429,4,FALSE)*1</f>
        <v>36730</v>
      </c>
      <c r="H250" s="14">
        <f>VLOOKUP((D250-1)&amp;"."&amp;C250&amp;"."&amp;B250,FPL!B$38:E$429,4,FALSE)*1.32</f>
        <v>48483.600000000006</v>
      </c>
      <c r="I250" s="14" t="s">
        <v>38</v>
      </c>
      <c r="J250" s="14">
        <f>VLOOKUP((D250-1)&amp;"."&amp;C250&amp;"."&amp;B250,FPL!B$38:E$429,4,FALSE)*1.49</f>
        <v>54727.7</v>
      </c>
      <c r="K250" s="14" t="s">
        <v>39</v>
      </c>
      <c r="L250" s="14">
        <f>VLOOKUP((D250-1)&amp;"."&amp;C250&amp;"."&amp;B250,FPL!B$38:E$429,4,FALSE)*1.99</f>
        <v>73092.7</v>
      </c>
      <c r="M250" s="14" t="s">
        <v>40</v>
      </c>
      <c r="N250" s="14">
        <f>VLOOKUP((D250-1)&amp;"."&amp;C250&amp;"."&amp;B250,FPL!B$38:E$429,4,FALSE)*2.49</f>
        <v>91457.700000000012</v>
      </c>
      <c r="O250" s="14" t="s">
        <v>41</v>
      </c>
      <c r="P250" s="14">
        <f>VLOOKUP((D250-1)&amp;"."&amp;C250&amp;"."&amp;B250,FPL!B$38:E$429,4,FALSE)*2.99</f>
        <v>109822.70000000001</v>
      </c>
      <c r="Q250" s="14" t="s">
        <v>42</v>
      </c>
      <c r="R250" s="14">
        <f>VLOOKUP((D250-1)&amp;"."&amp;C250&amp;"."&amp;B250,FPL!B$38:E$429,4,FALSE)*3.99</f>
        <v>146552.70000000001</v>
      </c>
      <c r="S250" s="14" t="s">
        <v>318</v>
      </c>
      <c r="T250" s="15">
        <v>99999999999</v>
      </c>
      <c r="U250" s="6">
        <f t="shared" si="24"/>
        <v>9.6600000000000005E-2</v>
      </c>
      <c r="V250" s="14">
        <v>2.0299999999999999E-2</v>
      </c>
      <c r="W250" s="14">
        <f t="shared" si="25"/>
        <v>2.0299999999999999E-2</v>
      </c>
      <c r="X250" s="14">
        <v>3.0499999999999999E-2</v>
      </c>
      <c r="Y250" s="14">
        <v>4.07E-2</v>
      </c>
      <c r="Z250" s="14">
        <f t="shared" si="26"/>
        <v>4.07E-2</v>
      </c>
      <c r="AA250" s="14">
        <v>6.4100000000000004E-2</v>
      </c>
      <c r="AB250" s="14">
        <f t="shared" si="27"/>
        <v>6.4100000000000004E-2</v>
      </c>
      <c r="AC250" s="14">
        <v>8.1799999999999998E-2</v>
      </c>
      <c r="AD250" s="14">
        <f t="shared" si="28"/>
        <v>8.1799999999999998E-2</v>
      </c>
      <c r="AE250" s="14">
        <v>9.6600000000000005E-2</v>
      </c>
      <c r="AF250" s="14">
        <f t="shared" si="30"/>
        <v>9.6600000000000005E-2</v>
      </c>
      <c r="AG250" s="14">
        <f t="shared" si="30"/>
        <v>9.6600000000000005E-2</v>
      </c>
      <c r="AH250" s="14">
        <v>1</v>
      </c>
      <c r="AI250" s="15">
        <v>1</v>
      </c>
    </row>
    <row r="251" spans="1:35" x14ac:dyDescent="0.45">
      <c r="A251" s="14" t="s">
        <v>315</v>
      </c>
      <c r="B251" s="28">
        <v>0</v>
      </c>
      <c r="C251" s="29">
        <v>8</v>
      </c>
      <c r="D251" s="14">
        <v>2016</v>
      </c>
      <c r="E251" s="6" t="s">
        <v>36</v>
      </c>
      <c r="F251" s="14" t="s">
        <v>37</v>
      </c>
      <c r="G251" s="14">
        <f>VLOOKUP((D251-1)&amp;"."&amp;C251&amp;"."&amp;B251,FPL!B$38:E$429,4,FALSE)*1</f>
        <v>40890</v>
      </c>
      <c r="H251" s="14">
        <f>VLOOKUP((D251-1)&amp;"."&amp;C251&amp;"."&amp;B251,FPL!B$38:E$429,4,FALSE)*1.32</f>
        <v>53974.8</v>
      </c>
      <c r="I251" s="14" t="s">
        <v>38</v>
      </c>
      <c r="J251" s="14">
        <f>VLOOKUP((D251-1)&amp;"."&amp;C251&amp;"."&amp;B251,FPL!B$38:E$429,4,FALSE)*1.49</f>
        <v>60926.1</v>
      </c>
      <c r="K251" s="14" t="s">
        <v>39</v>
      </c>
      <c r="L251" s="14">
        <f>VLOOKUP((D251-1)&amp;"."&amp;C251&amp;"."&amp;B251,FPL!B$38:E$429,4,FALSE)*1.99</f>
        <v>81371.100000000006</v>
      </c>
      <c r="M251" s="14" t="s">
        <v>40</v>
      </c>
      <c r="N251" s="14">
        <f>VLOOKUP((D251-1)&amp;"."&amp;C251&amp;"."&amp;B251,FPL!B$38:E$429,4,FALSE)*2.49</f>
        <v>101816.1</v>
      </c>
      <c r="O251" s="14" t="s">
        <v>41</v>
      </c>
      <c r="P251" s="14">
        <f>VLOOKUP((D251-1)&amp;"."&amp;C251&amp;"."&amp;B251,FPL!B$38:E$429,4,FALSE)*2.99</f>
        <v>122261.1</v>
      </c>
      <c r="Q251" s="14" t="s">
        <v>42</v>
      </c>
      <c r="R251" s="14">
        <f>VLOOKUP((D251-1)&amp;"."&amp;C251&amp;"."&amp;B251,FPL!B$38:E$429,4,FALSE)*3.99</f>
        <v>163151.1</v>
      </c>
      <c r="S251" s="14" t="s">
        <v>318</v>
      </c>
      <c r="T251" s="15">
        <v>99999999999</v>
      </c>
      <c r="U251" s="6">
        <f t="shared" si="24"/>
        <v>9.6600000000000005E-2</v>
      </c>
      <c r="V251" s="14">
        <v>2.0299999999999999E-2</v>
      </c>
      <c r="W251" s="14">
        <f t="shared" si="25"/>
        <v>2.0299999999999999E-2</v>
      </c>
      <c r="X251" s="14">
        <v>3.0499999999999999E-2</v>
      </c>
      <c r="Y251" s="14">
        <v>4.07E-2</v>
      </c>
      <c r="Z251" s="14">
        <f t="shared" si="26"/>
        <v>4.07E-2</v>
      </c>
      <c r="AA251" s="14">
        <v>6.4100000000000004E-2</v>
      </c>
      <c r="AB251" s="14">
        <f t="shared" si="27"/>
        <v>6.4100000000000004E-2</v>
      </c>
      <c r="AC251" s="14">
        <v>8.1799999999999998E-2</v>
      </c>
      <c r="AD251" s="14">
        <f t="shared" si="28"/>
        <v>8.1799999999999998E-2</v>
      </c>
      <c r="AE251" s="14">
        <v>9.6600000000000005E-2</v>
      </c>
      <c r="AF251" s="14">
        <f t="shared" si="30"/>
        <v>9.6600000000000005E-2</v>
      </c>
      <c r="AG251" s="14">
        <f t="shared" si="30"/>
        <v>9.6600000000000005E-2</v>
      </c>
      <c r="AH251" s="14">
        <v>1</v>
      </c>
      <c r="AI251" s="15">
        <v>1</v>
      </c>
    </row>
    <row r="252" spans="1:35" x14ac:dyDescent="0.45">
      <c r="A252" s="14" t="s">
        <v>315</v>
      </c>
      <c r="B252" s="28">
        <v>0</v>
      </c>
      <c r="C252" s="29">
        <v>9</v>
      </c>
      <c r="D252" s="14">
        <v>2016</v>
      </c>
      <c r="E252" s="6" t="s">
        <v>36</v>
      </c>
      <c r="F252" s="14" t="s">
        <v>37</v>
      </c>
      <c r="G252" s="14">
        <f>VLOOKUP((D252-1)&amp;"."&amp;C252&amp;"."&amp;B252,FPL!B$38:E$429,4,FALSE)*1</f>
        <v>45050</v>
      </c>
      <c r="H252" s="14">
        <f>VLOOKUP((D252-1)&amp;"."&amp;C252&amp;"."&amp;B252,FPL!B$38:E$429,4,FALSE)*1.32</f>
        <v>59466</v>
      </c>
      <c r="I252" s="14" t="s">
        <v>38</v>
      </c>
      <c r="J252" s="14">
        <f>VLOOKUP((D252-1)&amp;"."&amp;C252&amp;"."&amp;B252,FPL!B$38:E$429,4,FALSE)*1.49</f>
        <v>67124.5</v>
      </c>
      <c r="K252" s="14" t="s">
        <v>39</v>
      </c>
      <c r="L252" s="14">
        <f>VLOOKUP((D252-1)&amp;"."&amp;C252&amp;"."&amp;B252,FPL!B$38:E$429,4,FALSE)*1.99</f>
        <v>89649.5</v>
      </c>
      <c r="M252" s="14" t="s">
        <v>40</v>
      </c>
      <c r="N252" s="14">
        <f>VLOOKUP((D252-1)&amp;"."&amp;C252&amp;"."&amp;B252,FPL!B$38:E$429,4,FALSE)*2.49</f>
        <v>112174.50000000001</v>
      </c>
      <c r="O252" s="14" t="s">
        <v>41</v>
      </c>
      <c r="P252" s="14">
        <f>VLOOKUP((D252-1)&amp;"."&amp;C252&amp;"."&amp;B252,FPL!B$38:E$429,4,FALSE)*2.99</f>
        <v>134699.5</v>
      </c>
      <c r="Q252" s="14" t="s">
        <v>42</v>
      </c>
      <c r="R252" s="14">
        <f>VLOOKUP((D252-1)&amp;"."&amp;C252&amp;"."&amp;B252,FPL!B$38:E$429,4,FALSE)*3.99</f>
        <v>179749.5</v>
      </c>
      <c r="S252" s="14" t="s">
        <v>318</v>
      </c>
      <c r="T252" s="15">
        <v>99999999999</v>
      </c>
      <c r="U252" s="6">
        <f t="shared" si="24"/>
        <v>9.6600000000000005E-2</v>
      </c>
      <c r="V252" s="14">
        <v>2.0299999999999999E-2</v>
      </c>
      <c r="W252" s="14">
        <f t="shared" si="25"/>
        <v>2.0299999999999999E-2</v>
      </c>
      <c r="X252" s="14">
        <v>3.0499999999999999E-2</v>
      </c>
      <c r="Y252" s="14">
        <v>4.07E-2</v>
      </c>
      <c r="Z252" s="14">
        <f t="shared" si="26"/>
        <v>4.07E-2</v>
      </c>
      <c r="AA252" s="14">
        <v>6.4100000000000004E-2</v>
      </c>
      <c r="AB252" s="14">
        <f t="shared" si="27"/>
        <v>6.4100000000000004E-2</v>
      </c>
      <c r="AC252" s="14">
        <v>8.1799999999999998E-2</v>
      </c>
      <c r="AD252" s="14">
        <f t="shared" si="28"/>
        <v>8.1799999999999998E-2</v>
      </c>
      <c r="AE252" s="14">
        <v>9.6600000000000005E-2</v>
      </c>
      <c r="AF252" s="14">
        <f t="shared" ref="AF252:AG255" si="31">AE252</f>
        <v>9.6600000000000005E-2</v>
      </c>
      <c r="AG252" s="14">
        <f t="shared" si="31"/>
        <v>9.6600000000000005E-2</v>
      </c>
      <c r="AH252" s="14">
        <v>1</v>
      </c>
      <c r="AI252" s="15">
        <v>1</v>
      </c>
    </row>
    <row r="253" spans="1:35" x14ac:dyDescent="0.45">
      <c r="A253" s="14" t="s">
        <v>315</v>
      </c>
      <c r="B253" s="28">
        <v>0</v>
      </c>
      <c r="C253" s="29">
        <v>10</v>
      </c>
      <c r="D253" s="14">
        <v>2016</v>
      </c>
      <c r="E253" s="6" t="s">
        <v>36</v>
      </c>
      <c r="F253" s="14" t="s">
        <v>37</v>
      </c>
      <c r="G253" s="14">
        <f>VLOOKUP((D253-1)&amp;"."&amp;C253&amp;"."&amp;B253,FPL!B$38:E$429,4,FALSE)*1</f>
        <v>49210</v>
      </c>
      <c r="H253" s="14">
        <f>VLOOKUP((D253-1)&amp;"."&amp;C253&amp;"."&amp;B253,FPL!B$38:E$429,4,FALSE)*1.32</f>
        <v>64957.200000000004</v>
      </c>
      <c r="I253" s="14" t="s">
        <v>38</v>
      </c>
      <c r="J253" s="14">
        <f>VLOOKUP((D253-1)&amp;"."&amp;C253&amp;"."&amp;B253,FPL!B$38:E$429,4,FALSE)*1.49</f>
        <v>73322.899999999994</v>
      </c>
      <c r="K253" s="14" t="s">
        <v>39</v>
      </c>
      <c r="L253" s="14">
        <f>VLOOKUP((D253-1)&amp;"."&amp;C253&amp;"."&amp;B253,FPL!B$38:E$429,4,FALSE)*1.99</f>
        <v>97927.9</v>
      </c>
      <c r="M253" s="14" t="s">
        <v>40</v>
      </c>
      <c r="N253" s="14">
        <f>VLOOKUP((D253-1)&amp;"."&amp;C253&amp;"."&amp;B253,FPL!B$38:E$429,4,FALSE)*2.49</f>
        <v>122532.90000000001</v>
      </c>
      <c r="O253" s="14" t="s">
        <v>41</v>
      </c>
      <c r="P253" s="14">
        <f>VLOOKUP((D253-1)&amp;"."&amp;C253&amp;"."&amp;B253,FPL!B$38:E$429,4,FALSE)*2.99</f>
        <v>147137.90000000002</v>
      </c>
      <c r="Q253" s="14" t="s">
        <v>42</v>
      </c>
      <c r="R253" s="14">
        <f>VLOOKUP((D253-1)&amp;"."&amp;C253&amp;"."&amp;B253,FPL!B$38:E$429,4,FALSE)*3.99</f>
        <v>196347.90000000002</v>
      </c>
      <c r="S253" s="14" t="s">
        <v>318</v>
      </c>
      <c r="T253" s="15">
        <v>99999999999</v>
      </c>
      <c r="U253" s="6">
        <f t="shared" si="24"/>
        <v>9.6600000000000005E-2</v>
      </c>
      <c r="V253" s="14">
        <v>2.0299999999999999E-2</v>
      </c>
      <c r="W253" s="14">
        <f t="shared" si="25"/>
        <v>2.0299999999999999E-2</v>
      </c>
      <c r="X253" s="14">
        <v>3.0499999999999999E-2</v>
      </c>
      <c r="Y253" s="14">
        <v>4.07E-2</v>
      </c>
      <c r="Z253" s="14">
        <f t="shared" si="26"/>
        <v>4.07E-2</v>
      </c>
      <c r="AA253" s="14">
        <v>6.4100000000000004E-2</v>
      </c>
      <c r="AB253" s="14">
        <f t="shared" si="27"/>
        <v>6.4100000000000004E-2</v>
      </c>
      <c r="AC253" s="14">
        <v>8.1799999999999998E-2</v>
      </c>
      <c r="AD253" s="14">
        <f t="shared" si="28"/>
        <v>8.1799999999999998E-2</v>
      </c>
      <c r="AE253" s="14">
        <v>9.6600000000000005E-2</v>
      </c>
      <c r="AF253" s="14">
        <f t="shared" si="31"/>
        <v>9.6600000000000005E-2</v>
      </c>
      <c r="AG253" s="14">
        <f t="shared" si="31"/>
        <v>9.6600000000000005E-2</v>
      </c>
      <c r="AH253" s="14">
        <v>1</v>
      </c>
      <c r="AI253" s="15">
        <v>1</v>
      </c>
    </row>
    <row r="254" spans="1:35" x14ac:dyDescent="0.45">
      <c r="A254" s="14" t="s">
        <v>315</v>
      </c>
      <c r="B254" s="28">
        <v>0</v>
      </c>
      <c r="C254" s="29">
        <v>11</v>
      </c>
      <c r="D254" s="14">
        <v>2016</v>
      </c>
      <c r="E254" s="6" t="s">
        <v>36</v>
      </c>
      <c r="F254" s="14" t="s">
        <v>37</v>
      </c>
      <c r="G254" s="14">
        <f>VLOOKUP((D254-1)&amp;"."&amp;C254&amp;"."&amp;B254,FPL!B$38:E$429,4,FALSE)*1</f>
        <v>53370</v>
      </c>
      <c r="H254" s="14">
        <f>VLOOKUP((D254-1)&amp;"."&amp;C254&amp;"."&amp;B254,FPL!B$38:E$429,4,FALSE)*1.32</f>
        <v>70448.400000000009</v>
      </c>
      <c r="I254" s="14" t="s">
        <v>38</v>
      </c>
      <c r="J254" s="14">
        <f>VLOOKUP((D254-1)&amp;"."&amp;C254&amp;"."&amp;B254,FPL!B$38:E$429,4,FALSE)*1.49</f>
        <v>79521.3</v>
      </c>
      <c r="K254" s="14" t="s">
        <v>39</v>
      </c>
      <c r="L254" s="14">
        <f>VLOOKUP((D254-1)&amp;"."&amp;C254&amp;"."&amp;B254,FPL!B$38:E$429,4,FALSE)*1.99</f>
        <v>106206.3</v>
      </c>
      <c r="M254" s="14" t="s">
        <v>40</v>
      </c>
      <c r="N254" s="14">
        <f>VLOOKUP((D254-1)&amp;"."&amp;C254&amp;"."&amp;B254,FPL!B$38:E$429,4,FALSE)*2.49</f>
        <v>132891.30000000002</v>
      </c>
      <c r="O254" s="14" t="s">
        <v>41</v>
      </c>
      <c r="P254" s="14">
        <f>VLOOKUP((D254-1)&amp;"."&amp;C254&amp;"."&amp;B254,FPL!B$38:E$429,4,FALSE)*2.99</f>
        <v>159576.30000000002</v>
      </c>
      <c r="Q254" s="14" t="s">
        <v>42</v>
      </c>
      <c r="R254" s="14">
        <f>VLOOKUP((D254-1)&amp;"."&amp;C254&amp;"."&amp;B254,FPL!B$38:E$429,4,FALSE)*3.99</f>
        <v>212946.30000000002</v>
      </c>
      <c r="S254" s="14" t="s">
        <v>318</v>
      </c>
      <c r="T254" s="15">
        <v>99999999999</v>
      </c>
      <c r="U254" s="6">
        <f t="shared" si="24"/>
        <v>9.6600000000000005E-2</v>
      </c>
      <c r="V254" s="14">
        <v>2.0299999999999999E-2</v>
      </c>
      <c r="W254" s="14">
        <f t="shared" si="25"/>
        <v>2.0299999999999999E-2</v>
      </c>
      <c r="X254" s="14">
        <v>3.0499999999999999E-2</v>
      </c>
      <c r="Y254" s="14">
        <v>4.07E-2</v>
      </c>
      <c r="Z254" s="14">
        <f t="shared" si="26"/>
        <v>4.07E-2</v>
      </c>
      <c r="AA254" s="14">
        <v>6.4100000000000004E-2</v>
      </c>
      <c r="AB254" s="14">
        <f t="shared" si="27"/>
        <v>6.4100000000000004E-2</v>
      </c>
      <c r="AC254" s="14">
        <v>8.1799999999999998E-2</v>
      </c>
      <c r="AD254" s="14">
        <f t="shared" si="28"/>
        <v>8.1799999999999998E-2</v>
      </c>
      <c r="AE254" s="14">
        <v>9.6600000000000005E-2</v>
      </c>
      <c r="AF254" s="14">
        <f t="shared" si="31"/>
        <v>9.6600000000000005E-2</v>
      </c>
      <c r="AG254" s="14">
        <f t="shared" si="31"/>
        <v>9.6600000000000005E-2</v>
      </c>
      <c r="AH254" s="14">
        <v>1</v>
      </c>
      <c r="AI254" s="15">
        <v>1</v>
      </c>
    </row>
    <row r="255" spans="1:35" ht="14.65" thickBot="1" x14ac:dyDescent="0.5">
      <c r="A255" s="14" t="s">
        <v>315</v>
      </c>
      <c r="B255" s="28">
        <v>0</v>
      </c>
      <c r="C255" s="29">
        <v>12</v>
      </c>
      <c r="D255" s="14">
        <v>2016</v>
      </c>
      <c r="E255" s="6" t="s">
        <v>36</v>
      </c>
      <c r="F255" s="14" t="s">
        <v>37</v>
      </c>
      <c r="G255" s="14">
        <f>VLOOKUP((D255-1)&amp;"."&amp;C255&amp;"."&amp;B255,FPL!B$38:E$429,4,FALSE)*1</f>
        <v>57530</v>
      </c>
      <c r="H255" s="14">
        <f>VLOOKUP((D255-1)&amp;"."&amp;C255&amp;"."&amp;B255,FPL!B$38:E$429,4,FALSE)*1.32</f>
        <v>75939.600000000006</v>
      </c>
      <c r="I255" s="14" t="s">
        <v>38</v>
      </c>
      <c r="J255" s="14">
        <f>VLOOKUP((D255-1)&amp;"."&amp;C255&amp;"."&amp;B255,FPL!B$38:E$429,4,FALSE)*1.49</f>
        <v>85719.7</v>
      </c>
      <c r="K255" s="14" t="s">
        <v>39</v>
      </c>
      <c r="L255" s="14">
        <f>VLOOKUP((D255-1)&amp;"."&amp;C255&amp;"."&amp;B255,FPL!B$38:E$429,4,FALSE)*1.99</f>
        <v>114484.7</v>
      </c>
      <c r="M255" s="14" t="s">
        <v>40</v>
      </c>
      <c r="N255" s="14">
        <f>VLOOKUP((D255-1)&amp;"."&amp;C255&amp;"."&amp;B255,FPL!B$38:E$429,4,FALSE)*2.49</f>
        <v>143249.70000000001</v>
      </c>
      <c r="O255" s="14" t="s">
        <v>41</v>
      </c>
      <c r="P255" s="14">
        <f>VLOOKUP((D255-1)&amp;"."&amp;C255&amp;"."&amp;B255,FPL!B$38:E$429,4,FALSE)*2.99</f>
        <v>172014.7</v>
      </c>
      <c r="Q255" s="14" t="s">
        <v>42</v>
      </c>
      <c r="R255" s="14">
        <f>VLOOKUP((D255-1)&amp;"."&amp;C255&amp;"."&amp;B255,FPL!B$38:E$429,4,FALSE)*3.99</f>
        <v>229544.7</v>
      </c>
      <c r="S255" s="14" t="s">
        <v>318</v>
      </c>
      <c r="T255" s="15">
        <v>99999999999</v>
      </c>
      <c r="U255" s="6">
        <f t="shared" si="24"/>
        <v>9.6600000000000005E-2</v>
      </c>
      <c r="V255" s="14">
        <v>2.0299999999999999E-2</v>
      </c>
      <c r="W255" s="14">
        <f t="shared" si="25"/>
        <v>2.0299999999999999E-2</v>
      </c>
      <c r="X255" s="14">
        <v>3.0499999999999999E-2</v>
      </c>
      <c r="Y255" s="14">
        <v>4.07E-2</v>
      </c>
      <c r="Z255" s="14">
        <f t="shared" si="26"/>
        <v>4.07E-2</v>
      </c>
      <c r="AA255" s="14">
        <v>6.4100000000000004E-2</v>
      </c>
      <c r="AB255" s="14">
        <f t="shared" si="27"/>
        <v>6.4100000000000004E-2</v>
      </c>
      <c r="AC255" s="14">
        <v>8.1799999999999998E-2</v>
      </c>
      <c r="AD255" s="14">
        <f t="shared" si="28"/>
        <v>8.1799999999999998E-2</v>
      </c>
      <c r="AE255" s="14">
        <v>9.6600000000000005E-2</v>
      </c>
      <c r="AF255" s="14">
        <f t="shared" si="31"/>
        <v>9.6600000000000005E-2</v>
      </c>
      <c r="AG255" s="14">
        <f t="shared" si="31"/>
        <v>9.6600000000000005E-2</v>
      </c>
      <c r="AH255" s="14">
        <v>1</v>
      </c>
      <c r="AI255" s="15">
        <v>1</v>
      </c>
    </row>
    <row r="256" spans="1:35" ht="14.65" thickTop="1" x14ac:dyDescent="0.45">
      <c r="A256" s="30" t="s">
        <v>315</v>
      </c>
      <c r="B256" s="31" t="s">
        <v>35</v>
      </c>
      <c r="C256" s="32">
        <v>1</v>
      </c>
      <c r="D256" s="30">
        <v>2015</v>
      </c>
      <c r="E256" s="33" t="s">
        <v>36</v>
      </c>
      <c r="F256" s="30" t="s">
        <v>37</v>
      </c>
      <c r="G256" s="30">
        <f>VLOOKUP((D256-1)&amp;"."&amp;C256&amp;"."&amp;B256,FPL!B$38:E$429,4,FALSE)*1</f>
        <v>14580</v>
      </c>
      <c r="H256" s="30">
        <f>VLOOKUP((D256-1)&amp;"."&amp;C256&amp;"."&amp;B256,FPL!B$38:E$429,4,FALSE)*1.32</f>
        <v>19245.600000000002</v>
      </c>
      <c r="I256" s="30" t="s">
        <v>38</v>
      </c>
      <c r="J256" s="30">
        <f>VLOOKUP((D256-1)&amp;"."&amp;C256&amp;"."&amp;B256,FPL!B$38:E$429,4,FALSE)*1.49</f>
        <v>21724.2</v>
      </c>
      <c r="K256" s="30" t="s">
        <v>39</v>
      </c>
      <c r="L256" s="30">
        <f>VLOOKUP((D256-1)&amp;"."&amp;C256&amp;"."&amp;B256,FPL!B$38:E$429,4,FALSE)*1.99</f>
        <v>29014.2</v>
      </c>
      <c r="M256" s="30" t="s">
        <v>40</v>
      </c>
      <c r="N256" s="30">
        <f>VLOOKUP((D256-1)&amp;"."&amp;C256&amp;"."&amp;B256,FPL!B$38:E$429,4,FALSE)*2.49</f>
        <v>36304.200000000004</v>
      </c>
      <c r="O256" s="30" t="s">
        <v>41</v>
      </c>
      <c r="P256" s="30">
        <f>VLOOKUP((D256-1)&amp;"."&amp;C256&amp;"."&amp;B256,FPL!B$38:E$429,4,FALSE)*2.99</f>
        <v>43594.200000000004</v>
      </c>
      <c r="Q256" s="30" t="s">
        <v>42</v>
      </c>
      <c r="R256" s="30">
        <f>VLOOKUP((D256-1)&amp;"."&amp;C256&amp;"."&amp;B256,FPL!B$38:E$429,4,FALSE)*3.99</f>
        <v>58174.200000000004</v>
      </c>
      <c r="S256" s="30" t="s">
        <v>318</v>
      </c>
      <c r="T256" s="34">
        <v>99999999999</v>
      </c>
      <c r="U256" s="33">
        <f t="shared" si="24"/>
        <v>9.6560000000000007E-2</v>
      </c>
      <c r="V256" s="30">
        <v>2.01E-2</v>
      </c>
      <c r="W256" s="30">
        <f t="shared" si="25"/>
        <v>2.01E-2</v>
      </c>
      <c r="X256" s="30">
        <v>3.0200000000000001E-2</v>
      </c>
      <c r="Y256" s="30">
        <v>4.02E-2</v>
      </c>
      <c r="Z256" s="30">
        <f t="shared" si="26"/>
        <v>4.02E-2</v>
      </c>
      <c r="AA256" s="30">
        <v>6.3399999999999998E-2</v>
      </c>
      <c r="AB256" s="30">
        <f t="shared" si="27"/>
        <v>6.3399999999999998E-2</v>
      </c>
      <c r="AC256" s="30">
        <v>8.1000000000000003E-2</v>
      </c>
      <c r="AD256" s="30">
        <f t="shared" si="28"/>
        <v>8.1000000000000003E-2</v>
      </c>
      <c r="AE256" s="30">
        <v>9.6560000000000007E-2</v>
      </c>
      <c r="AF256" s="30">
        <f t="shared" ref="AF256:AG283" si="32">AE256</f>
        <v>9.6560000000000007E-2</v>
      </c>
      <c r="AG256" s="30">
        <f t="shared" si="32"/>
        <v>9.6560000000000007E-2</v>
      </c>
      <c r="AH256" s="30">
        <v>1</v>
      </c>
      <c r="AI256" s="34">
        <v>1</v>
      </c>
    </row>
    <row r="257" spans="1:35" x14ac:dyDescent="0.45">
      <c r="A257" s="14" t="s">
        <v>315</v>
      </c>
      <c r="B257" s="28" t="s">
        <v>35</v>
      </c>
      <c r="C257" s="29">
        <v>2</v>
      </c>
      <c r="D257" s="14">
        <v>2015</v>
      </c>
      <c r="E257" s="6" t="s">
        <v>36</v>
      </c>
      <c r="F257" s="14" t="s">
        <v>37</v>
      </c>
      <c r="G257" s="14">
        <f>VLOOKUP((D257-1)&amp;"."&amp;C257&amp;"."&amp;B257,FPL!B$38:E$429,4,FALSE)*1</f>
        <v>19660</v>
      </c>
      <c r="H257" s="14">
        <f>VLOOKUP((D257-1)&amp;"."&amp;C257&amp;"."&amp;B257,FPL!B$38:E$429,4,FALSE)*1.32</f>
        <v>25951.200000000001</v>
      </c>
      <c r="I257" s="14" t="s">
        <v>38</v>
      </c>
      <c r="J257" s="14">
        <f>VLOOKUP((D257-1)&amp;"."&amp;C257&amp;"."&amp;B257,FPL!B$38:E$429,4,FALSE)*1.49</f>
        <v>29293.4</v>
      </c>
      <c r="K257" s="14" t="s">
        <v>39</v>
      </c>
      <c r="L257" s="14">
        <f>VLOOKUP((D257-1)&amp;"."&amp;C257&amp;"."&amp;B257,FPL!B$38:E$429,4,FALSE)*1.99</f>
        <v>39123.4</v>
      </c>
      <c r="M257" s="14" t="s">
        <v>40</v>
      </c>
      <c r="N257" s="14">
        <f>VLOOKUP((D257-1)&amp;"."&amp;C257&amp;"."&amp;B257,FPL!B$38:E$429,4,FALSE)*2.49</f>
        <v>48953.4</v>
      </c>
      <c r="O257" s="14" t="s">
        <v>41</v>
      </c>
      <c r="P257" s="14">
        <f>VLOOKUP((D257-1)&amp;"."&amp;C257&amp;"."&amp;B257,FPL!B$38:E$429,4,FALSE)*2.99</f>
        <v>58783.4</v>
      </c>
      <c r="Q257" s="14" t="s">
        <v>42</v>
      </c>
      <c r="R257" s="14">
        <f>VLOOKUP((D257-1)&amp;"."&amp;C257&amp;"."&amp;B257,FPL!B$38:E$429,4,FALSE)*3.99</f>
        <v>78443.400000000009</v>
      </c>
      <c r="S257" s="14" t="s">
        <v>318</v>
      </c>
      <c r="T257" s="15">
        <v>99999999999</v>
      </c>
      <c r="U257" s="6">
        <f t="shared" si="24"/>
        <v>9.6560000000000007E-2</v>
      </c>
      <c r="V257" s="14">
        <v>2.01E-2</v>
      </c>
      <c r="W257" s="14">
        <f t="shared" si="25"/>
        <v>2.01E-2</v>
      </c>
      <c r="X257" s="14">
        <v>3.0200000000000001E-2</v>
      </c>
      <c r="Y257" s="14">
        <v>4.02E-2</v>
      </c>
      <c r="Z257" s="14">
        <f t="shared" si="26"/>
        <v>4.02E-2</v>
      </c>
      <c r="AA257" s="14">
        <v>6.3399999999999998E-2</v>
      </c>
      <c r="AB257" s="14">
        <f t="shared" si="27"/>
        <v>6.3399999999999998E-2</v>
      </c>
      <c r="AC257" s="14">
        <v>8.1000000000000003E-2</v>
      </c>
      <c r="AD257" s="14">
        <f t="shared" si="28"/>
        <v>8.1000000000000003E-2</v>
      </c>
      <c r="AE257" s="14">
        <v>9.6560000000000007E-2</v>
      </c>
      <c r="AF257" s="14">
        <f t="shared" si="32"/>
        <v>9.6560000000000007E-2</v>
      </c>
      <c r="AG257" s="14">
        <f t="shared" si="32"/>
        <v>9.6560000000000007E-2</v>
      </c>
      <c r="AH257" s="14">
        <v>1</v>
      </c>
      <c r="AI257" s="15">
        <v>1</v>
      </c>
    </row>
    <row r="258" spans="1:35" x14ac:dyDescent="0.45">
      <c r="A258" s="14" t="s">
        <v>315</v>
      </c>
      <c r="B258" s="28" t="s">
        <v>35</v>
      </c>
      <c r="C258" s="29">
        <v>3</v>
      </c>
      <c r="D258" s="14">
        <v>2015</v>
      </c>
      <c r="E258" s="6" t="s">
        <v>36</v>
      </c>
      <c r="F258" s="14" t="s">
        <v>37</v>
      </c>
      <c r="G258" s="14">
        <f>VLOOKUP((D258-1)&amp;"."&amp;C258&amp;"."&amp;B258,FPL!B$38:E$429,4,FALSE)*1</f>
        <v>24740</v>
      </c>
      <c r="H258" s="14">
        <f>VLOOKUP((D258-1)&amp;"."&amp;C258&amp;"."&amp;B258,FPL!B$38:E$429,4,FALSE)*1.32</f>
        <v>32656.800000000003</v>
      </c>
      <c r="I258" s="14" t="s">
        <v>38</v>
      </c>
      <c r="J258" s="14">
        <f>VLOOKUP((D258-1)&amp;"."&amp;C258&amp;"."&amp;B258,FPL!B$38:E$429,4,FALSE)*1.49</f>
        <v>36862.6</v>
      </c>
      <c r="K258" s="14" t="s">
        <v>39</v>
      </c>
      <c r="L258" s="14">
        <f>VLOOKUP((D258-1)&amp;"."&amp;C258&amp;"."&amp;B258,FPL!B$38:E$429,4,FALSE)*1.99</f>
        <v>49232.6</v>
      </c>
      <c r="M258" s="14" t="s">
        <v>40</v>
      </c>
      <c r="N258" s="14">
        <f>VLOOKUP((D258-1)&amp;"."&amp;C258&amp;"."&amp;B258,FPL!B$38:E$429,4,FALSE)*2.49</f>
        <v>61602.600000000006</v>
      </c>
      <c r="O258" s="14" t="s">
        <v>41</v>
      </c>
      <c r="P258" s="14">
        <f>VLOOKUP((D258-1)&amp;"."&amp;C258&amp;"."&amp;B258,FPL!B$38:E$429,4,FALSE)*2.99</f>
        <v>73972.600000000006</v>
      </c>
      <c r="Q258" s="14" t="s">
        <v>42</v>
      </c>
      <c r="R258" s="14">
        <f>VLOOKUP((D258-1)&amp;"."&amp;C258&amp;"."&amp;B258,FPL!B$38:E$429,4,FALSE)*3.99</f>
        <v>98712.6</v>
      </c>
      <c r="S258" s="14" t="s">
        <v>318</v>
      </c>
      <c r="T258" s="15">
        <v>99999999999</v>
      </c>
      <c r="U258" s="6">
        <f t="shared" si="24"/>
        <v>9.6560000000000007E-2</v>
      </c>
      <c r="V258" s="14">
        <v>2.01E-2</v>
      </c>
      <c r="W258" s="14">
        <f t="shared" si="25"/>
        <v>2.01E-2</v>
      </c>
      <c r="X258" s="14">
        <v>3.0200000000000001E-2</v>
      </c>
      <c r="Y258" s="14">
        <v>4.02E-2</v>
      </c>
      <c r="Z258" s="14">
        <f t="shared" si="26"/>
        <v>4.02E-2</v>
      </c>
      <c r="AA258" s="14">
        <v>6.3399999999999998E-2</v>
      </c>
      <c r="AB258" s="14">
        <f t="shared" si="27"/>
        <v>6.3399999999999998E-2</v>
      </c>
      <c r="AC258" s="14">
        <v>8.1000000000000003E-2</v>
      </c>
      <c r="AD258" s="14">
        <f t="shared" si="28"/>
        <v>8.1000000000000003E-2</v>
      </c>
      <c r="AE258" s="14">
        <v>9.6560000000000007E-2</v>
      </c>
      <c r="AF258" s="14">
        <f t="shared" si="32"/>
        <v>9.6560000000000007E-2</v>
      </c>
      <c r="AG258" s="14">
        <f t="shared" si="32"/>
        <v>9.6560000000000007E-2</v>
      </c>
      <c r="AH258" s="14">
        <v>1</v>
      </c>
      <c r="AI258" s="15">
        <v>1</v>
      </c>
    </row>
    <row r="259" spans="1:35" x14ac:dyDescent="0.45">
      <c r="A259" s="14" t="s">
        <v>315</v>
      </c>
      <c r="B259" s="28" t="s">
        <v>35</v>
      </c>
      <c r="C259" s="29">
        <v>4</v>
      </c>
      <c r="D259" s="14">
        <v>2015</v>
      </c>
      <c r="E259" s="6" t="s">
        <v>36</v>
      </c>
      <c r="F259" s="14" t="s">
        <v>37</v>
      </c>
      <c r="G259" s="14">
        <f>VLOOKUP((D259-1)&amp;"."&amp;C259&amp;"."&amp;B259,FPL!B$38:E$429,4,FALSE)*1</f>
        <v>29820</v>
      </c>
      <c r="H259" s="14">
        <f>VLOOKUP((D259-1)&amp;"."&amp;C259&amp;"."&amp;B259,FPL!B$38:E$429,4,FALSE)*1.32</f>
        <v>39362.400000000001</v>
      </c>
      <c r="I259" s="14" t="s">
        <v>38</v>
      </c>
      <c r="J259" s="14">
        <f>VLOOKUP((D259-1)&amp;"."&amp;C259&amp;"."&amp;B259,FPL!B$38:E$429,4,FALSE)*1.49</f>
        <v>44431.8</v>
      </c>
      <c r="K259" s="14" t="s">
        <v>39</v>
      </c>
      <c r="L259" s="14">
        <f>VLOOKUP((D259-1)&amp;"."&amp;C259&amp;"."&amp;B259,FPL!B$38:E$429,4,FALSE)*1.99</f>
        <v>59341.8</v>
      </c>
      <c r="M259" s="14" t="s">
        <v>40</v>
      </c>
      <c r="N259" s="14">
        <f>VLOOKUP((D259-1)&amp;"."&amp;C259&amp;"."&amp;B259,FPL!B$38:E$429,4,FALSE)*2.49</f>
        <v>74251.8</v>
      </c>
      <c r="O259" s="14" t="s">
        <v>41</v>
      </c>
      <c r="P259" s="14">
        <f>VLOOKUP((D259-1)&amp;"."&amp;C259&amp;"."&amp;B259,FPL!B$38:E$429,4,FALSE)*2.99</f>
        <v>89161.8</v>
      </c>
      <c r="Q259" s="14" t="s">
        <v>42</v>
      </c>
      <c r="R259" s="14">
        <f>VLOOKUP((D259-1)&amp;"."&amp;C259&amp;"."&amp;B259,FPL!B$38:E$429,4,FALSE)*3.99</f>
        <v>118981.8</v>
      </c>
      <c r="S259" s="14" t="s">
        <v>318</v>
      </c>
      <c r="T259" s="15">
        <v>99999999999</v>
      </c>
      <c r="U259" s="6">
        <f t="shared" si="24"/>
        <v>9.6560000000000007E-2</v>
      </c>
      <c r="V259" s="14">
        <v>2.01E-2</v>
      </c>
      <c r="W259" s="14">
        <f t="shared" si="25"/>
        <v>2.01E-2</v>
      </c>
      <c r="X259" s="14">
        <v>3.0200000000000001E-2</v>
      </c>
      <c r="Y259" s="14">
        <v>4.02E-2</v>
      </c>
      <c r="Z259" s="14">
        <f t="shared" si="26"/>
        <v>4.02E-2</v>
      </c>
      <c r="AA259" s="14">
        <v>6.3399999999999998E-2</v>
      </c>
      <c r="AB259" s="14">
        <f t="shared" si="27"/>
        <v>6.3399999999999998E-2</v>
      </c>
      <c r="AC259" s="14">
        <v>8.1000000000000003E-2</v>
      </c>
      <c r="AD259" s="14">
        <f t="shared" si="28"/>
        <v>8.1000000000000003E-2</v>
      </c>
      <c r="AE259" s="14">
        <v>9.6560000000000007E-2</v>
      </c>
      <c r="AF259" s="14">
        <f t="shared" si="32"/>
        <v>9.6560000000000007E-2</v>
      </c>
      <c r="AG259" s="14">
        <f t="shared" si="32"/>
        <v>9.6560000000000007E-2</v>
      </c>
      <c r="AH259" s="14">
        <v>1</v>
      </c>
      <c r="AI259" s="15">
        <v>1</v>
      </c>
    </row>
    <row r="260" spans="1:35" x14ac:dyDescent="0.45">
      <c r="A260" s="14" t="s">
        <v>315</v>
      </c>
      <c r="B260" s="28" t="s">
        <v>35</v>
      </c>
      <c r="C260" s="29">
        <v>5</v>
      </c>
      <c r="D260" s="14">
        <v>2015</v>
      </c>
      <c r="E260" s="6" t="s">
        <v>36</v>
      </c>
      <c r="F260" s="14" t="s">
        <v>37</v>
      </c>
      <c r="G260" s="14">
        <f>VLOOKUP((D260-1)&amp;"."&amp;C260&amp;"."&amp;B260,FPL!B$38:E$429,4,FALSE)*1</f>
        <v>34900</v>
      </c>
      <c r="H260" s="14">
        <f>VLOOKUP((D260-1)&amp;"."&amp;C260&amp;"."&amp;B260,FPL!B$38:E$429,4,FALSE)*1.32</f>
        <v>46068</v>
      </c>
      <c r="I260" s="14" t="s">
        <v>38</v>
      </c>
      <c r="J260" s="14">
        <f>VLOOKUP((D260-1)&amp;"."&amp;C260&amp;"."&amp;B260,FPL!B$38:E$429,4,FALSE)*1.49</f>
        <v>52001</v>
      </c>
      <c r="K260" s="14" t="s">
        <v>39</v>
      </c>
      <c r="L260" s="14">
        <f>VLOOKUP((D260-1)&amp;"."&amp;C260&amp;"."&amp;B260,FPL!B$38:E$429,4,FALSE)*1.99</f>
        <v>69451</v>
      </c>
      <c r="M260" s="14" t="s">
        <v>40</v>
      </c>
      <c r="N260" s="14">
        <f>VLOOKUP((D260-1)&amp;"."&amp;C260&amp;"."&amp;B260,FPL!B$38:E$429,4,FALSE)*2.49</f>
        <v>86901.000000000015</v>
      </c>
      <c r="O260" s="14" t="s">
        <v>41</v>
      </c>
      <c r="P260" s="14">
        <f>VLOOKUP((D260-1)&amp;"."&amp;C260&amp;"."&amp;B260,FPL!B$38:E$429,4,FALSE)*2.99</f>
        <v>104351.00000000001</v>
      </c>
      <c r="Q260" s="14" t="s">
        <v>42</v>
      </c>
      <c r="R260" s="14">
        <f>VLOOKUP((D260-1)&amp;"."&amp;C260&amp;"."&amp;B260,FPL!B$38:E$429,4,FALSE)*3.99</f>
        <v>139251</v>
      </c>
      <c r="S260" s="14" t="s">
        <v>318</v>
      </c>
      <c r="T260" s="15">
        <v>99999999999</v>
      </c>
      <c r="U260" s="6">
        <f t="shared" si="24"/>
        <v>9.6560000000000007E-2</v>
      </c>
      <c r="V260" s="14">
        <v>2.01E-2</v>
      </c>
      <c r="W260" s="14">
        <f t="shared" si="25"/>
        <v>2.01E-2</v>
      </c>
      <c r="X260" s="14">
        <v>3.0200000000000001E-2</v>
      </c>
      <c r="Y260" s="14">
        <v>4.02E-2</v>
      </c>
      <c r="Z260" s="14">
        <f t="shared" si="26"/>
        <v>4.02E-2</v>
      </c>
      <c r="AA260" s="14">
        <v>6.3399999999999998E-2</v>
      </c>
      <c r="AB260" s="14">
        <f t="shared" si="27"/>
        <v>6.3399999999999998E-2</v>
      </c>
      <c r="AC260" s="14">
        <v>8.1000000000000003E-2</v>
      </c>
      <c r="AD260" s="14">
        <f t="shared" si="28"/>
        <v>8.1000000000000003E-2</v>
      </c>
      <c r="AE260" s="14">
        <v>9.6560000000000007E-2</v>
      </c>
      <c r="AF260" s="14">
        <f t="shared" si="32"/>
        <v>9.6560000000000007E-2</v>
      </c>
      <c r="AG260" s="14">
        <f t="shared" si="32"/>
        <v>9.6560000000000007E-2</v>
      </c>
      <c r="AH260" s="14">
        <v>1</v>
      </c>
      <c r="AI260" s="15">
        <v>1</v>
      </c>
    </row>
    <row r="261" spans="1:35" x14ac:dyDescent="0.45">
      <c r="A261" s="14" t="s">
        <v>315</v>
      </c>
      <c r="B261" s="28" t="s">
        <v>35</v>
      </c>
      <c r="C261" s="29">
        <v>6</v>
      </c>
      <c r="D261" s="14">
        <v>2015</v>
      </c>
      <c r="E261" s="6" t="s">
        <v>36</v>
      </c>
      <c r="F261" s="14" t="s">
        <v>37</v>
      </c>
      <c r="G261" s="14">
        <f>VLOOKUP((D261-1)&amp;"."&amp;C261&amp;"."&amp;B261,FPL!B$38:E$429,4,FALSE)*1</f>
        <v>39980</v>
      </c>
      <c r="H261" s="14">
        <f>VLOOKUP((D261-1)&amp;"."&amp;C261&amp;"."&amp;B261,FPL!B$38:E$429,4,FALSE)*1.32</f>
        <v>52773.600000000006</v>
      </c>
      <c r="I261" s="14" t="s">
        <v>38</v>
      </c>
      <c r="J261" s="14">
        <f>VLOOKUP((D261-1)&amp;"."&amp;C261&amp;"."&amp;B261,FPL!B$38:E$429,4,FALSE)*1.49</f>
        <v>59570.2</v>
      </c>
      <c r="K261" s="14" t="s">
        <v>39</v>
      </c>
      <c r="L261" s="14">
        <f>VLOOKUP((D261-1)&amp;"."&amp;C261&amp;"."&amp;B261,FPL!B$38:E$429,4,FALSE)*1.99</f>
        <v>79560.2</v>
      </c>
      <c r="M261" s="14" t="s">
        <v>40</v>
      </c>
      <c r="N261" s="14">
        <f>VLOOKUP((D261-1)&amp;"."&amp;C261&amp;"."&amp;B261,FPL!B$38:E$429,4,FALSE)*2.49</f>
        <v>99550.200000000012</v>
      </c>
      <c r="O261" s="14" t="s">
        <v>41</v>
      </c>
      <c r="P261" s="14">
        <f>VLOOKUP((D261-1)&amp;"."&amp;C261&amp;"."&amp;B261,FPL!B$38:E$429,4,FALSE)*2.99</f>
        <v>119540.20000000001</v>
      </c>
      <c r="Q261" s="14" t="s">
        <v>42</v>
      </c>
      <c r="R261" s="14">
        <f>VLOOKUP((D261-1)&amp;"."&amp;C261&amp;"."&amp;B261,FPL!B$38:E$429,4,FALSE)*3.99</f>
        <v>159520.20000000001</v>
      </c>
      <c r="S261" s="14" t="s">
        <v>318</v>
      </c>
      <c r="T261" s="15">
        <v>99999999999</v>
      </c>
      <c r="U261" s="6">
        <f t="shared" si="24"/>
        <v>9.6560000000000007E-2</v>
      </c>
      <c r="V261" s="14">
        <v>2.01E-2</v>
      </c>
      <c r="W261" s="14">
        <f t="shared" si="25"/>
        <v>2.01E-2</v>
      </c>
      <c r="X261" s="14">
        <v>3.0200000000000001E-2</v>
      </c>
      <c r="Y261" s="14">
        <v>4.02E-2</v>
      </c>
      <c r="Z261" s="14">
        <f t="shared" si="26"/>
        <v>4.02E-2</v>
      </c>
      <c r="AA261" s="14">
        <v>6.3399999999999998E-2</v>
      </c>
      <c r="AB261" s="14">
        <f t="shared" si="27"/>
        <v>6.3399999999999998E-2</v>
      </c>
      <c r="AC261" s="14">
        <v>8.1000000000000003E-2</v>
      </c>
      <c r="AD261" s="14">
        <f t="shared" si="28"/>
        <v>8.1000000000000003E-2</v>
      </c>
      <c r="AE261" s="14">
        <v>9.6560000000000007E-2</v>
      </c>
      <c r="AF261" s="14">
        <f t="shared" si="32"/>
        <v>9.6560000000000007E-2</v>
      </c>
      <c r="AG261" s="14">
        <f t="shared" si="32"/>
        <v>9.6560000000000007E-2</v>
      </c>
      <c r="AH261" s="14">
        <v>1</v>
      </c>
      <c r="AI261" s="15">
        <v>1</v>
      </c>
    </row>
    <row r="262" spans="1:35" x14ac:dyDescent="0.45">
      <c r="A262" s="14" t="s">
        <v>315</v>
      </c>
      <c r="B262" s="28" t="s">
        <v>35</v>
      </c>
      <c r="C262" s="29">
        <v>7</v>
      </c>
      <c r="D262" s="14">
        <v>2015</v>
      </c>
      <c r="E262" s="6" t="s">
        <v>36</v>
      </c>
      <c r="F262" s="14" t="s">
        <v>37</v>
      </c>
      <c r="G262" s="14">
        <f>VLOOKUP((D262-1)&amp;"."&amp;C262&amp;"."&amp;B262,FPL!B$38:E$429,4,FALSE)*1</f>
        <v>45060</v>
      </c>
      <c r="H262" s="14">
        <f>VLOOKUP((D262-1)&amp;"."&amp;C262&amp;"."&amp;B262,FPL!B$38:E$429,4,FALSE)*1.32</f>
        <v>59479.200000000004</v>
      </c>
      <c r="I262" s="14" t="s">
        <v>38</v>
      </c>
      <c r="J262" s="14">
        <f>VLOOKUP((D262-1)&amp;"."&amp;C262&amp;"."&amp;B262,FPL!B$38:E$429,4,FALSE)*1.49</f>
        <v>67139.399999999994</v>
      </c>
      <c r="K262" s="14" t="s">
        <v>39</v>
      </c>
      <c r="L262" s="14">
        <f>VLOOKUP((D262-1)&amp;"."&amp;C262&amp;"."&amp;B262,FPL!B$38:E$429,4,FALSE)*1.99</f>
        <v>89669.4</v>
      </c>
      <c r="M262" s="14" t="s">
        <v>40</v>
      </c>
      <c r="N262" s="14">
        <f>VLOOKUP((D262-1)&amp;"."&amp;C262&amp;"."&amp;B262,FPL!B$38:E$429,4,FALSE)*2.49</f>
        <v>112199.40000000001</v>
      </c>
      <c r="O262" s="14" t="s">
        <v>41</v>
      </c>
      <c r="P262" s="14">
        <f>VLOOKUP((D262-1)&amp;"."&amp;C262&amp;"."&amp;B262,FPL!B$38:E$429,4,FALSE)*2.99</f>
        <v>134729.40000000002</v>
      </c>
      <c r="Q262" s="14" t="s">
        <v>42</v>
      </c>
      <c r="R262" s="14">
        <f>VLOOKUP((D262-1)&amp;"."&amp;C262&amp;"."&amp;B262,FPL!B$38:E$429,4,FALSE)*3.99</f>
        <v>179789.40000000002</v>
      </c>
      <c r="S262" s="14" t="s">
        <v>318</v>
      </c>
      <c r="T262" s="15">
        <v>99999999999</v>
      </c>
      <c r="U262" s="6">
        <f t="shared" si="24"/>
        <v>9.6560000000000007E-2</v>
      </c>
      <c r="V262" s="14">
        <v>2.01E-2</v>
      </c>
      <c r="W262" s="14">
        <f t="shared" si="25"/>
        <v>2.01E-2</v>
      </c>
      <c r="X262" s="14">
        <v>3.0200000000000001E-2</v>
      </c>
      <c r="Y262" s="14">
        <v>4.02E-2</v>
      </c>
      <c r="Z262" s="14">
        <f t="shared" si="26"/>
        <v>4.02E-2</v>
      </c>
      <c r="AA262" s="14">
        <v>6.3399999999999998E-2</v>
      </c>
      <c r="AB262" s="14">
        <f t="shared" si="27"/>
        <v>6.3399999999999998E-2</v>
      </c>
      <c r="AC262" s="14">
        <v>8.1000000000000003E-2</v>
      </c>
      <c r="AD262" s="14">
        <f t="shared" si="28"/>
        <v>8.1000000000000003E-2</v>
      </c>
      <c r="AE262" s="14">
        <v>9.6560000000000007E-2</v>
      </c>
      <c r="AF262" s="14">
        <f t="shared" si="32"/>
        <v>9.6560000000000007E-2</v>
      </c>
      <c r="AG262" s="14">
        <f t="shared" si="32"/>
        <v>9.6560000000000007E-2</v>
      </c>
      <c r="AH262" s="14">
        <v>1</v>
      </c>
      <c r="AI262" s="15">
        <v>1</v>
      </c>
    </row>
    <row r="263" spans="1:35" x14ac:dyDescent="0.45">
      <c r="A263" s="14" t="s">
        <v>315</v>
      </c>
      <c r="B263" s="28" t="s">
        <v>35</v>
      </c>
      <c r="C263" s="29">
        <v>8</v>
      </c>
      <c r="D263" s="14">
        <v>2015</v>
      </c>
      <c r="E263" s="6" t="s">
        <v>36</v>
      </c>
      <c r="F263" s="14" t="s">
        <v>37</v>
      </c>
      <c r="G263" s="14">
        <f>VLOOKUP((D263-1)&amp;"."&amp;C263&amp;"."&amp;B263,FPL!B$38:E$429,4,FALSE)*1</f>
        <v>50140</v>
      </c>
      <c r="H263" s="14">
        <f>VLOOKUP((D263-1)&amp;"."&amp;C263&amp;"."&amp;B263,FPL!B$38:E$429,4,FALSE)*1.32</f>
        <v>66184.800000000003</v>
      </c>
      <c r="I263" s="14" t="s">
        <v>38</v>
      </c>
      <c r="J263" s="14">
        <f>VLOOKUP((D263-1)&amp;"."&amp;C263&amp;"."&amp;B263,FPL!B$38:E$429,4,FALSE)*1.49</f>
        <v>74708.600000000006</v>
      </c>
      <c r="K263" s="14" t="s">
        <v>39</v>
      </c>
      <c r="L263" s="14">
        <f>VLOOKUP((D263-1)&amp;"."&amp;C263&amp;"."&amp;B263,FPL!B$38:E$429,4,FALSE)*1.99</f>
        <v>99778.6</v>
      </c>
      <c r="M263" s="14" t="s">
        <v>40</v>
      </c>
      <c r="N263" s="14">
        <f>VLOOKUP((D263-1)&amp;"."&amp;C263&amp;"."&amp;B263,FPL!B$38:E$429,4,FALSE)*2.49</f>
        <v>124848.6</v>
      </c>
      <c r="O263" s="14" t="s">
        <v>41</v>
      </c>
      <c r="P263" s="14">
        <f>VLOOKUP((D263-1)&amp;"."&amp;C263&amp;"."&amp;B263,FPL!B$38:E$429,4,FALSE)*2.99</f>
        <v>149918.6</v>
      </c>
      <c r="Q263" s="14" t="s">
        <v>42</v>
      </c>
      <c r="R263" s="14">
        <f>VLOOKUP((D263-1)&amp;"."&amp;C263&amp;"."&amp;B263,FPL!B$38:E$429,4,FALSE)*3.99</f>
        <v>200058.6</v>
      </c>
      <c r="S263" s="14" t="s">
        <v>318</v>
      </c>
      <c r="T263" s="15">
        <v>99999999999</v>
      </c>
      <c r="U263" s="6">
        <f t="shared" si="24"/>
        <v>9.6560000000000007E-2</v>
      </c>
      <c r="V263" s="14">
        <v>2.01E-2</v>
      </c>
      <c r="W263" s="14">
        <f t="shared" si="25"/>
        <v>2.01E-2</v>
      </c>
      <c r="X263" s="14">
        <v>3.0200000000000001E-2</v>
      </c>
      <c r="Y263" s="14">
        <v>4.02E-2</v>
      </c>
      <c r="Z263" s="14">
        <f t="shared" si="26"/>
        <v>4.02E-2</v>
      </c>
      <c r="AA263" s="14">
        <v>6.3399999999999998E-2</v>
      </c>
      <c r="AB263" s="14">
        <f t="shared" si="27"/>
        <v>6.3399999999999998E-2</v>
      </c>
      <c r="AC263" s="14">
        <v>8.1000000000000003E-2</v>
      </c>
      <c r="AD263" s="14">
        <f t="shared" si="28"/>
        <v>8.1000000000000003E-2</v>
      </c>
      <c r="AE263" s="14">
        <v>9.6560000000000007E-2</v>
      </c>
      <c r="AF263" s="14">
        <f t="shared" si="32"/>
        <v>9.6560000000000007E-2</v>
      </c>
      <c r="AG263" s="14">
        <f t="shared" si="32"/>
        <v>9.6560000000000007E-2</v>
      </c>
      <c r="AH263" s="14">
        <v>1</v>
      </c>
      <c r="AI263" s="15">
        <v>1</v>
      </c>
    </row>
    <row r="264" spans="1:35" x14ac:dyDescent="0.45">
      <c r="A264" s="14" t="s">
        <v>315</v>
      </c>
      <c r="B264" s="28" t="s">
        <v>35</v>
      </c>
      <c r="C264" s="29">
        <v>9</v>
      </c>
      <c r="D264" s="14">
        <v>2015</v>
      </c>
      <c r="E264" s="6" t="s">
        <v>36</v>
      </c>
      <c r="F264" s="14" t="s">
        <v>37</v>
      </c>
      <c r="G264" s="14">
        <f>VLOOKUP((D264-1)&amp;"."&amp;C264&amp;"."&amp;B264,FPL!B$38:E$429,4,FALSE)*1</f>
        <v>55220</v>
      </c>
      <c r="H264" s="14">
        <f>VLOOKUP((D264-1)&amp;"."&amp;C264&amp;"."&amp;B264,FPL!B$38:E$429,4,FALSE)*1.32</f>
        <v>72890.400000000009</v>
      </c>
      <c r="I264" s="14" t="s">
        <v>38</v>
      </c>
      <c r="J264" s="14">
        <f>VLOOKUP((D264-1)&amp;"."&amp;C264&amp;"."&amp;B264,FPL!B$38:E$429,4,FALSE)*1.49</f>
        <v>82277.8</v>
      </c>
      <c r="K264" s="14" t="s">
        <v>39</v>
      </c>
      <c r="L264" s="14">
        <f>VLOOKUP((D264-1)&amp;"."&amp;C264&amp;"."&amp;B264,FPL!B$38:E$429,4,FALSE)*1.99</f>
        <v>109887.8</v>
      </c>
      <c r="M264" s="14" t="s">
        <v>40</v>
      </c>
      <c r="N264" s="14">
        <f>VLOOKUP((D264-1)&amp;"."&amp;C264&amp;"."&amp;B264,FPL!B$38:E$429,4,FALSE)*2.49</f>
        <v>137497.80000000002</v>
      </c>
      <c r="O264" s="14" t="s">
        <v>41</v>
      </c>
      <c r="P264" s="14">
        <f>VLOOKUP((D264-1)&amp;"."&amp;C264&amp;"."&amp;B264,FPL!B$38:E$429,4,FALSE)*2.99</f>
        <v>165107.80000000002</v>
      </c>
      <c r="Q264" s="14" t="s">
        <v>42</v>
      </c>
      <c r="R264" s="14">
        <f>VLOOKUP((D264-1)&amp;"."&amp;C264&amp;"."&amp;B264,FPL!B$38:E$429,4,FALSE)*3.99</f>
        <v>220327.80000000002</v>
      </c>
      <c r="S264" s="14" t="s">
        <v>318</v>
      </c>
      <c r="T264" s="15">
        <v>99999999999</v>
      </c>
      <c r="U264" s="6">
        <f t="shared" si="24"/>
        <v>9.6560000000000007E-2</v>
      </c>
      <c r="V264" s="14">
        <v>2.01E-2</v>
      </c>
      <c r="W264" s="14">
        <f t="shared" si="25"/>
        <v>2.01E-2</v>
      </c>
      <c r="X264" s="14">
        <v>3.0200000000000001E-2</v>
      </c>
      <c r="Y264" s="14">
        <v>4.02E-2</v>
      </c>
      <c r="Z264" s="14">
        <f t="shared" si="26"/>
        <v>4.02E-2</v>
      </c>
      <c r="AA264" s="14">
        <v>6.3399999999999998E-2</v>
      </c>
      <c r="AB264" s="14">
        <f t="shared" si="27"/>
        <v>6.3399999999999998E-2</v>
      </c>
      <c r="AC264" s="14">
        <v>8.1000000000000003E-2</v>
      </c>
      <c r="AD264" s="14">
        <f t="shared" si="28"/>
        <v>8.1000000000000003E-2</v>
      </c>
      <c r="AE264" s="14">
        <v>9.6560000000000007E-2</v>
      </c>
      <c r="AF264" s="14">
        <f t="shared" si="32"/>
        <v>9.6560000000000007E-2</v>
      </c>
      <c r="AG264" s="14">
        <f t="shared" si="32"/>
        <v>9.6560000000000007E-2</v>
      </c>
      <c r="AH264" s="14">
        <v>1</v>
      </c>
      <c r="AI264" s="15">
        <v>1</v>
      </c>
    </row>
    <row r="265" spans="1:35" x14ac:dyDescent="0.45">
      <c r="A265" s="14" t="s">
        <v>315</v>
      </c>
      <c r="B265" s="28" t="s">
        <v>35</v>
      </c>
      <c r="C265" s="29">
        <v>10</v>
      </c>
      <c r="D265" s="14">
        <v>2015</v>
      </c>
      <c r="E265" s="6" t="s">
        <v>36</v>
      </c>
      <c r="F265" s="14" t="s">
        <v>37</v>
      </c>
      <c r="G265" s="14">
        <f>VLOOKUP((D265-1)&amp;"."&amp;C265&amp;"."&amp;B265,FPL!B$38:E$429,4,FALSE)*1</f>
        <v>60300</v>
      </c>
      <c r="H265" s="14">
        <f>VLOOKUP((D265-1)&amp;"."&amp;C265&amp;"."&amp;B265,FPL!B$38:E$429,4,FALSE)*1.32</f>
        <v>79596</v>
      </c>
      <c r="I265" s="14" t="s">
        <v>38</v>
      </c>
      <c r="J265" s="14">
        <f>VLOOKUP((D265-1)&amp;"."&amp;C265&amp;"."&amp;B265,FPL!B$38:E$429,4,FALSE)*1.49</f>
        <v>89847</v>
      </c>
      <c r="K265" s="14" t="s">
        <v>39</v>
      </c>
      <c r="L265" s="14">
        <f>VLOOKUP((D265-1)&amp;"."&amp;C265&amp;"."&amp;B265,FPL!B$38:E$429,4,FALSE)*1.99</f>
        <v>119997</v>
      </c>
      <c r="M265" s="14" t="s">
        <v>40</v>
      </c>
      <c r="N265" s="14">
        <f>VLOOKUP((D265-1)&amp;"."&amp;C265&amp;"."&amp;B265,FPL!B$38:E$429,4,FALSE)*2.49</f>
        <v>150147</v>
      </c>
      <c r="O265" s="14" t="s">
        <v>41</v>
      </c>
      <c r="P265" s="14">
        <f>VLOOKUP((D265-1)&amp;"."&amp;C265&amp;"."&amp;B265,FPL!B$38:E$429,4,FALSE)*2.99</f>
        <v>180297</v>
      </c>
      <c r="Q265" s="14" t="s">
        <v>42</v>
      </c>
      <c r="R265" s="14">
        <f>VLOOKUP((D265-1)&amp;"."&amp;C265&amp;"."&amp;B265,FPL!B$38:E$429,4,FALSE)*3.99</f>
        <v>240597</v>
      </c>
      <c r="S265" s="14" t="s">
        <v>318</v>
      </c>
      <c r="T265" s="15">
        <v>99999999999</v>
      </c>
      <c r="U265" s="6">
        <f t="shared" si="24"/>
        <v>9.6560000000000007E-2</v>
      </c>
      <c r="V265" s="14">
        <v>2.01E-2</v>
      </c>
      <c r="W265" s="14">
        <f t="shared" si="25"/>
        <v>2.01E-2</v>
      </c>
      <c r="X265" s="14">
        <v>3.0200000000000001E-2</v>
      </c>
      <c r="Y265" s="14">
        <v>4.02E-2</v>
      </c>
      <c r="Z265" s="14">
        <f t="shared" si="26"/>
        <v>4.02E-2</v>
      </c>
      <c r="AA265" s="14">
        <v>6.3399999999999998E-2</v>
      </c>
      <c r="AB265" s="14">
        <f t="shared" si="27"/>
        <v>6.3399999999999998E-2</v>
      </c>
      <c r="AC265" s="14">
        <v>8.1000000000000003E-2</v>
      </c>
      <c r="AD265" s="14">
        <f t="shared" si="28"/>
        <v>8.1000000000000003E-2</v>
      </c>
      <c r="AE265" s="14">
        <v>9.6560000000000007E-2</v>
      </c>
      <c r="AF265" s="14">
        <f t="shared" si="32"/>
        <v>9.6560000000000007E-2</v>
      </c>
      <c r="AG265" s="14">
        <f t="shared" si="32"/>
        <v>9.6560000000000007E-2</v>
      </c>
      <c r="AH265" s="14">
        <v>1</v>
      </c>
      <c r="AI265" s="15">
        <v>1</v>
      </c>
    </row>
    <row r="266" spans="1:35" x14ac:dyDescent="0.45">
      <c r="A266" s="14" t="s">
        <v>315</v>
      </c>
      <c r="B266" s="28" t="s">
        <v>35</v>
      </c>
      <c r="C266" s="29">
        <v>11</v>
      </c>
      <c r="D266" s="14">
        <v>2015</v>
      </c>
      <c r="E266" s="6" t="s">
        <v>36</v>
      </c>
      <c r="F266" s="14" t="s">
        <v>37</v>
      </c>
      <c r="G266" s="14">
        <f>VLOOKUP((D266-1)&amp;"."&amp;C266&amp;"."&amp;B266,FPL!B$38:E$429,4,FALSE)*1</f>
        <v>65380</v>
      </c>
      <c r="H266" s="14">
        <f>VLOOKUP((D266-1)&amp;"."&amp;C266&amp;"."&amp;B266,FPL!B$38:E$429,4,FALSE)*1.32</f>
        <v>86301.6</v>
      </c>
      <c r="I266" s="14" t="s">
        <v>38</v>
      </c>
      <c r="J266" s="14">
        <f>VLOOKUP((D266-1)&amp;"."&amp;C266&amp;"."&amp;B266,FPL!B$38:E$429,4,FALSE)*1.49</f>
        <v>97416.2</v>
      </c>
      <c r="K266" s="14" t="s">
        <v>39</v>
      </c>
      <c r="L266" s="14">
        <f>VLOOKUP((D266-1)&amp;"."&amp;C266&amp;"."&amp;B266,FPL!B$38:E$429,4,FALSE)*1.99</f>
        <v>130106.2</v>
      </c>
      <c r="M266" s="14" t="s">
        <v>40</v>
      </c>
      <c r="N266" s="14">
        <f>VLOOKUP((D266-1)&amp;"."&amp;C266&amp;"."&amp;B266,FPL!B$38:E$429,4,FALSE)*2.49</f>
        <v>162796.20000000001</v>
      </c>
      <c r="O266" s="14" t="s">
        <v>41</v>
      </c>
      <c r="P266" s="14">
        <f>VLOOKUP((D266-1)&amp;"."&amp;C266&amp;"."&amp;B266,FPL!B$38:E$429,4,FALSE)*2.99</f>
        <v>195486.2</v>
      </c>
      <c r="Q266" s="14" t="s">
        <v>42</v>
      </c>
      <c r="R266" s="14">
        <f>VLOOKUP((D266-1)&amp;"."&amp;C266&amp;"."&amp;B266,FPL!B$38:E$429,4,FALSE)*3.99</f>
        <v>260866.2</v>
      </c>
      <c r="S266" s="14" t="s">
        <v>318</v>
      </c>
      <c r="T266" s="15">
        <v>99999999999</v>
      </c>
      <c r="U266" s="6">
        <f t="shared" si="24"/>
        <v>9.6560000000000007E-2</v>
      </c>
      <c r="V266" s="14">
        <v>2.01E-2</v>
      </c>
      <c r="W266" s="14">
        <f t="shared" si="25"/>
        <v>2.01E-2</v>
      </c>
      <c r="X266" s="14">
        <v>3.0200000000000001E-2</v>
      </c>
      <c r="Y266" s="14">
        <v>4.02E-2</v>
      </c>
      <c r="Z266" s="14">
        <f t="shared" si="26"/>
        <v>4.02E-2</v>
      </c>
      <c r="AA266" s="14">
        <v>6.3399999999999998E-2</v>
      </c>
      <c r="AB266" s="14">
        <f t="shared" si="27"/>
        <v>6.3399999999999998E-2</v>
      </c>
      <c r="AC266" s="14">
        <v>8.1000000000000003E-2</v>
      </c>
      <c r="AD266" s="14">
        <f t="shared" si="28"/>
        <v>8.1000000000000003E-2</v>
      </c>
      <c r="AE266" s="14">
        <v>9.6560000000000007E-2</v>
      </c>
      <c r="AF266" s="14">
        <f t="shared" si="32"/>
        <v>9.6560000000000007E-2</v>
      </c>
      <c r="AG266" s="14">
        <f t="shared" si="32"/>
        <v>9.6560000000000007E-2</v>
      </c>
      <c r="AH266" s="14">
        <v>1</v>
      </c>
      <c r="AI266" s="15">
        <v>1</v>
      </c>
    </row>
    <row r="267" spans="1:35" x14ac:dyDescent="0.45">
      <c r="A267" s="14" t="s">
        <v>315</v>
      </c>
      <c r="B267" s="28" t="s">
        <v>35</v>
      </c>
      <c r="C267" s="29">
        <v>12</v>
      </c>
      <c r="D267" s="14">
        <v>2015</v>
      </c>
      <c r="E267" s="6" t="s">
        <v>36</v>
      </c>
      <c r="F267" s="14" t="s">
        <v>37</v>
      </c>
      <c r="G267" s="14">
        <f>VLOOKUP((D267-1)&amp;"."&amp;C267&amp;"."&amp;B267,FPL!B$38:E$429,4,FALSE)*1</f>
        <v>70460</v>
      </c>
      <c r="H267" s="14">
        <f>VLOOKUP((D267-1)&amp;"."&amp;C267&amp;"."&amp;B267,FPL!B$38:E$429,4,FALSE)*1.32</f>
        <v>93007.200000000012</v>
      </c>
      <c r="I267" s="14" t="s">
        <v>38</v>
      </c>
      <c r="J267" s="14">
        <f>VLOOKUP((D267-1)&amp;"."&amp;C267&amp;"."&amp;B267,FPL!B$38:E$429,4,FALSE)*1.49</f>
        <v>104985.4</v>
      </c>
      <c r="K267" s="14" t="s">
        <v>39</v>
      </c>
      <c r="L267" s="14">
        <f>VLOOKUP((D267-1)&amp;"."&amp;C267&amp;"."&amp;B267,FPL!B$38:E$429,4,FALSE)*1.99</f>
        <v>140215.4</v>
      </c>
      <c r="M267" s="14" t="s">
        <v>40</v>
      </c>
      <c r="N267" s="14">
        <f>VLOOKUP((D267-1)&amp;"."&amp;C267&amp;"."&amp;B267,FPL!B$38:E$429,4,FALSE)*2.49</f>
        <v>175445.40000000002</v>
      </c>
      <c r="O267" s="14" t="s">
        <v>41</v>
      </c>
      <c r="P267" s="14">
        <f>VLOOKUP((D267-1)&amp;"."&amp;C267&amp;"."&amp;B267,FPL!B$38:E$429,4,FALSE)*2.99</f>
        <v>210675.40000000002</v>
      </c>
      <c r="Q267" s="14" t="s">
        <v>42</v>
      </c>
      <c r="R267" s="14">
        <f>VLOOKUP((D267-1)&amp;"."&amp;C267&amp;"."&amp;B267,FPL!B$38:E$429,4,FALSE)*3.99</f>
        <v>281135.40000000002</v>
      </c>
      <c r="S267" s="14" t="s">
        <v>318</v>
      </c>
      <c r="T267" s="15">
        <v>99999999999</v>
      </c>
      <c r="U267" s="6">
        <f t="shared" si="24"/>
        <v>9.6560000000000007E-2</v>
      </c>
      <c r="V267" s="14">
        <v>2.01E-2</v>
      </c>
      <c r="W267" s="14">
        <f t="shared" si="25"/>
        <v>2.01E-2</v>
      </c>
      <c r="X267" s="14">
        <v>3.0200000000000001E-2</v>
      </c>
      <c r="Y267" s="14">
        <v>4.02E-2</v>
      </c>
      <c r="Z267" s="14">
        <f t="shared" si="26"/>
        <v>4.02E-2</v>
      </c>
      <c r="AA267" s="14">
        <v>6.3399999999999998E-2</v>
      </c>
      <c r="AB267" s="14">
        <f t="shared" si="27"/>
        <v>6.3399999999999998E-2</v>
      </c>
      <c r="AC267" s="14">
        <v>8.1000000000000003E-2</v>
      </c>
      <c r="AD267" s="14">
        <f t="shared" si="28"/>
        <v>8.1000000000000003E-2</v>
      </c>
      <c r="AE267" s="14">
        <v>9.6560000000000007E-2</v>
      </c>
      <c r="AF267" s="14">
        <f t="shared" si="32"/>
        <v>9.6560000000000007E-2</v>
      </c>
      <c r="AG267" s="14">
        <f t="shared" si="32"/>
        <v>9.6560000000000007E-2</v>
      </c>
      <c r="AH267" s="14">
        <v>1</v>
      </c>
      <c r="AI267" s="15">
        <v>1</v>
      </c>
    </row>
    <row r="268" spans="1:35" x14ac:dyDescent="0.45">
      <c r="A268" s="14" t="s">
        <v>315</v>
      </c>
      <c r="B268" s="28" t="s">
        <v>46</v>
      </c>
      <c r="C268" s="29">
        <v>1</v>
      </c>
      <c r="D268" s="14">
        <v>2015</v>
      </c>
      <c r="E268" s="6" t="s">
        <v>36</v>
      </c>
      <c r="F268" s="14" t="s">
        <v>37</v>
      </c>
      <c r="G268" s="14">
        <f>VLOOKUP((D268-1)&amp;"."&amp;C268&amp;"."&amp;B268,FPL!B$38:E$429,4,FALSE)*1</f>
        <v>13420</v>
      </c>
      <c r="H268" s="14">
        <f>VLOOKUP((D268-1)&amp;"."&amp;C268&amp;"."&amp;B268,FPL!B$38:E$429,4,FALSE)*1.32</f>
        <v>17714.400000000001</v>
      </c>
      <c r="I268" s="14" t="s">
        <v>38</v>
      </c>
      <c r="J268" s="14">
        <f>VLOOKUP((D268-1)&amp;"."&amp;C268&amp;"."&amp;B268,FPL!B$38:E$429,4,FALSE)*1.49</f>
        <v>19995.8</v>
      </c>
      <c r="K268" s="14" t="s">
        <v>39</v>
      </c>
      <c r="L268" s="14">
        <f>VLOOKUP((D268-1)&amp;"."&amp;C268&amp;"."&amp;B268,FPL!B$38:E$429,4,FALSE)*1.99</f>
        <v>26705.8</v>
      </c>
      <c r="M268" s="14" t="s">
        <v>40</v>
      </c>
      <c r="N268" s="14">
        <f>VLOOKUP((D268-1)&amp;"."&amp;C268&amp;"."&amp;B268,FPL!B$38:E$429,4,FALSE)*2.49</f>
        <v>33415.800000000003</v>
      </c>
      <c r="O268" s="14" t="s">
        <v>41</v>
      </c>
      <c r="P268" s="14">
        <f>VLOOKUP((D268-1)&amp;"."&amp;C268&amp;"."&amp;B268,FPL!B$38:E$429,4,FALSE)*2.99</f>
        <v>40125.800000000003</v>
      </c>
      <c r="Q268" s="14" t="s">
        <v>42</v>
      </c>
      <c r="R268" s="14">
        <f>VLOOKUP((D268-1)&amp;"."&amp;C268&amp;"."&amp;B268,FPL!B$38:E$429,4,FALSE)*3.99</f>
        <v>53545.8</v>
      </c>
      <c r="S268" s="14" t="s">
        <v>318</v>
      </c>
      <c r="T268" s="15">
        <v>99999999999</v>
      </c>
      <c r="U268" s="6">
        <f t="shared" si="24"/>
        <v>9.6560000000000007E-2</v>
      </c>
      <c r="V268" s="14">
        <v>2.01E-2</v>
      </c>
      <c r="W268" s="14">
        <f t="shared" si="25"/>
        <v>2.01E-2</v>
      </c>
      <c r="X268" s="14">
        <v>3.0200000000000001E-2</v>
      </c>
      <c r="Y268" s="14">
        <v>4.02E-2</v>
      </c>
      <c r="Z268" s="14">
        <f t="shared" si="26"/>
        <v>4.02E-2</v>
      </c>
      <c r="AA268" s="14">
        <v>6.3399999999999998E-2</v>
      </c>
      <c r="AB268" s="14">
        <f t="shared" si="27"/>
        <v>6.3399999999999998E-2</v>
      </c>
      <c r="AC268" s="14">
        <v>8.1000000000000003E-2</v>
      </c>
      <c r="AD268" s="14">
        <f t="shared" si="28"/>
        <v>8.1000000000000003E-2</v>
      </c>
      <c r="AE268" s="14">
        <v>9.6560000000000007E-2</v>
      </c>
      <c r="AF268" s="14">
        <f t="shared" si="32"/>
        <v>9.6560000000000007E-2</v>
      </c>
      <c r="AG268" s="14">
        <f t="shared" si="32"/>
        <v>9.6560000000000007E-2</v>
      </c>
      <c r="AH268" s="14">
        <v>1</v>
      </c>
      <c r="AI268" s="15">
        <v>1</v>
      </c>
    </row>
    <row r="269" spans="1:35" x14ac:dyDescent="0.45">
      <c r="A269" s="14" t="s">
        <v>315</v>
      </c>
      <c r="B269" s="28" t="s">
        <v>46</v>
      </c>
      <c r="C269" s="29">
        <v>2</v>
      </c>
      <c r="D269" s="14">
        <v>2015</v>
      </c>
      <c r="E269" s="6" t="s">
        <v>36</v>
      </c>
      <c r="F269" s="14" t="s">
        <v>37</v>
      </c>
      <c r="G269" s="14">
        <f>VLOOKUP((D269-1)&amp;"."&amp;C269&amp;"."&amp;B269,FPL!B$38:E$429,4,FALSE)*1</f>
        <v>18090</v>
      </c>
      <c r="H269" s="14">
        <f>VLOOKUP((D269-1)&amp;"."&amp;C269&amp;"."&amp;B269,FPL!B$38:E$429,4,FALSE)*1.32</f>
        <v>23878.800000000003</v>
      </c>
      <c r="I269" s="14" t="s">
        <v>38</v>
      </c>
      <c r="J269" s="14">
        <f>VLOOKUP((D269-1)&amp;"."&amp;C269&amp;"."&amp;B269,FPL!B$38:E$429,4,FALSE)*1.49</f>
        <v>26954.1</v>
      </c>
      <c r="K269" s="14" t="s">
        <v>39</v>
      </c>
      <c r="L269" s="14">
        <f>VLOOKUP((D269-1)&amp;"."&amp;C269&amp;"."&amp;B269,FPL!B$38:E$429,4,FALSE)*1.99</f>
        <v>35999.1</v>
      </c>
      <c r="M269" s="14" t="s">
        <v>40</v>
      </c>
      <c r="N269" s="14">
        <f>VLOOKUP((D269-1)&amp;"."&amp;C269&amp;"."&amp;B269,FPL!B$38:E$429,4,FALSE)*2.49</f>
        <v>45044.100000000006</v>
      </c>
      <c r="O269" s="14" t="s">
        <v>41</v>
      </c>
      <c r="P269" s="14">
        <f>VLOOKUP((D269-1)&amp;"."&amp;C269&amp;"."&amp;B269,FPL!B$38:E$429,4,FALSE)*2.99</f>
        <v>54089.100000000006</v>
      </c>
      <c r="Q269" s="14" t="s">
        <v>42</v>
      </c>
      <c r="R269" s="14">
        <f>VLOOKUP((D269-1)&amp;"."&amp;C269&amp;"."&amp;B269,FPL!B$38:E$429,4,FALSE)*3.99</f>
        <v>72179.100000000006</v>
      </c>
      <c r="S269" s="14" t="s">
        <v>318</v>
      </c>
      <c r="T269" s="15">
        <v>99999999999</v>
      </c>
      <c r="U269" s="6">
        <f t="shared" si="24"/>
        <v>9.6560000000000007E-2</v>
      </c>
      <c r="V269" s="14">
        <v>2.01E-2</v>
      </c>
      <c r="W269" s="14">
        <f t="shared" si="25"/>
        <v>2.01E-2</v>
      </c>
      <c r="X269" s="14">
        <v>3.0200000000000001E-2</v>
      </c>
      <c r="Y269" s="14">
        <v>4.02E-2</v>
      </c>
      <c r="Z269" s="14">
        <f t="shared" si="26"/>
        <v>4.02E-2</v>
      </c>
      <c r="AA269" s="14">
        <v>6.3399999999999998E-2</v>
      </c>
      <c r="AB269" s="14">
        <f t="shared" si="27"/>
        <v>6.3399999999999998E-2</v>
      </c>
      <c r="AC269" s="14">
        <v>8.1000000000000003E-2</v>
      </c>
      <c r="AD269" s="14">
        <f t="shared" si="28"/>
        <v>8.1000000000000003E-2</v>
      </c>
      <c r="AE269" s="14">
        <v>9.6560000000000007E-2</v>
      </c>
      <c r="AF269" s="14">
        <f t="shared" si="32"/>
        <v>9.6560000000000007E-2</v>
      </c>
      <c r="AG269" s="14">
        <f t="shared" si="32"/>
        <v>9.6560000000000007E-2</v>
      </c>
      <c r="AH269" s="14">
        <v>1</v>
      </c>
      <c r="AI269" s="15">
        <v>1</v>
      </c>
    </row>
    <row r="270" spans="1:35" x14ac:dyDescent="0.45">
      <c r="A270" s="14" t="s">
        <v>315</v>
      </c>
      <c r="B270" s="28" t="s">
        <v>46</v>
      </c>
      <c r="C270" s="29">
        <v>3</v>
      </c>
      <c r="D270" s="14">
        <v>2015</v>
      </c>
      <c r="E270" s="6" t="s">
        <v>36</v>
      </c>
      <c r="F270" s="14" t="s">
        <v>37</v>
      </c>
      <c r="G270" s="14">
        <f>VLOOKUP((D270-1)&amp;"."&amp;C270&amp;"."&amp;B270,FPL!B$38:E$429,4,FALSE)*1</f>
        <v>22760</v>
      </c>
      <c r="H270" s="14">
        <f>VLOOKUP((D270-1)&amp;"."&amp;C270&amp;"."&amp;B270,FPL!B$38:E$429,4,FALSE)*1.32</f>
        <v>30043.200000000001</v>
      </c>
      <c r="I270" s="14" t="s">
        <v>38</v>
      </c>
      <c r="J270" s="14">
        <f>VLOOKUP((D270-1)&amp;"."&amp;C270&amp;"."&amp;B270,FPL!B$38:E$429,4,FALSE)*1.49</f>
        <v>33912.400000000001</v>
      </c>
      <c r="K270" s="14" t="s">
        <v>39</v>
      </c>
      <c r="L270" s="14">
        <f>VLOOKUP((D270-1)&amp;"."&amp;C270&amp;"."&amp;B270,FPL!B$38:E$429,4,FALSE)*1.99</f>
        <v>45292.4</v>
      </c>
      <c r="M270" s="14" t="s">
        <v>40</v>
      </c>
      <c r="N270" s="14">
        <f>VLOOKUP((D270-1)&amp;"."&amp;C270&amp;"."&amp;B270,FPL!B$38:E$429,4,FALSE)*2.49</f>
        <v>56672.4</v>
      </c>
      <c r="O270" s="14" t="s">
        <v>41</v>
      </c>
      <c r="P270" s="14">
        <f>VLOOKUP((D270-1)&amp;"."&amp;C270&amp;"."&amp;B270,FPL!B$38:E$429,4,FALSE)*2.99</f>
        <v>68052.400000000009</v>
      </c>
      <c r="Q270" s="14" t="s">
        <v>42</v>
      </c>
      <c r="R270" s="14">
        <f>VLOOKUP((D270-1)&amp;"."&amp;C270&amp;"."&amp;B270,FPL!B$38:E$429,4,FALSE)*3.99</f>
        <v>90812.400000000009</v>
      </c>
      <c r="S270" s="14" t="s">
        <v>318</v>
      </c>
      <c r="T270" s="15">
        <v>99999999999</v>
      </c>
      <c r="U270" s="6">
        <f t="shared" si="24"/>
        <v>9.6560000000000007E-2</v>
      </c>
      <c r="V270" s="14">
        <v>2.01E-2</v>
      </c>
      <c r="W270" s="14">
        <f t="shared" si="25"/>
        <v>2.01E-2</v>
      </c>
      <c r="X270" s="14">
        <v>3.0200000000000001E-2</v>
      </c>
      <c r="Y270" s="14">
        <v>4.02E-2</v>
      </c>
      <c r="Z270" s="14">
        <f t="shared" si="26"/>
        <v>4.02E-2</v>
      </c>
      <c r="AA270" s="14">
        <v>6.3399999999999998E-2</v>
      </c>
      <c r="AB270" s="14">
        <f t="shared" si="27"/>
        <v>6.3399999999999998E-2</v>
      </c>
      <c r="AC270" s="14">
        <v>8.1000000000000003E-2</v>
      </c>
      <c r="AD270" s="14">
        <f t="shared" si="28"/>
        <v>8.1000000000000003E-2</v>
      </c>
      <c r="AE270" s="14">
        <v>9.6560000000000007E-2</v>
      </c>
      <c r="AF270" s="14">
        <f t="shared" si="32"/>
        <v>9.6560000000000007E-2</v>
      </c>
      <c r="AG270" s="14">
        <f t="shared" si="32"/>
        <v>9.6560000000000007E-2</v>
      </c>
      <c r="AH270" s="14">
        <v>1</v>
      </c>
      <c r="AI270" s="15">
        <v>1</v>
      </c>
    </row>
    <row r="271" spans="1:35" x14ac:dyDescent="0.45">
      <c r="A271" s="14" t="s">
        <v>315</v>
      </c>
      <c r="B271" s="28" t="s">
        <v>46</v>
      </c>
      <c r="C271" s="29">
        <v>4</v>
      </c>
      <c r="D271" s="14">
        <v>2015</v>
      </c>
      <c r="E271" s="6" t="s">
        <v>36</v>
      </c>
      <c r="F271" s="14" t="s">
        <v>37</v>
      </c>
      <c r="G271" s="14">
        <f>VLOOKUP((D271-1)&amp;"."&amp;C271&amp;"."&amp;B271,FPL!B$38:E$429,4,FALSE)*1</f>
        <v>27430</v>
      </c>
      <c r="H271" s="14">
        <f>VLOOKUP((D271-1)&amp;"."&amp;C271&amp;"."&amp;B271,FPL!B$38:E$429,4,FALSE)*1.32</f>
        <v>36207.599999999999</v>
      </c>
      <c r="I271" s="14" t="s">
        <v>38</v>
      </c>
      <c r="J271" s="14">
        <f>VLOOKUP((D271-1)&amp;"."&amp;C271&amp;"."&amp;B271,FPL!B$38:E$429,4,FALSE)*1.49</f>
        <v>40870.699999999997</v>
      </c>
      <c r="K271" s="14" t="s">
        <v>39</v>
      </c>
      <c r="L271" s="14">
        <f>VLOOKUP((D271-1)&amp;"."&amp;C271&amp;"."&amp;B271,FPL!B$38:E$429,4,FALSE)*1.99</f>
        <v>54585.7</v>
      </c>
      <c r="M271" s="14" t="s">
        <v>40</v>
      </c>
      <c r="N271" s="14">
        <f>VLOOKUP((D271-1)&amp;"."&amp;C271&amp;"."&amp;B271,FPL!B$38:E$429,4,FALSE)*2.49</f>
        <v>68300.700000000012</v>
      </c>
      <c r="O271" s="14" t="s">
        <v>41</v>
      </c>
      <c r="P271" s="14">
        <f>VLOOKUP((D271-1)&amp;"."&amp;C271&amp;"."&amp;B271,FPL!B$38:E$429,4,FALSE)*2.99</f>
        <v>82015.700000000012</v>
      </c>
      <c r="Q271" s="14" t="s">
        <v>42</v>
      </c>
      <c r="R271" s="14">
        <f>VLOOKUP((D271-1)&amp;"."&amp;C271&amp;"."&amp;B271,FPL!B$38:E$429,4,FALSE)*3.99</f>
        <v>109445.70000000001</v>
      </c>
      <c r="S271" s="14" t="s">
        <v>318</v>
      </c>
      <c r="T271" s="15">
        <v>99999999999</v>
      </c>
      <c r="U271" s="6">
        <f t="shared" si="24"/>
        <v>9.6560000000000007E-2</v>
      </c>
      <c r="V271" s="14">
        <v>2.01E-2</v>
      </c>
      <c r="W271" s="14">
        <f t="shared" si="25"/>
        <v>2.01E-2</v>
      </c>
      <c r="X271" s="14">
        <v>3.0200000000000001E-2</v>
      </c>
      <c r="Y271" s="14">
        <v>4.02E-2</v>
      </c>
      <c r="Z271" s="14">
        <f t="shared" si="26"/>
        <v>4.02E-2</v>
      </c>
      <c r="AA271" s="14">
        <v>6.3399999999999998E-2</v>
      </c>
      <c r="AB271" s="14">
        <f t="shared" si="27"/>
        <v>6.3399999999999998E-2</v>
      </c>
      <c r="AC271" s="14">
        <v>8.1000000000000003E-2</v>
      </c>
      <c r="AD271" s="14">
        <f t="shared" si="28"/>
        <v>8.1000000000000003E-2</v>
      </c>
      <c r="AE271" s="14">
        <v>9.6560000000000007E-2</v>
      </c>
      <c r="AF271" s="14">
        <f t="shared" si="32"/>
        <v>9.6560000000000007E-2</v>
      </c>
      <c r="AG271" s="14">
        <f t="shared" si="32"/>
        <v>9.6560000000000007E-2</v>
      </c>
      <c r="AH271" s="14">
        <v>1</v>
      </c>
      <c r="AI271" s="15">
        <v>1</v>
      </c>
    </row>
    <row r="272" spans="1:35" x14ac:dyDescent="0.45">
      <c r="A272" s="14" t="s">
        <v>315</v>
      </c>
      <c r="B272" s="28" t="s">
        <v>46</v>
      </c>
      <c r="C272" s="29">
        <v>5</v>
      </c>
      <c r="D272" s="14">
        <v>2015</v>
      </c>
      <c r="E272" s="6" t="s">
        <v>36</v>
      </c>
      <c r="F272" s="14" t="s">
        <v>37</v>
      </c>
      <c r="G272" s="14">
        <f>VLOOKUP((D272-1)&amp;"."&amp;C272&amp;"."&amp;B272,FPL!B$38:E$429,4,FALSE)*1</f>
        <v>32100</v>
      </c>
      <c r="H272" s="14">
        <f>VLOOKUP((D272-1)&amp;"."&amp;C272&amp;"."&amp;B272,FPL!B$38:E$429,4,FALSE)*1.32</f>
        <v>42372</v>
      </c>
      <c r="I272" s="14" t="s">
        <v>38</v>
      </c>
      <c r="J272" s="14">
        <f>VLOOKUP((D272-1)&amp;"."&amp;C272&amp;"."&amp;B272,FPL!B$38:E$429,4,FALSE)*1.49</f>
        <v>47829</v>
      </c>
      <c r="K272" s="14" t="s">
        <v>39</v>
      </c>
      <c r="L272" s="14">
        <f>VLOOKUP((D272-1)&amp;"."&amp;C272&amp;"."&amp;B272,FPL!B$38:E$429,4,FALSE)*1.99</f>
        <v>63879</v>
      </c>
      <c r="M272" s="14" t="s">
        <v>40</v>
      </c>
      <c r="N272" s="14">
        <f>VLOOKUP((D272-1)&amp;"."&amp;C272&amp;"."&amp;B272,FPL!B$38:E$429,4,FALSE)*2.49</f>
        <v>79929</v>
      </c>
      <c r="O272" s="14" t="s">
        <v>41</v>
      </c>
      <c r="P272" s="14">
        <f>VLOOKUP((D272-1)&amp;"."&amp;C272&amp;"."&amp;B272,FPL!B$38:E$429,4,FALSE)*2.99</f>
        <v>95979</v>
      </c>
      <c r="Q272" s="14" t="s">
        <v>42</v>
      </c>
      <c r="R272" s="14">
        <f>VLOOKUP((D272-1)&amp;"."&amp;C272&amp;"."&amp;B272,FPL!B$38:E$429,4,FALSE)*3.99</f>
        <v>128079</v>
      </c>
      <c r="S272" s="14" t="s">
        <v>318</v>
      </c>
      <c r="T272" s="15">
        <v>99999999999</v>
      </c>
      <c r="U272" s="6">
        <f t="shared" si="24"/>
        <v>9.6560000000000007E-2</v>
      </c>
      <c r="V272" s="14">
        <v>2.01E-2</v>
      </c>
      <c r="W272" s="14">
        <f t="shared" si="25"/>
        <v>2.01E-2</v>
      </c>
      <c r="X272" s="14">
        <v>3.0200000000000001E-2</v>
      </c>
      <c r="Y272" s="14">
        <v>4.02E-2</v>
      </c>
      <c r="Z272" s="14">
        <f t="shared" si="26"/>
        <v>4.02E-2</v>
      </c>
      <c r="AA272" s="14">
        <v>6.3399999999999998E-2</v>
      </c>
      <c r="AB272" s="14">
        <f t="shared" si="27"/>
        <v>6.3399999999999998E-2</v>
      </c>
      <c r="AC272" s="14">
        <v>8.1000000000000003E-2</v>
      </c>
      <c r="AD272" s="14">
        <f t="shared" si="28"/>
        <v>8.1000000000000003E-2</v>
      </c>
      <c r="AE272" s="14">
        <v>9.6560000000000007E-2</v>
      </c>
      <c r="AF272" s="14">
        <f t="shared" si="32"/>
        <v>9.6560000000000007E-2</v>
      </c>
      <c r="AG272" s="14">
        <f t="shared" si="32"/>
        <v>9.6560000000000007E-2</v>
      </c>
      <c r="AH272" s="14">
        <v>1</v>
      </c>
      <c r="AI272" s="15">
        <v>1</v>
      </c>
    </row>
    <row r="273" spans="1:35" x14ac:dyDescent="0.45">
      <c r="A273" s="14" t="s">
        <v>315</v>
      </c>
      <c r="B273" s="28" t="s">
        <v>46</v>
      </c>
      <c r="C273" s="29">
        <v>6</v>
      </c>
      <c r="D273" s="14">
        <v>2015</v>
      </c>
      <c r="E273" s="6" t="s">
        <v>36</v>
      </c>
      <c r="F273" s="14" t="s">
        <v>37</v>
      </c>
      <c r="G273" s="14">
        <f>VLOOKUP((D273-1)&amp;"."&amp;C273&amp;"."&amp;B273,FPL!B$38:E$429,4,FALSE)*1</f>
        <v>36770</v>
      </c>
      <c r="H273" s="14">
        <f>VLOOKUP((D273-1)&amp;"."&amp;C273&amp;"."&amp;B273,FPL!B$38:E$429,4,FALSE)*1.32</f>
        <v>48536.4</v>
      </c>
      <c r="I273" s="14" t="s">
        <v>38</v>
      </c>
      <c r="J273" s="14">
        <f>VLOOKUP((D273-1)&amp;"."&amp;C273&amp;"."&amp;B273,FPL!B$38:E$429,4,FALSE)*1.49</f>
        <v>54787.3</v>
      </c>
      <c r="K273" s="14" t="s">
        <v>39</v>
      </c>
      <c r="L273" s="14">
        <f>VLOOKUP((D273-1)&amp;"."&amp;C273&amp;"."&amp;B273,FPL!B$38:E$429,4,FALSE)*1.99</f>
        <v>73172.3</v>
      </c>
      <c r="M273" s="14" t="s">
        <v>40</v>
      </c>
      <c r="N273" s="14">
        <f>VLOOKUP((D273-1)&amp;"."&amp;C273&amp;"."&amp;B273,FPL!B$38:E$429,4,FALSE)*2.49</f>
        <v>91557.3</v>
      </c>
      <c r="O273" s="14" t="s">
        <v>41</v>
      </c>
      <c r="P273" s="14">
        <f>VLOOKUP((D273-1)&amp;"."&amp;C273&amp;"."&amp;B273,FPL!B$38:E$429,4,FALSE)*2.99</f>
        <v>109942.3</v>
      </c>
      <c r="Q273" s="14" t="s">
        <v>42</v>
      </c>
      <c r="R273" s="14">
        <f>VLOOKUP((D273-1)&amp;"."&amp;C273&amp;"."&amp;B273,FPL!B$38:E$429,4,FALSE)*3.99</f>
        <v>146712.30000000002</v>
      </c>
      <c r="S273" s="14" t="s">
        <v>318</v>
      </c>
      <c r="T273" s="15">
        <v>99999999999</v>
      </c>
      <c r="U273" s="6">
        <f t="shared" si="24"/>
        <v>9.6560000000000007E-2</v>
      </c>
      <c r="V273" s="14">
        <v>2.01E-2</v>
      </c>
      <c r="W273" s="14">
        <f t="shared" si="25"/>
        <v>2.01E-2</v>
      </c>
      <c r="X273" s="14">
        <v>3.0200000000000001E-2</v>
      </c>
      <c r="Y273" s="14">
        <v>4.02E-2</v>
      </c>
      <c r="Z273" s="14">
        <f t="shared" si="26"/>
        <v>4.02E-2</v>
      </c>
      <c r="AA273" s="14">
        <v>6.3399999999999998E-2</v>
      </c>
      <c r="AB273" s="14">
        <f t="shared" si="27"/>
        <v>6.3399999999999998E-2</v>
      </c>
      <c r="AC273" s="14">
        <v>8.1000000000000003E-2</v>
      </c>
      <c r="AD273" s="14">
        <f t="shared" si="28"/>
        <v>8.1000000000000003E-2</v>
      </c>
      <c r="AE273" s="14">
        <v>9.6560000000000007E-2</v>
      </c>
      <c r="AF273" s="14">
        <f t="shared" si="32"/>
        <v>9.6560000000000007E-2</v>
      </c>
      <c r="AG273" s="14">
        <f t="shared" si="32"/>
        <v>9.6560000000000007E-2</v>
      </c>
      <c r="AH273" s="14">
        <v>1</v>
      </c>
      <c r="AI273" s="15">
        <v>1</v>
      </c>
    </row>
    <row r="274" spans="1:35" x14ac:dyDescent="0.45">
      <c r="A274" s="14" t="s">
        <v>315</v>
      </c>
      <c r="B274" s="28" t="s">
        <v>46</v>
      </c>
      <c r="C274" s="29">
        <v>7</v>
      </c>
      <c r="D274" s="14">
        <v>2015</v>
      </c>
      <c r="E274" s="6" t="s">
        <v>36</v>
      </c>
      <c r="F274" s="14" t="s">
        <v>37</v>
      </c>
      <c r="G274" s="14">
        <f>VLOOKUP((D274-1)&amp;"."&amp;C274&amp;"."&amp;B274,FPL!B$38:E$429,4,FALSE)*1</f>
        <v>41440</v>
      </c>
      <c r="H274" s="14">
        <f>VLOOKUP((D274-1)&amp;"."&amp;C274&amp;"."&amp;B274,FPL!B$38:E$429,4,FALSE)*1.32</f>
        <v>54700.800000000003</v>
      </c>
      <c r="I274" s="14" t="s">
        <v>38</v>
      </c>
      <c r="J274" s="14">
        <f>VLOOKUP((D274-1)&amp;"."&amp;C274&amp;"."&amp;B274,FPL!B$38:E$429,4,FALSE)*1.49</f>
        <v>61745.599999999999</v>
      </c>
      <c r="K274" s="14" t="s">
        <v>39</v>
      </c>
      <c r="L274" s="14">
        <f>VLOOKUP((D274-1)&amp;"."&amp;C274&amp;"."&amp;B274,FPL!B$38:E$429,4,FALSE)*1.99</f>
        <v>82465.600000000006</v>
      </c>
      <c r="M274" s="14" t="s">
        <v>40</v>
      </c>
      <c r="N274" s="14">
        <f>VLOOKUP((D274-1)&amp;"."&amp;C274&amp;"."&amp;B274,FPL!B$38:E$429,4,FALSE)*2.49</f>
        <v>103185.60000000001</v>
      </c>
      <c r="O274" s="14" t="s">
        <v>41</v>
      </c>
      <c r="P274" s="14">
        <f>VLOOKUP((D274-1)&amp;"."&amp;C274&amp;"."&amp;B274,FPL!B$38:E$429,4,FALSE)*2.99</f>
        <v>123905.60000000001</v>
      </c>
      <c r="Q274" s="14" t="s">
        <v>42</v>
      </c>
      <c r="R274" s="14">
        <f>VLOOKUP((D274-1)&amp;"."&amp;C274&amp;"."&amp;B274,FPL!B$38:E$429,4,FALSE)*3.99</f>
        <v>165345.60000000001</v>
      </c>
      <c r="S274" s="14" t="s">
        <v>318</v>
      </c>
      <c r="T274" s="15">
        <v>99999999999</v>
      </c>
      <c r="U274" s="6">
        <f t="shared" si="24"/>
        <v>9.6560000000000007E-2</v>
      </c>
      <c r="V274" s="14">
        <v>2.01E-2</v>
      </c>
      <c r="W274" s="14">
        <f t="shared" si="25"/>
        <v>2.01E-2</v>
      </c>
      <c r="X274" s="14">
        <v>3.0200000000000001E-2</v>
      </c>
      <c r="Y274" s="14">
        <v>4.02E-2</v>
      </c>
      <c r="Z274" s="14">
        <f t="shared" si="26"/>
        <v>4.02E-2</v>
      </c>
      <c r="AA274" s="14">
        <v>6.3399999999999998E-2</v>
      </c>
      <c r="AB274" s="14">
        <f t="shared" si="27"/>
        <v>6.3399999999999998E-2</v>
      </c>
      <c r="AC274" s="14">
        <v>8.1000000000000003E-2</v>
      </c>
      <c r="AD274" s="14">
        <f t="shared" si="28"/>
        <v>8.1000000000000003E-2</v>
      </c>
      <c r="AE274" s="14">
        <v>9.6560000000000007E-2</v>
      </c>
      <c r="AF274" s="14">
        <f t="shared" si="32"/>
        <v>9.6560000000000007E-2</v>
      </c>
      <c r="AG274" s="14">
        <f t="shared" si="32"/>
        <v>9.6560000000000007E-2</v>
      </c>
      <c r="AH274" s="14">
        <v>1</v>
      </c>
      <c r="AI274" s="15">
        <v>1</v>
      </c>
    </row>
    <row r="275" spans="1:35" x14ac:dyDescent="0.45">
      <c r="A275" s="14" t="s">
        <v>315</v>
      </c>
      <c r="B275" s="28" t="s">
        <v>46</v>
      </c>
      <c r="C275" s="29">
        <v>8</v>
      </c>
      <c r="D275" s="14">
        <v>2015</v>
      </c>
      <c r="E275" s="6" t="s">
        <v>36</v>
      </c>
      <c r="F275" s="14" t="s">
        <v>37</v>
      </c>
      <c r="G275" s="14">
        <f>VLOOKUP((D275-1)&amp;"."&amp;C275&amp;"."&amp;B275,FPL!B$38:E$429,4,FALSE)*1</f>
        <v>46110</v>
      </c>
      <c r="H275" s="14">
        <f>VLOOKUP((D275-1)&amp;"."&amp;C275&amp;"."&amp;B275,FPL!B$38:E$429,4,FALSE)*1.32</f>
        <v>60865.200000000004</v>
      </c>
      <c r="I275" s="14" t="s">
        <v>38</v>
      </c>
      <c r="J275" s="14">
        <f>VLOOKUP((D275-1)&amp;"."&amp;C275&amp;"."&amp;B275,FPL!B$38:E$429,4,FALSE)*1.49</f>
        <v>68703.899999999994</v>
      </c>
      <c r="K275" s="14" t="s">
        <v>39</v>
      </c>
      <c r="L275" s="14">
        <f>VLOOKUP((D275-1)&amp;"."&amp;C275&amp;"."&amp;B275,FPL!B$38:E$429,4,FALSE)*1.99</f>
        <v>91758.9</v>
      </c>
      <c r="M275" s="14" t="s">
        <v>40</v>
      </c>
      <c r="N275" s="14">
        <f>VLOOKUP((D275-1)&amp;"."&amp;C275&amp;"."&amp;B275,FPL!B$38:E$429,4,FALSE)*2.49</f>
        <v>114813.90000000001</v>
      </c>
      <c r="O275" s="14" t="s">
        <v>41</v>
      </c>
      <c r="P275" s="14">
        <f>VLOOKUP((D275-1)&amp;"."&amp;C275&amp;"."&amp;B275,FPL!B$38:E$429,4,FALSE)*2.99</f>
        <v>137868.90000000002</v>
      </c>
      <c r="Q275" s="14" t="s">
        <v>42</v>
      </c>
      <c r="R275" s="14">
        <f>VLOOKUP((D275-1)&amp;"."&amp;C275&amp;"."&amp;B275,FPL!B$38:E$429,4,FALSE)*3.99</f>
        <v>183978.90000000002</v>
      </c>
      <c r="S275" s="14" t="s">
        <v>318</v>
      </c>
      <c r="T275" s="15">
        <v>99999999999</v>
      </c>
      <c r="U275" s="6">
        <f t="shared" si="24"/>
        <v>9.6560000000000007E-2</v>
      </c>
      <c r="V275" s="14">
        <v>2.01E-2</v>
      </c>
      <c r="W275" s="14">
        <f t="shared" si="25"/>
        <v>2.01E-2</v>
      </c>
      <c r="X275" s="14">
        <v>3.0200000000000001E-2</v>
      </c>
      <c r="Y275" s="14">
        <v>4.02E-2</v>
      </c>
      <c r="Z275" s="14">
        <f t="shared" si="26"/>
        <v>4.02E-2</v>
      </c>
      <c r="AA275" s="14">
        <v>6.3399999999999998E-2</v>
      </c>
      <c r="AB275" s="14">
        <f t="shared" si="27"/>
        <v>6.3399999999999998E-2</v>
      </c>
      <c r="AC275" s="14">
        <v>8.1000000000000003E-2</v>
      </c>
      <c r="AD275" s="14">
        <f t="shared" si="28"/>
        <v>8.1000000000000003E-2</v>
      </c>
      <c r="AE275" s="14">
        <v>9.6560000000000007E-2</v>
      </c>
      <c r="AF275" s="14">
        <f t="shared" si="32"/>
        <v>9.6560000000000007E-2</v>
      </c>
      <c r="AG275" s="14">
        <f t="shared" si="32"/>
        <v>9.6560000000000007E-2</v>
      </c>
      <c r="AH275" s="14">
        <v>1</v>
      </c>
      <c r="AI275" s="15">
        <v>1</v>
      </c>
    </row>
    <row r="276" spans="1:35" x14ac:dyDescent="0.45">
      <c r="A276" s="14" t="s">
        <v>315</v>
      </c>
      <c r="B276" s="28" t="s">
        <v>46</v>
      </c>
      <c r="C276" s="29">
        <v>9</v>
      </c>
      <c r="D276" s="14">
        <v>2015</v>
      </c>
      <c r="E276" s="6" t="s">
        <v>36</v>
      </c>
      <c r="F276" s="14" t="s">
        <v>37</v>
      </c>
      <c r="G276" s="14">
        <f>VLOOKUP((D276-1)&amp;"."&amp;C276&amp;"."&amp;B276,FPL!B$38:E$429,4,FALSE)*1</f>
        <v>50780</v>
      </c>
      <c r="H276" s="14">
        <f>VLOOKUP((D276-1)&amp;"."&amp;C276&amp;"."&amp;B276,FPL!B$38:E$429,4,FALSE)*1.32</f>
        <v>67029.600000000006</v>
      </c>
      <c r="I276" s="14" t="s">
        <v>38</v>
      </c>
      <c r="J276" s="14">
        <f>VLOOKUP((D276-1)&amp;"."&amp;C276&amp;"."&amp;B276,FPL!B$38:E$429,4,FALSE)*1.49</f>
        <v>75662.2</v>
      </c>
      <c r="K276" s="14" t="s">
        <v>39</v>
      </c>
      <c r="L276" s="14">
        <f>VLOOKUP((D276-1)&amp;"."&amp;C276&amp;"."&amp;B276,FPL!B$38:E$429,4,FALSE)*1.99</f>
        <v>101052.2</v>
      </c>
      <c r="M276" s="14" t="s">
        <v>40</v>
      </c>
      <c r="N276" s="14">
        <f>VLOOKUP((D276-1)&amp;"."&amp;C276&amp;"."&amp;B276,FPL!B$38:E$429,4,FALSE)*2.49</f>
        <v>126442.20000000001</v>
      </c>
      <c r="O276" s="14" t="s">
        <v>41</v>
      </c>
      <c r="P276" s="14">
        <f>VLOOKUP((D276-1)&amp;"."&amp;C276&amp;"."&amp;B276,FPL!B$38:E$429,4,FALSE)*2.99</f>
        <v>151832.20000000001</v>
      </c>
      <c r="Q276" s="14" t="s">
        <v>42</v>
      </c>
      <c r="R276" s="14">
        <f>VLOOKUP((D276-1)&amp;"."&amp;C276&amp;"."&amp;B276,FPL!B$38:E$429,4,FALSE)*3.99</f>
        <v>202612.2</v>
      </c>
      <c r="S276" s="14" t="s">
        <v>318</v>
      </c>
      <c r="T276" s="15">
        <v>99999999999</v>
      </c>
      <c r="U276" s="6">
        <f t="shared" si="24"/>
        <v>9.6560000000000007E-2</v>
      </c>
      <c r="V276" s="14">
        <v>2.01E-2</v>
      </c>
      <c r="W276" s="14">
        <f t="shared" si="25"/>
        <v>2.01E-2</v>
      </c>
      <c r="X276" s="14">
        <v>3.0200000000000001E-2</v>
      </c>
      <c r="Y276" s="14">
        <v>4.02E-2</v>
      </c>
      <c r="Z276" s="14">
        <f t="shared" si="26"/>
        <v>4.02E-2</v>
      </c>
      <c r="AA276" s="14">
        <v>6.3399999999999998E-2</v>
      </c>
      <c r="AB276" s="14">
        <f t="shared" si="27"/>
        <v>6.3399999999999998E-2</v>
      </c>
      <c r="AC276" s="14">
        <v>8.1000000000000003E-2</v>
      </c>
      <c r="AD276" s="14">
        <f t="shared" si="28"/>
        <v>8.1000000000000003E-2</v>
      </c>
      <c r="AE276" s="14">
        <v>9.6560000000000007E-2</v>
      </c>
      <c r="AF276" s="14">
        <f t="shared" si="32"/>
        <v>9.6560000000000007E-2</v>
      </c>
      <c r="AG276" s="14">
        <f t="shared" si="32"/>
        <v>9.6560000000000007E-2</v>
      </c>
      <c r="AH276" s="14">
        <v>1</v>
      </c>
      <c r="AI276" s="15">
        <v>1</v>
      </c>
    </row>
    <row r="277" spans="1:35" x14ac:dyDescent="0.45">
      <c r="A277" s="14" t="s">
        <v>315</v>
      </c>
      <c r="B277" s="28" t="s">
        <v>46</v>
      </c>
      <c r="C277" s="29">
        <v>10</v>
      </c>
      <c r="D277" s="14">
        <v>2015</v>
      </c>
      <c r="E277" s="6" t="s">
        <v>36</v>
      </c>
      <c r="F277" s="14" t="s">
        <v>37</v>
      </c>
      <c r="G277" s="14">
        <f>VLOOKUP((D277-1)&amp;"."&amp;C277&amp;"."&amp;B277,FPL!B$38:E$429,4,FALSE)*1</f>
        <v>55450</v>
      </c>
      <c r="H277" s="14">
        <f>VLOOKUP((D277-1)&amp;"."&amp;C277&amp;"."&amp;B277,FPL!B$38:E$429,4,FALSE)*1.32</f>
        <v>73194</v>
      </c>
      <c r="I277" s="14" t="s">
        <v>38</v>
      </c>
      <c r="J277" s="14">
        <f>VLOOKUP((D277-1)&amp;"."&amp;C277&amp;"."&amp;B277,FPL!B$38:E$429,4,FALSE)*1.49</f>
        <v>82620.5</v>
      </c>
      <c r="K277" s="14" t="s">
        <v>39</v>
      </c>
      <c r="L277" s="14">
        <f>VLOOKUP((D277-1)&amp;"."&amp;C277&amp;"."&amp;B277,FPL!B$38:E$429,4,FALSE)*1.99</f>
        <v>110345.5</v>
      </c>
      <c r="M277" s="14" t="s">
        <v>40</v>
      </c>
      <c r="N277" s="14">
        <f>VLOOKUP((D277-1)&amp;"."&amp;C277&amp;"."&amp;B277,FPL!B$38:E$429,4,FALSE)*2.49</f>
        <v>138070.5</v>
      </c>
      <c r="O277" s="14" t="s">
        <v>41</v>
      </c>
      <c r="P277" s="14">
        <f>VLOOKUP((D277-1)&amp;"."&amp;C277&amp;"."&amp;B277,FPL!B$38:E$429,4,FALSE)*2.99</f>
        <v>165795.5</v>
      </c>
      <c r="Q277" s="14" t="s">
        <v>42</v>
      </c>
      <c r="R277" s="14">
        <f>VLOOKUP((D277-1)&amp;"."&amp;C277&amp;"."&amp;B277,FPL!B$38:E$429,4,FALSE)*3.99</f>
        <v>221245.5</v>
      </c>
      <c r="S277" s="14" t="s">
        <v>318</v>
      </c>
      <c r="T277" s="15">
        <v>99999999999</v>
      </c>
      <c r="U277" s="6">
        <f t="shared" si="24"/>
        <v>9.6560000000000007E-2</v>
      </c>
      <c r="V277" s="14">
        <v>2.01E-2</v>
      </c>
      <c r="W277" s="14">
        <f t="shared" si="25"/>
        <v>2.01E-2</v>
      </c>
      <c r="X277" s="14">
        <v>3.0200000000000001E-2</v>
      </c>
      <c r="Y277" s="14">
        <v>4.02E-2</v>
      </c>
      <c r="Z277" s="14">
        <f t="shared" si="26"/>
        <v>4.02E-2</v>
      </c>
      <c r="AA277" s="14">
        <v>6.3399999999999998E-2</v>
      </c>
      <c r="AB277" s="14">
        <f t="shared" si="27"/>
        <v>6.3399999999999998E-2</v>
      </c>
      <c r="AC277" s="14">
        <v>8.1000000000000003E-2</v>
      </c>
      <c r="AD277" s="14">
        <f t="shared" si="28"/>
        <v>8.1000000000000003E-2</v>
      </c>
      <c r="AE277" s="14">
        <v>9.6560000000000007E-2</v>
      </c>
      <c r="AF277" s="14">
        <f t="shared" si="32"/>
        <v>9.6560000000000007E-2</v>
      </c>
      <c r="AG277" s="14">
        <f t="shared" si="32"/>
        <v>9.6560000000000007E-2</v>
      </c>
      <c r="AH277" s="14">
        <v>1</v>
      </c>
      <c r="AI277" s="15">
        <v>1</v>
      </c>
    </row>
    <row r="278" spans="1:35" x14ac:dyDescent="0.45">
      <c r="A278" s="14" t="s">
        <v>315</v>
      </c>
      <c r="B278" s="28" t="s">
        <v>46</v>
      </c>
      <c r="C278" s="29">
        <v>11</v>
      </c>
      <c r="D278" s="14">
        <v>2015</v>
      </c>
      <c r="E278" s="6" t="s">
        <v>36</v>
      </c>
      <c r="F278" s="14" t="s">
        <v>37</v>
      </c>
      <c r="G278" s="14">
        <f>VLOOKUP((D278-1)&amp;"."&amp;C278&amp;"."&amp;B278,FPL!B$38:E$429,4,FALSE)*1</f>
        <v>60120</v>
      </c>
      <c r="H278" s="14">
        <f>VLOOKUP((D278-1)&amp;"."&amp;C278&amp;"."&amp;B278,FPL!B$38:E$429,4,FALSE)*1.32</f>
        <v>79358.400000000009</v>
      </c>
      <c r="I278" s="14" t="s">
        <v>38</v>
      </c>
      <c r="J278" s="14">
        <f>VLOOKUP((D278-1)&amp;"."&amp;C278&amp;"."&amp;B278,FPL!B$38:E$429,4,FALSE)*1.49</f>
        <v>89578.8</v>
      </c>
      <c r="K278" s="14" t="s">
        <v>39</v>
      </c>
      <c r="L278" s="14">
        <f>VLOOKUP((D278-1)&amp;"."&amp;C278&amp;"."&amp;B278,FPL!B$38:E$429,4,FALSE)*1.99</f>
        <v>119638.8</v>
      </c>
      <c r="M278" s="14" t="s">
        <v>40</v>
      </c>
      <c r="N278" s="14">
        <f>VLOOKUP((D278-1)&amp;"."&amp;C278&amp;"."&amp;B278,FPL!B$38:E$429,4,FALSE)*2.49</f>
        <v>149698.80000000002</v>
      </c>
      <c r="O278" s="14" t="s">
        <v>41</v>
      </c>
      <c r="P278" s="14">
        <f>VLOOKUP((D278-1)&amp;"."&amp;C278&amp;"."&amp;B278,FPL!B$38:E$429,4,FALSE)*2.99</f>
        <v>179758.80000000002</v>
      </c>
      <c r="Q278" s="14" t="s">
        <v>42</v>
      </c>
      <c r="R278" s="14">
        <f>VLOOKUP((D278-1)&amp;"."&amp;C278&amp;"."&amp;B278,FPL!B$38:E$429,4,FALSE)*3.99</f>
        <v>239878.80000000002</v>
      </c>
      <c r="S278" s="14" t="s">
        <v>318</v>
      </c>
      <c r="T278" s="15">
        <v>99999999999</v>
      </c>
      <c r="U278" s="6">
        <f t="shared" si="24"/>
        <v>9.6560000000000007E-2</v>
      </c>
      <c r="V278" s="14">
        <v>2.01E-2</v>
      </c>
      <c r="W278" s="14">
        <f t="shared" si="25"/>
        <v>2.01E-2</v>
      </c>
      <c r="X278" s="14">
        <v>3.0200000000000001E-2</v>
      </c>
      <c r="Y278" s="14">
        <v>4.02E-2</v>
      </c>
      <c r="Z278" s="14">
        <f t="shared" si="26"/>
        <v>4.02E-2</v>
      </c>
      <c r="AA278" s="14">
        <v>6.3399999999999998E-2</v>
      </c>
      <c r="AB278" s="14">
        <f t="shared" si="27"/>
        <v>6.3399999999999998E-2</v>
      </c>
      <c r="AC278" s="14">
        <v>8.1000000000000003E-2</v>
      </c>
      <c r="AD278" s="14">
        <f t="shared" si="28"/>
        <v>8.1000000000000003E-2</v>
      </c>
      <c r="AE278" s="14">
        <v>9.6560000000000007E-2</v>
      </c>
      <c r="AF278" s="14">
        <f t="shared" si="32"/>
        <v>9.6560000000000007E-2</v>
      </c>
      <c r="AG278" s="14">
        <f t="shared" si="32"/>
        <v>9.6560000000000007E-2</v>
      </c>
      <c r="AH278" s="14">
        <v>1</v>
      </c>
      <c r="AI278" s="15">
        <v>1</v>
      </c>
    </row>
    <row r="279" spans="1:35" x14ac:dyDescent="0.45">
      <c r="A279" s="14" t="s">
        <v>315</v>
      </c>
      <c r="B279" s="28" t="s">
        <v>46</v>
      </c>
      <c r="C279" s="29">
        <v>12</v>
      </c>
      <c r="D279" s="14">
        <v>2015</v>
      </c>
      <c r="E279" s="6" t="s">
        <v>36</v>
      </c>
      <c r="F279" s="14" t="s">
        <v>37</v>
      </c>
      <c r="G279" s="14">
        <f>VLOOKUP((D279-1)&amp;"."&amp;C279&amp;"."&amp;B279,FPL!B$38:E$429,4,FALSE)*1</f>
        <v>64790</v>
      </c>
      <c r="H279" s="14">
        <f>VLOOKUP((D279-1)&amp;"."&amp;C279&amp;"."&amp;B279,FPL!B$38:E$429,4,FALSE)*1.32</f>
        <v>85522.8</v>
      </c>
      <c r="I279" s="14" t="s">
        <v>38</v>
      </c>
      <c r="J279" s="14">
        <f>VLOOKUP((D279-1)&amp;"."&amp;C279&amp;"."&amp;B279,FPL!B$38:E$429,4,FALSE)*1.49</f>
        <v>96537.1</v>
      </c>
      <c r="K279" s="14" t="s">
        <v>39</v>
      </c>
      <c r="L279" s="14">
        <f>VLOOKUP((D279-1)&amp;"."&amp;C279&amp;"."&amp;B279,FPL!B$38:E$429,4,FALSE)*1.99</f>
        <v>128932.1</v>
      </c>
      <c r="M279" s="14" t="s">
        <v>40</v>
      </c>
      <c r="N279" s="14">
        <f>VLOOKUP((D279-1)&amp;"."&amp;C279&amp;"."&amp;B279,FPL!B$38:E$429,4,FALSE)*2.49</f>
        <v>161327.1</v>
      </c>
      <c r="O279" s="14" t="s">
        <v>41</v>
      </c>
      <c r="P279" s="14">
        <f>VLOOKUP((D279-1)&amp;"."&amp;C279&amp;"."&amp;B279,FPL!B$38:E$429,4,FALSE)*2.99</f>
        <v>193722.1</v>
      </c>
      <c r="Q279" s="14" t="s">
        <v>42</v>
      </c>
      <c r="R279" s="14">
        <f>VLOOKUP((D279-1)&amp;"."&amp;C279&amp;"."&amp;B279,FPL!B$38:E$429,4,FALSE)*3.99</f>
        <v>258512.1</v>
      </c>
      <c r="S279" s="14" t="s">
        <v>318</v>
      </c>
      <c r="T279" s="15">
        <v>99999999999</v>
      </c>
      <c r="U279" s="6">
        <f t="shared" si="24"/>
        <v>9.6560000000000007E-2</v>
      </c>
      <c r="V279" s="14">
        <v>2.01E-2</v>
      </c>
      <c r="W279" s="14">
        <f t="shared" si="25"/>
        <v>2.01E-2</v>
      </c>
      <c r="X279" s="14">
        <v>3.0200000000000001E-2</v>
      </c>
      <c r="Y279" s="14">
        <v>4.02E-2</v>
      </c>
      <c r="Z279" s="14">
        <f t="shared" si="26"/>
        <v>4.02E-2</v>
      </c>
      <c r="AA279" s="14">
        <v>6.3399999999999998E-2</v>
      </c>
      <c r="AB279" s="14">
        <f t="shared" si="27"/>
        <v>6.3399999999999998E-2</v>
      </c>
      <c r="AC279" s="14">
        <v>8.1000000000000003E-2</v>
      </c>
      <c r="AD279" s="14">
        <f t="shared" si="28"/>
        <v>8.1000000000000003E-2</v>
      </c>
      <c r="AE279" s="14">
        <v>9.6560000000000007E-2</v>
      </c>
      <c r="AF279" s="14">
        <f t="shared" si="32"/>
        <v>9.6560000000000007E-2</v>
      </c>
      <c r="AG279" s="14">
        <f t="shared" si="32"/>
        <v>9.6560000000000007E-2</v>
      </c>
      <c r="AH279" s="14">
        <v>1</v>
      </c>
      <c r="AI279" s="15">
        <v>1</v>
      </c>
    </row>
    <row r="280" spans="1:35" x14ac:dyDescent="0.45">
      <c r="A280" s="14" t="s">
        <v>315</v>
      </c>
      <c r="B280" s="28">
        <v>0</v>
      </c>
      <c r="C280" s="29">
        <v>1</v>
      </c>
      <c r="D280" s="14">
        <v>2015</v>
      </c>
      <c r="E280" s="6" t="s">
        <v>36</v>
      </c>
      <c r="F280" s="14" t="s">
        <v>37</v>
      </c>
      <c r="G280" s="14">
        <f>VLOOKUP((D280-1)&amp;"."&amp;C280&amp;"."&amp;B280,FPL!B$38:E$429,4,FALSE)*1</f>
        <v>11670</v>
      </c>
      <c r="H280" s="14">
        <f>VLOOKUP((D280-1)&amp;"."&amp;C280&amp;"."&amp;B280,FPL!B$38:E$429,4,FALSE)*1.32</f>
        <v>15404.400000000001</v>
      </c>
      <c r="I280" s="14" t="s">
        <v>38</v>
      </c>
      <c r="J280" s="14">
        <f>VLOOKUP((D280-1)&amp;"."&amp;C280&amp;"."&amp;B280,FPL!B$38:E$429,4,FALSE)*1.49</f>
        <v>17388.3</v>
      </c>
      <c r="K280" s="14" t="s">
        <v>39</v>
      </c>
      <c r="L280" s="14">
        <f>VLOOKUP((D280-1)&amp;"."&amp;C280&amp;"."&amp;B280,FPL!B$38:E$429,4,FALSE)*1.99</f>
        <v>23223.3</v>
      </c>
      <c r="M280" s="14" t="s">
        <v>40</v>
      </c>
      <c r="N280" s="14">
        <f>VLOOKUP((D280-1)&amp;"."&amp;C280&amp;"."&amp;B280,FPL!B$38:E$429,4,FALSE)*2.49</f>
        <v>29058.300000000003</v>
      </c>
      <c r="O280" s="14" t="s">
        <v>41</v>
      </c>
      <c r="P280" s="14">
        <f>VLOOKUP((D280-1)&amp;"."&amp;C280&amp;"."&amp;B280,FPL!B$38:E$429,4,FALSE)*2.99</f>
        <v>34893.300000000003</v>
      </c>
      <c r="Q280" s="14" t="s">
        <v>42</v>
      </c>
      <c r="R280" s="14">
        <f>VLOOKUP((D280-1)&amp;"."&amp;C280&amp;"."&amp;B280,FPL!B$38:E$429,4,FALSE)*3.99</f>
        <v>46563.3</v>
      </c>
      <c r="S280" s="14" t="s">
        <v>318</v>
      </c>
      <c r="T280" s="15">
        <v>99999999999</v>
      </c>
      <c r="U280" s="6">
        <f t="shared" si="24"/>
        <v>9.6560000000000007E-2</v>
      </c>
      <c r="V280" s="14">
        <v>2.01E-2</v>
      </c>
      <c r="W280" s="14">
        <f t="shared" si="25"/>
        <v>2.01E-2</v>
      </c>
      <c r="X280" s="14">
        <v>3.0200000000000001E-2</v>
      </c>
      <c r="Y280" s="14">
        <v>4.02E-2</v>
      </c>
      <c r="Z280" s="14">
        <f t="shared" si="26"/>
        <v>4.02E-2</v>
      </c>
      <c r="AA280" s="14">
        <v>6.3399999999999998E-2</v>
      </c>
      <c r="AB280" s="14">
        <f t="shared" si="27"/>
        <v>6.3399999999999998E-2</v>
      </c>
      <c r="AC280" s="14">
        <v>8.1000000000000003E-2</v>
      </c>
      <c r="AD280" s="14">
        <f t="shared" si="28"/>
        <v>8.1000000000000003E-2</v>
      </c>
      <c r="AE280" s="14">
        <v>9.6560000000000007E-2</v>
      </c>
      <c r="AF280" s="14">
        <f t="shared" si="32"/>
        <v>9.6560000000000007E-2</v>
      </c>
      <c r="AG280" s="14">
        <f t="shared" si="32"/>
        <v>9.6560000000000007E-2</v>
      </c>
      <c r="AH280" s="14">
        <v>1</v>
      </c>
      <c r="AI280" s="15">
        <v>1</v>
      </c>
    </row>
    <row r="281" spans="1:35" x14ac:dyDescent="0.45">
      <c r="A281" s="14" t="s">
        <v>315</v>
      </c>
      <c r="B281" s="28">
        <v>0</v>
      </c>
      <c r="C281" s="29">
        <v>2</v>
      </c>
      <c r="D281" s="14">
        <v>2015</v>
      </c>
      <c r="E281" s="6" t="s">
        <v>36</v>
      </c>
      <c r="F281" s="14" t="s">
        <v>37</v>
      </c>
      <c r="G281" s="14">
        <f>VLOOKUP((D281-1)&amp;"."&amp;C281&amp;"."&amp;B281,FPL!B$38:E$429,4,FALSE)*1</f>
        <v>15730</v>
      </c>
      <c r="H281" s="14">
        <f>VLOOKUP((D281-1)&amp;"."&amp;C281&amp;"."&amp;B281,FPL!B$38:E$429,4,FALSE)*1.32</f>
        <v>20763.600000000002</v>
      </c>
      <c r="I281" s="14" t="s">
        <v>38</v>
      </c>
      <c r="J281" s="14">
        <f>VLOOKUP((D281-1)&amp;"."&amp;C281&amp;"."&amp;B281,FPL!B$38:E$429,4,FALSE)*1.49</f>
        <v>23437.7</v>
      </c>
      <c r="K281" s="14" t="s">
        <v>39</v>
      </c>
      <c r="L281" s="14">
        <f>VLOOKUP((D281-1)&amp;"."&amp;C281&amp;"."&amp;B281,FPL!B$38:E$429,4,FALSE)*1.99</f>
        <v>31302.7</v>
      </c>
      <c r="M281" s="14" t="s">
        <v>40</v>
      </c>
      <c r="N281" s="14">
        <f>VLOOKUP((D281-1)&amp;"."&amp;C281&amp;"."&amp;B281,FPL!B$38:E$429,4,FALSE)*2.49</f>
        <v>39167.700000000004</v>
      </c>
      <c r="O281" s="14" t="s">
        <v>41</v>
      </c>
      <c r="P281" s="14">
        <f>VLOOKUP((D281-1)&amp;"."&amp;C281&amp;"."&amp;B281,FPL!B$38:E$429,4,FALSE)*2.99</f>
        <v>47032.700000000004</v>
      </c>
      <c r="Q281" s="14" t="s">
        <v>42</v>
      </c>
      <c r="R281" s="14">
        <f>VLOOKUP((D281-1)&amp;"."&amp;C281&amp;"."&amp;B281,FPL!B$38:E$429,4,FALSE)*3.99</f>
        <v>62762.700000000004</v>
      </c>
      <c r="S281" s="14" t="s">
        <v>318</v>
      </c>
      <c r="T281" s="15">
        <v>99999999999</v>
      </c>
      <c r="U281" s="6">
        <f t="shared" si="24"/>
        <v>9.6560000000000007E-2</v>
      </c>
      <c r="V281" s="14">
        <v>2.01E-2</v>
      </c>
      <c r="W281" s="14">
        <f t="shared" si="25"/>
        <v>2.01E-2</v>
      </c>
      <c r="X281" s="14">
        <v>3.0200000000000001E-2</v>
      </c>
      <c r="Y281" s="14">
        <v>4.02E-2</v>
      </c>
      <c r="Z281" s="14">
        <f t="shared" si="26"/>
        <v>4.02E-2</v>
      </c>
      <c r="AA281" s="14">
        <v>6.3399999999999998E-2</v>
      </c>
      <c r="AB281" s="14">
        <f t="shared" si="27"/>
        <v>6.3399999999999998E-2</v>
      </c>
      <c r="AC281" s="14">
        <v>8.1000000000000003E-2</v>
      </c>
      <c r="AD281" s="14">
        <f t="shared" si="28"/>
        <v>8.1000000000000003E-2</v>
      </c>
      <c r="AE281" s="14">
        <v>9.6560000000000007E-2</v>
      </c>
      <c r="AF281" s="14">
        <f t="shared" si="32"/>
        <v>9.6560000000000007E-2</v>
      </c>
      <c r="AG281" s="14">
        <f t="shared" si="32"/>
        <v>9.6560000000000007E-2</v>
      </c>
      <c r="AH281" s="14">
        <v>1</v>
      </c>
      <c r="AI281" s="15">
        <v>1</v>
      </c>
    </row>
    <row r="282" spans="1:35" x14ac:dyDescent="0.45">
      <c r="A282" s="14" t="s">
        <v>315</v>
      </c>
      <c r="B282" s="28">
        <v>0</v>
      </c>
      <c r="C282" s="29">
        <v>3</v>
      </c>
      <c r="D282" s="14">
        <v>2015</v>
      </c>
      <c r="E282" s="6" t="s">
        <v>36</v>
      </c>
      <c r="F282" s="14" t="s">
        <v>37</v>
      </c>
      <c r="G282" s="14">
        <f>VLOOKUP((D282-1)&amp;"."&amp;C282&amp;"."&amp;B282,FPL!B$38:E$429,4,FALSE)*1</f>
        <v>19790</v>
      </c>
      <c r="H282" s="14">
        <f>VLOOKUP((D282-1)&amp;"."&amp;C282&amp;"."&amp;B282,FPL!B$38:E$429,4,FALSE)*1.32</f>
        <v>26122.800000000003</v>
      </c>
      <c r="I282" s="14" t="s">
        <v>38</v>
      </c>
      <c r="J282" s="14">
        <f>VLOOKUP((D282-1)&amp;"."&amp;C282&amp;"."&amp;B282,FPL!B$38:E$429,4,FALSE)*1.49</f>
        <v>29487.1</v>
      </c>
      <c r="K282" s="14" t="s">
        <v>39</v>
      </c>
      <c r="L282" s="14">
        <f>VLOOKUP((D282-1)&amp;"."&amp;C282&amp;"."&amp;B282,FPL!B$38:E$429,4,FALSE)*1.99</f>
        <v>39382.1</v>
      </c>
      <c r="M282" s="14" t="s">
        <v>40</v>
      </c>
      <c r="N282" s="14">
        <f>VLOOKUP((D282-1)&amp;"."&amp;C282&amp;"."&amp;B282,FPL!B$38:E$429,4,FALSE)*2.49</f>
        <v>49277.100000000006</v>
      </c>
      <c r="O282" s="14" t="s">
        <v>41</v>
      </c>
      <c r="P282" s="14">
        <f>VLOOKUP((D282-1)&amp;"."&amp;C282&amp;"."&amp;B282,FPL!B$38:E$429,4,FALSE)*2.99</f>
        <v>59172.100000000006</v>
      </c>
      <c r="Q282" s="14" t="s">
        <v>42</v>
      </c>
      <c r="R282" s="14">
        <f>VLOOKUP((D282-1)&amp;"."&amp;C282&amp;"."&amp;B282,FPL!B$38:E$429,4,FALSE)*3.99</f>
        <v>78962.100000000006</v>
      </c>
      <c r="S282" s="14" t="s">
        <v>318</v>
      </c>
      <c r="T282" s="15">
        <v>99999999999</v>
      </c>
      <c r="U282" s="6">
        <f t="shared" si="24"/>
        <v>9.6560000000000007E-2</v>
      </c>
      <c r="V282" s="14">
        <v>2.01E-2</v>
      </c>
      <c r="W282" s="14">
        <f t="shared" si="25"/>
        <v>2.01E-2</v>
      </c>
      <c r="X282" s="14">
        <v>3.0200000000000001E-2</v>
      </c>
      <c r="Y282" s="14">
        <v>4.02E-2</v>
      </c>
      <c r="Z282" s="14">
        <f t="shared" si="26"/>
        <v>4.02E-2</v>
      </c>
      <c r="AA282" s="14">
        <v>6.3399999999999998E-2</v>
      </c>
      <c r="AB282" s="14">
        <f t="shared" si="27"/>
        <v>6.3399999999999998E-2</v>
      </c>
      <c r="AC282" s="14">
        <v>8.1000000000000003E-2</v>
      </c>
      <c r="AD282" s="14">
        <f t="shared" si="28"/>
        <v>8.1000000000000003E-2</v>
      </c>
      <c r="AE282" s="14">
        <v>9.6560000000000007E-2</v>
      </c>
      <c r="AF282" s="14">
        <f t="shared" si="32"/>
        <v>9.6560000000000007E-2</v>
      </c>
      <c r="AG282" s="14">
        <f t="shared" si="32"/>
        <v>9.6560000000000007E-2</v>
      </c>
      <c r="AH282" s="14">
        <v>1</v>
      </c>
      <c r="AI282" s="15">
        <v>1</v>
      </c>
    </row>
    <row r="283" spans="1:35" x14ac:dyDescent="0.45">
      <c r="A283" s="14" t="s">
        <v>315</v>
      </c>
      <c r="B283" s="28">
        <v>0</v>
      </c>
      <c r="C283" s="29">
        <v>4</v>
      </c>
      <c r="D283" s="14">
        <v>2015</v>
      </c>
      <c r="E283" s="6" t="s">
        <v>36</v>
      </c>
      <c r="F283" s="14" t="s">
        <v>37</v>
      </c>
      <c r="G283" s="14">
        <f>VLOOKUP((D283-1)&amp;"."&amp;C283&amp;"."&amp;B283,FPL!B$38:E$429,4,FALSE)*1</f>
        <v>23850</v>
      </c>
      <c r="H283" s="14">
        <f>VLOOKUP((D283-1)&amp;"."&amp;C283&amp;"."&amp;B283,FPL!B$38:E$429,4,FALSE)*1.32</f>
        <v>31482</v>
      </c>
      <c r="I283" s="14" t="s">
        <v>38</v>
      </c>
      <c r="J283" s="14">
        <f>VLOOKUP((D283-1)&amp;"."&amp;C283&amp;"."&amp;B283,FPL!B$38:E$429,4,FALSE)*1.49</f>
        <v>35536.5</v>
      </c>
      <c r="K283" s="14" t="s">
        <v>39</v>
      </c>
      <c r="L283" s="14">
        <f>VLOOKUP((D283-1)&amp;"."&amp;C283&amp;"."&amp;B283,FPL!B$38:E$429,4,FALSE)*1.99</f>
        <v>47461.5</v>
      </c>
      <c r="M283" s="14" t="s">
        <v>40</v>
      </c>
      <c r="N283" s="14">
        <f>VLOOKUP((D283-1)&amp;"."&amp;C283&amp;"."&amp;B283,FPL!B$38:E$429,4,FALSE)*2.49</f>
        <v>59386.500000000007</v>
      </c>
      <c r="O283" s="14" t="s">
        <v>41</v>
      </c>
      <c r="P283" s="14">
        <f>VLOOKUP((D283-1)&amp;"."&amp;C283&amp;"."&amp;B283,FPL!B$38:E$429,4,FALSE)*2.99</f>
        <v>71311.5</v>
      </c>
      <c r="Q283" s="14" t="s">
        <v>42</v>
      </c>
      <c r="R283" s="14">
        <f>VLOOKUP((D283-1)&amp;"."&amp;C283&amp;"."&amp;B283,FPL!B$38:E$429,4,FALSE)*3.99</f>
        <v>95161.5</v>
      </c>
      <c r="S283" s="14" t="s">
        <v>318</v>
      </c>
      <c r="T283" s="15">
        <v>99999999999</v>
      </c>
      <c r="U283" s="6">
        <f t="shared" si="24"/>
        <v>9.6560000000000007E-2</v>
      </c>
      <c r="V283" s="14">
        <v>2.01E-2</v>
      </c>
      <c r="W283" s="14">
        <f t="shared" si="25"/>
        <v>2.01E-2</v>
      </c>
      <c r="X283" s="14">
        <v>3.0200000000000001E-2</v>
      </c>
      <c r="Y283" s="14">
        <v>4.02E-2</v>
      </c>
      <c r="Z283" s="14">
        <f t="shared" si="26"/>
        <v>4.02E-2</v>
      </c>
      <c r="AA283" s="14">
        <v>6.3399999999999998E-2</v>
      </c>
      <c r="AB283" s="14">
        <f t="shared" si="27"/>
        <v>6.3399999999999998E-2</v>
      </c>
      <c r="AC283" s="14">
        <v>8.1000000000000003E-2</v>
      </c>
      <c r="AD283" s="14">
        <f t="shared" si="28"/>
        <v>8.1000000000000003E-2</v>
      </c>
      <c r="AE283" s="14">
        <v>9.6560000000000007E-2</v>
      </c>
      <c r="AF283" s="14">
        <f t="shared" si="32"/>
        <v>9.6560000000000007E-2</v>
      </c>
      <c r="AG283" s="14">
        <f t="shared" si="32"/>
        <v>9.6560000000000007E-2</v>
      </c>
      <c r="AH283" s="14">
        <v>1</v>
      </c>
      <c r="AI283" s="15">
        <v>1</v>
      </c>
    </row>
    <row r="284" spans="1:35" x14ac:dyDescent="0.45">
      <c r="A284" s="14" t="s">
        <v>315</v>
      </c>
      <c r="B284" s="28">
        <v>0</v>
      </c>
      <c r="C284" s="29">
        <v>5</v>
      </c>
      <c r="D284" s="14">
        <v>2015</v>
      </c>
      <c r="E284" s="6" t="s">
        <v>36</v>
      </c>
      <c r="F284" s="14" t="s">
        <v>37</v>
      </c>
      <c r="G284" s="14">
        <f>VLOOKUP((D284-1)&amp;"."&amp;C284&amp;"."&amp;B284,FPL!B$38:E$429,4,FALSE)*1</f>
        <v>27910</v>
      </c>
      <c r="H284" s="14">
        <f>VLOOKUP((D284-1)&amp;"."&amp;C284&amp;"."&amp;B284,FPL!B$38:E$429,4,FALSE)*1.32</f>
        <v>36841.200000000004</v>
      </c>
      <c r="I284" s="14" t="s">
        <v>38</v>
      </c>
      <c r="J284" s="14">
        <f>VLOOKUP((D284-1)&amp;"."&amp;C284&amp;"."&amp;B284,FPL!B$38:E$429,4,FALSE)*1.49</f>
        <v>41585.9</v>
      </c>
      <c r="K284" s="14" t="s">
        <v>39</v>
      </c>
      <c r="L284" s="14">
        <f>VLOOKUP((D284-1)&amp;"."&amp;C284&amp;"."&amp;B284,FPL!B$38:E$429,4,FALSE)*1.99</f>
        <v>55540.9</v>
      </c>
      <c r="M284" s="14" t="s">
        <v>40</v>
      </c>
      <c r="N284" s="14">
        <f>VLOOKUP((D284-1)&amp;"."&amp;C284&amp;"."&amp;B284,FPL!B$38:E$429,4,FALSE)*2.49</f>
        <v>69495.900000000009</v>
      </c>
      <c r="O284" s="14" t="s">
        <v>41</v>
      </c>
      <c r="P284" s="14">
        <f>VLOOKUP((D284-1)&amp;"."&amp;C284&amp;"."&amp;B284,FPL!B$38:E$429,4,FALSE)*2.99</f>
        <v>83450.900000000009</v>
      </c>
      <c r="Q284" s="14" t="s">
        <v>42</v>
      </c>
      <c r="R284" s="14">
        <f>VLOOKUP((D284-1)&amp;"."&amp;C284&amp;"."&amp;B284,FPL!B$38:E$429,4,FALSE)*3.99</f>
        <v>111360.90000000001</v>
      </c>
      <c r="S284" s="14" t="s">
        <v>318</v>
      </c>
      <c r="T284" s="15">
        <v>99999999999</v>
      </c>
      <c r="U284" s="6">
        <f t="shared" ref="U284:U291" si="33">AG284</f>
        <v>9.6560000000000007E-2</v>
      </c>
      <c r="V284" s="14">
        <v>2.01E-2</v>
      </c>
      <c r="W284" s="14">
        <f t="shared" ref="W284:W291" si="34">V284</f>
        <v>2.01E-2</v>
      </c>
      <c r="X284" s="14">
        <v>3.0200000000000001E-2</v>
      </c>
      <c r="Y284" s="14">
        <v>4.02E-2</v>
      </c>
      <c r="Z284" s="14">
        <f t="shared" ref="Z284:Z291" si="35">Y284</f>
        <v>4.02E-2</v>
      </c>
      <c r="AA284" s="14">
        <v>6.3399999999999998E-2</v>
      </c>
      <c r="AB284" s="14">
        <f t="shared" ref="AB284:AB291" si="36">AA284</f>
        <v>6.3399999999999998E-2</v>
      </c>
      <c r="AC284" s="14">
        <v>8.1000000000000003E-2</v>
      </c>
      <c r="AD284" s="14">
        <f t="shared" ref="AD284:AD291" si="37">AC284</f>
        <v>8.1000000000000003E-2</v>
      </c>
      <c r="AE284" s="14">
        <v>9.6560000000000007E-2</v>
      </c>
      <c r="AF284" s="14">
        <f t="shared" ref="AF284:AG291" si="38">AE284</f>
        <v>9.6560000000000007E-2</v>
      </c>
      <c r="AG284" s="14">
        <f t="shared" si="38"/>
        <v>9.6560000000000007E-2</v>
      </c>
      <c r="AH284" s="14">
        <v>1</v>
      </c>
      <c r="AI284" s="15">
        <v>1</v>
      </c>
    </row>
    <row r="285" spans="1:35" x14ac:dyDescent="0.45">
      <c r="A285" s="14" t="s">
        <v>315</v>
      </c>
      <c r="B285" s="28">
        <v>0</v>
      </c>
      <c r="C285" s="29">
        <v>6</v>
      </c>
      <c r="D285" s="14">
        <v>2015</v>
      </c>
      <c r="E285" s="6" t="s">
        <v>36</v>
      </c>
      <c r="F285" s="14" t="s">
        <v>37</v>
      </c>
      <c r="G285" s="14">
        <f>VLOOKUP((D285-1)&amp;"."&amp;C285&amp;"."&amp;B285,FPL!B$38:E$429,4,FALSE)*1</f>
        <v>31970</v>
      </c>
      <c r="H285" s="14">
        <f>VLOOKUP((D285-1)&amp;"."&amp;C285&amp;"."&amp;B285,FPL!B$38:E$429,4,FALSE)*1.32</f>
        <v>42200.4</v>
      </c>
      <c r="I285" s="14" t="s">
        <v>38</v>
      </c>
      <c r="J285" s="14">
        <f>VLOOKUP((D285-1)&amp;"."&amp;C285&amp;"."&amp;B285,FPL!B$38:E$429,4,FALSE)*1.49</f>
        <v>47635.3</v>
      </c>
      <c r="K285" s="14" t="s">
        <v>39</v>
      </c>
      <c r="L285" s="14">
        <f>VLOOKUP((D285-1)&amp;"."&amp;C285&amp;"."&amp;B285,FPL!B$38:E$429,4,FALSE)*1.99</f>
        <v>63620.3</v>
      </c>
      <c r="M285" s="14" t="s">
        <v>40</v>
      </c>
      <c r="N285" s="14">
        <f>VLOOKUP((D285-1)&amp;"."&amp;C285&amp;"."&amp;B285,FPL!B$38:E$429,4,FALSE)*2.49</f>
        <v>79605.3</v>
      </c>
      <c r="O285" s="14" t="s">
        <v>41</v>
      </c>
      <c r="P285" s="14">
        <f>VLOOKUP((D285-1)&amp;"."&amp;C285&amp;"."&amp;B285,FPL!B$38:E$429,4,FALSE)*2.99</f>
        <v>95590.3</v>
      </c>
      <c r="Q285" s="14" t="s">
        <v>42</v>
      </c>
      <c r="R285" s="14">
        <f>VLOOKUP((D285-1)&amp;"."&amp;C285&amp;"."&amp;B285,FPL!B$38:E$429,4,FALSE)*3.99</f>
        <v>127560.3</v>
      </c>
      <c r="S285" s="14" t="s">
        <v>318</v>
      </c>
      <c r="T285" s="15">
        <v>99999999999</v>
      </c>
      <c r="U285" s="6">
        <f t="shared" si="33"/>
        <v>9.6560000000000007E-2</v>
      </c>
      <c r="V285" s="14">
        <v>2.01E-2</v>
      </c>
      <c r="W285" s="14">
        <f t="shared" si="34"/>
        <v>2.01E-2</v>
      </c>
      <c r="X285" s="14">
        <v>3.0200000000000001E-2</v>
      </c>
      <c r="Y285" s="14">
        <v>4.02E-2</v>
      </c>
      <c r="Z285" s="14">
        <f t="shared" si="35"/>
        <v>4.02E-2</v>
      </c>
      <c r="AA285" s="14">
        <v>6.3399999999999998E-2</v>
      </c>
      <c r="AB285" s="14">
        <f t="shared" si="36"/>
        <v>6.3399999999999998E-2</v>
      </c>
      <c r="AC285" s="14">
        <v>8.1000000000000003E-2</v>
      </c>
      <c r="AD285" s="14">
        <f t="shared" si="37"/>
        <v>8.1000000000000003E-2</v>
      </c>
      <c r="AE285" s="14">
        <v>9.6560000000000007E-2</v>
      </c>
      <c r="AF285" s="14">
        <f t="shared" si="38"/>
        <v>9.6560000000000007E-2</v>
      </c>
      <c r="AG285" s="14">
        <f t="shared" si="38"/>
        <v>9.6560000000000007E-2</v>
      </c>
      <c r="AH285" s="14">
        <v>1</v>
      </c>
      <c r="AI285" s="15">
        <v>1</v>
      </c>
    </row>
    <row r="286" spans="1:35" x14ac:dyDescent="0.45">
      <c r="A286" s="14" t="s">
        <v>315</v>
      </c>
      <c r="B286" s="28">
        <v>0</v>
      </c>
      <c r="C286" s="29">
        <v>7</v>
      </c>
      <c r="D286" s="14">
        <v>2015</v>
      </c>
      <c r="E286" s="6" t="s">
        <v>36</v>
      </c>
      <c r="F286" s="14" t="s">
        <v>37</v>
      </c>
      <c r="G286" s="14">
        <f>VLOOKUP((D286-1)&amp;"."&amp;C286&amp;"."&amp;B286,FPL!B$38:E$429,4,FALSE)*1</f>
        <v>36030</v>
      </c>
      <c r="H286" s="14">
        <f>VLOOKUP((D286-1)&amp;"."&amp;C286&amp;"."&amp;B286,FPL!B$38:E$429,4,FALSE)*1.32</f>
        <v>47559.600000000006</v>
      </c>
      <c r="I286" s="14" t="s">
        <v>38</v>
      </c>
      <c r="J286" s="14">
        <f>VLOOKUP((D286-1)&amp;"."&amp;C286&amp;"."&amp;B286,FPL!B$38:E$429,4,FALSE)*1.49</f>
        <v>53684.7</v>
      </c>
      <c r="K286" s="14" t="s">
        <v>39</v>
      </c>
      <c r="L286" s="14">
        <f>VLOOKUP((D286-1)&amp;"."&amp;C286&amp;"."&amp;B286,FPL!B$38:E$429,4,FALSE)*1.99</f>
        <v>71699.7</v>
      </c>
      <c r="M286" s="14" t="s">
        <v>40</v>
      </c>
      <c r="N286" s="14">
        <f>VLOOKUP((D286-1)&amp;"."&amp;C286&amp;"."&amp;B286,FPL!B$38:E$429,4,FALSE)*2.49</f>
        <v>89714.700000000012</v>
      </c>
      <c r="O286" s="14" t="s">
        <v>41</v>
      </c>
      <c r="P286" s="14">
        <f>VLOOKUP((D286-1)&amp;"."&amp;C286&amp;"."&amp;B286,FPL!B$38:E$429,4,FALSE)*2.99</f>
        <v>107729.70000000001</v>
      </c>
      <c r="Q286" s="14" t="s">
        <v>42</v>
      </c>
      <c r="R286" s="14">
        <f>VLOOKUP((D286-1)&amp;"."&amp;C286&amp;"."&amp;B286,FPL!B$38:E$429,4,FALSE)*3.99</f>
        <v>143759.70000000001</v>
      </c>
      <c r="S286" s="14" t="s">
        <v>318</v>
      </c>
      <c r="T286" s="15">
        <v>99999999999</v>
      </c>
      <c r="U286" s="6">
        <f t="shared" si="33"/>
        <v>9.6560000000000007E-2</v>
      </c>
      <c r="V286" s="14">
        <v>2.01E-2</v>
      </c>
      <c r="W286" s="14">
        <f t="shared" si="34"/>
        <v>2.01E-2</v>
      </c>
      <c r="X286" s="14">
        <v>3.0200000000000001E-2</v>
      </c>
      <c r="Y286" s="14">
        <v>4.02E-2</v>
      </c>
      <c r="Z286" s="14">
        <f t="shared" si="35"/>
        <v>4.02E-2</v>
      </c>
      <c r="AA286" s="14">
        <v>6.3399999999999998E-2</v>
      </c>
      <c r="AB286" s="14">
        <f t="shared" si="36"/>
        <v>6.3399999999999998E-2</v>
      </c>
      <c r="AC286" s="14">
        <v>8.1000000000000003E-2</v>
      </c>
      <c r="AD286" s="14">
        <f t="shared" si="37"/>
        <v>8.1000000000000003E-2</v>
      </c>
      <c r="AE286" s="14">
        <v>9.6560000000000007E-2</v>
      </c>
      <c r="AF286" s="14">
        <f t="shared" si="38"/>
        <v>9.6560000000000007E-2</v>
      </c>
      <c r="AG286" s="14">
        <f t="shared" si="38"/>
        <v>9.6560000000000007E-2</v>
      </c>
      <c r="AH286" s="14">
        <v>1</v>
      </c>
      <c r="AI286" s="15">
        <v>1</v>
      </c>
    </row>
    <row r="287" spans="1:35" x14ac:dyDescent="0.45">
      <c r="A287" s="14" t="s">
        <v>315</v>
      </c>
      <c r="B287" s="28">
        <v>0</v>
      </c>
      <c r="C287" s="29">
        <v>8</v>
      </c>
      <c r="D287" s="14">
        <v>2015</v>
      </c>
      <c r="E287" s="6" t="s">
        <v>36</v>
      </c>
      <c r="F287" s="14" t="s">
        <v>37</v>
      </c>
      <c r="G287" s="14">
        <f>VLOOKUP((D287-1)&amp;"."&amp;C287&amp;"."&amp;B287,FPL!B$38:E$429,4,FALSE)*1</f>
        <v>40090</v>
      </c>
      <c r="H287" s="14">
        <f>VLOOKUP((D287-1)&amp;"."&amp;C287&amp;"."&amp;B287,FPL!B$38:E$429,4,FALSE)*1.32</f>
        <v>52918.8</v>
      </c>
      <c r="I287" s="14" t="s">
        <v>38</v>
      </c>
      <c r="J287" s="14">
        <f>VLOOKUP((D287-1)&amp;"."&amp;C287&amp;"."&amp;B287,FPL!B$38:E$429,4,FALSE)*1.49</f>
        <v>59734.1</v>
      </c>
      <c r="K287" s="14" t="s">
        <v>39</v>
      </c>
      <c r="L287" s="14">
        <f>VLOOKUP((D287-1)&amp;"."&amp;C287&amp;"."&amp;B287,FPL!B$38:E$429,4,FALSE)*1.99</f>
        <v>79779.100000000006</v>
      </c>
      <c r="M287" s="14" t="s">
        <v>40</v>
      </c>
      <c r="N287" s="14">
        <f>VLOOKUP((D287-1)&amp;"."&amp;C287&amp;"."&amp;B287,FPL!B$38:E$429,4,FALSE)*2.49</f>
        <v>99824.1</v>
      </c>
      <c r="O287" s="14" t="s">
        <v>41</v>
      </c>
      <c r="P287" s="14">
        <f>VLOOKUP((D287-1)&amp;"."&amp;C287&amp;"."&amp;B287,FPL!B$38:E$429,4,FALSE)*2.99</f>
        <v>119869.1</v>
      </c>
      <c r="Q287" s="14" t="s">
        <v>42</v>
      </c>
      <c r="R287" s="14">
        <f>VLOOKUP((D287-1)&amp;"."&amp;C287&amp;"."&amp;B287,FPL!B$38:E$429,4,FALSE)*3.99</f>
        <v>159959.1</v>
      </c>
      <c r="S287" s="14" t="s">
        <v>318</v>
      </c>
      <c r="T287" s="15">
        <v>99999999999</v>
      </c>
      <c r="U287" s="6">
        <f t="shared" si="33"/>
        <v>9.6560000000000007E-2</v>
      </c>
      <c r="V287" s="14">
        <v>2.01E-2</v>
      </c>
      <c r="W287" s="14">
        <f t="shared" si="34"/>
        <v>2.01E-2</v>
      </c>
      <c r="X287" s="14">
        <v>3.0200000000000001E-2</v>
      </c>
      <c r="Y287" s="14">
        <v>4.02E-2</v>
      </c>
      <c r="Z287" s="14">
        <f t="shared" si="35"/>
        <v>4.02E-2</v>
      </c>
      <c r="AA287" s="14">
        <v>6.3399999999999998E-2</v>
      </c>
      <c r="AB287" s="14">
        <f t="shared" si="36"/>
        <v>6.3399999999999998E-2</v>
      </c>
      <c r="AC287" s="14">
        <v>8.1000000000000003E-2</v>
      </c>
      <c r="AD287" s="14">
        <f t="shared" si="37"/>
        <v>8.1000000000000003E-2</v>
      </c>
      <c r="AE287" s="14">
        <v>9.6560000000000007E-2</v>
      </c>
      <c r="AF287" s="14">
        <f t="shared" si="38"/>
        <v>9.6560000000000007E-2</v>
      </c>
      <c r="AG287" s="14">
        <f t="shared" si="38"/>
        <v>9.6560000000000007E-2</v>
      </c>
      <c r="AH287" s="14">
        <v>1</v>
      </c>
      <c r="AI287" s="15">
        <v>1</v>
      </c>
    </row>
    <row r="288" spans="1:35" x14ac:dyDescent="0.45">
      <c r="A288" s="14" t="s">
        <v>315</v>
      </c>
      <c r="B288" s="28">
        <v>0</v>
      </c>
      <c r="C288" s="29">
        <v>9</v>
      </c>
      <c r="D288" s="14">
        <v>2015</v>
      </c>
      <c r="E288" s="6" t="s">
        <v>36</v>
      </c>
      <c r="F288" s="14" t="s">
        <v>37</v>
      </c>
      <c r="G288" s="14">
        <f>VLOOKUP((D288-1)&amp;"."&amp;C288&amp;"."&amp;B288,FPL!B$38:E$429,4,FALSE)*1</f>
        <v>44150</v>
      </c>
      <c r="H288" s="14">
        <f>VLOOKUP((D288-1)&amp;"."&amp;C288&amp;"."&amp;B288,FPL!B$38:E$429,4,FALSE)*1.32</f>
        <v>58278</v>
      </c>
      <c r="I288" s="14" t="s">
        <v>38</v>
      </c>
      <c r="J288" s="14">
        <f>VLOOKUP((D288-1)&amp;"."&amp;C288&amp;"."&amp;B288,FPL!B$38:E$429,4,FALSE)*1.49</f>
        <v>65783.5</v>
      </c>
      <c r="K288" s="14" t="s">
        <v>39</v>
      </c>
      <c r="L288" s="14">
        <f>VLOOKUP((D288-1)&amp;"."&amp;C288&amp;"."&amp;B288,FPL!B$38:E$429,4,FALSE)*1.99</f>
        <v>87858.5</v>
      </c>
      <c r="M288" s="14" t="s">
        <v>40</v>
      </c>
      <c r="N288" s="14">
        <f>VLOOKUP((D288-1)&amp;"."&amp;C288&amp;"."&amp;B288,FPL!B$38:E$429,4,FALSE)*2.49</f>
        <v>109933.50000000001</v>
      </c>
      <c r="O288" s="14" t="s">
        <v>41</v>
      </c>
      <c r="P288" s="14">
        <f>VLOOKUP((D288-1)&amp;"."&amp;C288&amp;"."&amp;B288,FPL!B$38:E$429,4,FALSE)*2.99</f>
        <v>132008.5</v>
      </c>
      <c r="Q288" s="14" t="s">
        <v>42</v>
      </c>
      <c r="R288" s="14">
        <f>VLOOKUP((D288-1)&amp;"."&amp;C288&amp;"."&amp;B288,FPL!B$38:E$429,4,FALSE)*3.99</f>
        <v>176158.5</v>
      </c>
      <c r="S288" s="14" t="s">
        <v>318</v>
      </c>
      <c r="T288" s="15">
        <v>99999999999</v>
      </c>
      <c r="U288" s="6">
        <f t="shared" si="33"/>
        <v>9.6560000000000007E-2</v>
      </c>
      <c r="V288" s="14">
        <v>2.01E-2</v>
      </c>
      <c r="W288" s="14">
        <f t="shared" si="34"/>
        <v>2.01E-2</v>
      </c>
      <c r="X288" s="14">
        <v>3.0200000000000001E-2</v>
      </c>
      <c r="Y288" s="14">
        <v>4.02E-2</v>
      </c>
      <c r="Z288" s="14">
        <f t="shared" si="35"/>
        <v>4.02E-2</v>
      </c>
      <c r="AA288" s="14">
        <v>6.3399999999999998E-2</v>
      </c>
      <c r="AB288" s="14">
        <f t="shared" si="36"/>
        <v>6.3399999999999998E-2</v>
      </c>
      <c r="AC288" s="14">
        <v>8.1000000000000003E-2</v>
      </c>
      <c r="AD288" s="14">
        <f t="shared" si="37"/>
        <v>8.1000000000000003E-2</v>
      </c>
      <c r="AE288" s="14">
        <v>9.6560000000000007E-2</v>
      </c>
      <c r="AF288" s="14">
        <f t="shared" si="38"/>
        <v>9.6560000000000007E-2</v>
      </c>
      <c r="AG288" s="14">
        <f t="shared" si="38"/>
        <v>9.6560000000000007E-2</v>
      </c>
      <c r="AH288" s="14">
        <v>1</v>
      </c>
      <c r="AI288" s="15">
        <v>1</v>
      </c>
    </row>
    <row r="289" spans="1:35" x14ac:dyDescent="0.45">
      <c r="A289" s="14" t="s">
        <v>315</v>
      </c>
      <c r="B289" s="28">
        <v>0</v>
      </c>
      <c r="C289" s="29">
        <v>10</v>
      </c>
      <c r="D289" s="14">
        <v>2015</v>
      </c>
      <c r="E289" s="6" t="s">
        <v>36</v>
      </c>
      <c r="F289" s="14" t="s">
        <v>37</v>
      </c>
      <c r="G289" s="14">
        <f>VLOOKUP((D289-1)&amp;"."&amp;C289&amp;"."&amp;B289,FPL!B$38:E$429,4,FALSE)*1</f>
        <v>48210</v>
      </c>
      <c r="H289" s="14">
        <f>VLOOKUP((D289-1)&amp;"."&amp;C289&amp;"."&amp;B289,FPL!B$38:E$429,4,FALSE)*1.32</f>
        <v>63637.200000000004</v>
      </c>
      <c r="I289" s="14" t="s">
        <v>38</v>
      </c>
      <c r="J289" s="14">
        <f>VLOOKUP((D289-1)&amp;"."&amp;C289&amp;"."&amp;B289,FPL!B$38:E$429,4,FALSE)*1.49</f>
        <v>71832.899999999994</v>
      </c>
      <c r="K289" s="14" t="s">
        <v>39</v>
      </c>
      <c r="L289" s="14">
        <f>VLOOKUP((D289-1)&amp;"."&amp;C289&amp;"."&amp;B289,FPL!B$38:E$429,4,FALSE)*1.99</f>
        <v>95937.9</v>
      </c>
      <c r="M289" s="14" t="s">
        <v>40</v>
      </c>
      <c r="N289" s="14">
        <f>VLOOKUP((D289-1)&amp;"."&amp;C289&amp;"."&amp;B289,FPL!B$38:E$429,4,FALSE)*2.49</f>
        <v>120042.90000000001</v>
      </c>
      <c r="O289" s="14" t="s">
        <v>41</v>
      </c>
      <c r="P289" s="14">
        <f>VLOOKUP((D289-1)&amp;"."&amp;C289&amp;"."&amp;B289,FPL!B$38:E$429,4,FALSE)*2.99</f>
        <v>144147.90000000002</v>
      </c>
      <c r="Q289" s="14" t="s">
        <v>42</v>
      </c>
      <c r="R289" s="14">
        <f>VLOOKUP((D289-1)&amp;"."&amp;C289&amp;"."&amp;B289,FPL!B$38:E$429,4,FALSE)*3.99</f>
        <v>192357.90000000002</v>
      </c>
      <c r="S289" s="14" t="s">
        <v>318</v>
      </c>
      <c r="T289" s="15">
        <v>99999999999</v>
      </c>
      <c r="U289" s="6">
        <f t="shared" si="33"/>
        <v>9.6560000000000007E-2</v>
      </c>
      <c r="V289" s="14">
        <v>2.01E-2</v>
      </c>
      <c r="W289" s="14">
        <f t="shared" si="34"/>
        <v>2.01E-2</v>
      </c>
      <c r="X289" s="14">
        <v>3.0200000000000001E-2</v>
      </c>
      <c r="Y289" s="14">
        <v>4.02E-2</v>
      </c>
      <c r="Z289" s="14">
        <f t="shared" si="35"/>
        <v>4.02E-2</v>
      </c>
      <c r="AA289" s="14">
        <v>6.3399999999999998E-2</v>
      </c>
      <c r="AB289" s="14">
        <f t="shared" si="36"/>
        <v>6.3399999999999998E-2</v>
      </c>
      <c r="AC289" s="14">
        <v>8.1000000000000003E-2</v>
      </c>
      <c r="AD289" s="14">
        <f t="shared" si="37"/>
        <v>8.1000000000000003E-2</v>
      </c>
      <c r="AE289" s="14">
        <v>9.6560000000000007E-2</v>
      </c>
      <c r="AF289" s="14">
        <f t="shared" si="38"/>
        <v>9.6560000000000007E-2</v>
      </c>
      <c r="AG289" s="14">
        <f t="shared" si="38"/>
        <v>9.6560000000000007E-2</v>
      </c>
      <c r="AH289" s="14">
        <v>1</v>
      </c>
      <c r="AI289" s="15">
        <v>1</v>
      </c>
    </row>
    <row r="290" spans="1:35" x14ac:dyDescent="0.45">
      <c r="A290" s="14" t="s">
        <v>315</v>
      </c>
      <c r="B290" s="28">
        <v>0</v>
      </c>
      <c r="C290" s="29">
        <v>11</v>
      </c>
      <c r="D290" s="14">
        <v>2015</v>
      </c>
      <c r="E290" s="6" t="s">
        <v>36</v>
      </c>
      <c r="F290" s="14" t="s">
        <v>37</v>
      </c>
      <c r="G290" s="14">
        <f>VLOOKUP((D290-1)&amp;"."&amp;C290&amp;"."&amp;B290,FPL!B$38:E$429,4,FALSE)*1</f>
        <v>52270</v>
      </c>
      <c r="H290" s="14">
        <f>VLOOKUP((D290-1)&amp;"."&amp;C290&amp;"."&amp;B290,FPL!B$38:E$429,4,FALSE)*1.32</f>
        <v>68996.400000000009</v>
      </c>
      <c r="I290" s="14" t="s">
        <v>38</v>
      </c>
      <c r="J290" s="14">
        <f>VLOOKUP((D290-1)&amp;"."&amp;C290&amp;"."&amp;B290,FPL!B$38:E$429,4,FALSE)*1.49</f>
        <v>77882.3</v>
      </c>
      <c r="K290" s="14" t="s">
        <v>39</v>
      </c>
      <c r="L290" s="14">
        <f>VLOOKUP((D290-1)&amp;"."&amp;C290&amp;"."&amp;B290,FPL!B$38:E$429,4,FALSE)*1.99</f>
        <v>104017.3</v>
      </c>
      <c r="M290" s="14" t="s">
        <v>40</v>
      </c>
      <c r="N290" s="14">
        <f>VLOOKUP((D290-1)&amp;"."&amp;C290&amp;"."&amp;B290,FPL!B$38:E$429,4,FALSE)*2.49</f>
        <v>130152.30000000002</v>
      </c>
      <c r="O290" s="14" t="s">
        <v>41</v>
      </c>
      <c r="P290" s="14">
        <f>VLOOKUP((D290-1)&amp;"."&amp;C290&amp;"."&amp;B290,FPL!B$38:E$429,4,FALSE)*2.99</f>
        <v>156287.30000000002</v>
      </c>
      <c r="Q290" s="14" t="s">
        <v>42</v>
      </c>
      <c r="R290" s="14">
        <f>VLOOKUP((D290-1)&amp;"."&amp;C290&amp;"."&amp;B290,FPL!B$38:E$429,4,FALSE)*3.99</f>
        <v>208557.30000000002</v>
      </c>
      <c r="S290" s="14" t="s">
        <v>318</v>
      </c>
      <c r="T290" s="15">
        <v>99999999999</v>
      </c>
      <c r="U290" s="6">
        <f t="shared" si="33"/>
        <v>9.6560000000000007E-2</v>
      </c>
      <c r="V290" s="14">
        <v>2.01E-2</v>
      </c>
      <c r="W290" s="14">
        <f t="shared" si="34"/>
        <v>2.01E-2</v>
      </c>
      <c r="X290" s="14">
        <v>3.0200000000000001E-2</v>
      </c>
      <c r="Y290" s="14">
        <v>4.02E-2</v>
      </c>
      <c r="Z290" s="14">
        <f t="shared" si="35"/>
        <v>4.02E-2</v>
      </c>
      <c r="AA290" s="14">
        <v>6.3399999999999998E-2</v>
      </c>
      <c r="AB290" s="14">
        <f t="shared" si="36"/>
        <v>6.3399999999999998E-2</v>
      </c>
      <c r="AC290" s="14">
        <v>8.1000000000000003E-2</v>
      </c>
      <c r="AD290" s="14">
        <f t="shared" si="37"/>
        <v>8.1000000000000003E-2</v>
      </c>
      <c r="AE290" s="14">
        <v>9.6560000000000007E-2</v>
      </c>
      <c r="AF290" s="14">
        <f t="shared" si="38"/>
        <v>9.6560000000000007E-2</v>
      </c>
      <c r="AG290" s="14">
        <f t="shared" si="38"/>
        <v>9.6560000000000007E-2</v>
      </c>
      <c r="AH290" s="14">
        <v>1</v>
      </c>
      <c r="AI290" s="15">
        <v>1</v>
      </c>
    </row>
    <row r="291" spans="1:35" ht="14.65" thickBot="1" x14ac:dyDescent="0.5">
      <c r="A291" s="14" t="s">
        <v>315</v>
      </c>
      <c r="B291" s="28">
        <v>0</v>
      </c>
      <c r="C291" s="29">
        <v>12</v>
      </c>
      <c r="D291" s="14">
        <v>2015</v>
      </c>
      <c r="E291" s="6" t="s">
        <v>36</v>
      </c>
      <c r="F291" s="14" t="s">
        <v>37</v>
      </c>
      <c r="G291" s="14">
        <f>VLOOKUP((D291-1)&amp;"."&amp;C291&amp;"."&amp;B291,FPL!B$38:E$429,4,FALSE)*1</f>
        <v>56330</v>
      </c>
      <c r="H291" s="14">
        <f>VLOOKUP((D291-1)&amp;"."&amp;C291&amp;"."&amp;B291,FPL!B$38:E$429,4,FALSE)*1.32</f>
        <v>74355.600000000006</v>
      </c>
      <c r="I291" s="14" t="s">
        <v>38</v>
      </c>
      <c r="J291" s="14">
        <f>VLOOKUP((D291-1)&amp;"."&amp;C291&amp;"."&amp;B291,FPL!B$38:E$429,4,FALSE)*1.49</f>
        <v>83931.7</v>
      </c>
      <c r="K291" s="14" t="s">
        <v>39</v>
      </c>
      <c r="L291" s="14">
        <f>VLOOKUP((D291-1)&amp;"."&amp;C291&amp;"."&amp;B291,FPL!B$38:E$429,4,FALSE)*1.99</f>
        <v>112096.7</v>
      </c>
      <c r="M291" s="14" t="s">
        <v>40</v>
      </c>
      <c r="N291" s="14">
        <f>VLOOKUP((D291-1)&amp;"."&amp;C291&amp;"."&amp;B291,FPL!B$38:E$429,4,FALSE)*2.49</f>
        <v>140261.70000000001</v>
      </c>
      <c r="O291" s="14" t="s">
        <v>41</v>
      </c>
      <c r="P291" s="14">
        <f>VLOOKUP((D291-1)&amp;"."&amp;C291&amp;"."&amp;B291,FPL!B$38:E$429,4,FALSE)*2.99</f>
        <v>168426.7</v>
      </c>
      <c r="Q291" s="14" t="s">
        <v>42</v>
      </c>
      <c r="R291" s="14">
        <f>VLOOKUP((D291-1)&amp;"."&amp;C291&amp;"."&amp;B291,FPL!B$38:E$429,4,FALSE)*3.99</f>
        <v>224756.7</v>
      </c>
      <c r="S291" s="14" t="s">
        <v>318</v>
      </c>
      <c r="T291" s="15">
        <v>99999999999</v>
      </c>
      <c r="U291" s="6">
        <f t="shared" si="33"/>
        <v>9.6560000000000007E-2</v>
      </c>
      <c r="V291" s="14">
        <v>2.01E-2</v>
      </c>
      <c r="W291" s="14">
        <f t="shared" si="34"/>
        <v>2.01E-2</v>
      </c>
      <c r="X291" s="14">
        <v>3.0200000000000001E-2</v>
      </c>
      <c r="Y291" s="14">
        <v>4.02E-2</v>
      </c>
      <c r="Z291" s="14">
        <f t="shared" si="35"/>
        <v>4.02E-2</v>
      </c>
      <c r="AA291" s="14">
        <v>6.3399999999999998E-2</v>
      </c>
      <c r="AB291" s="14">
        <f t="shared" si="36"/>
        <v>6.3399999999999998E-2</v>
      </c>
      <c r="AC291" s="14">
        <v>8.1000000000000003E-2</v>
      </c>
      <c r="AD291" s="14">
        <f t="shared" si="37"/>
        <v>8.1000000000000003E-2</v>
      </c>
      <c r="AE291" s="14">
        <v>9.6560000000000007E-2</v>
      </c>
      <c r="AF291" s="14">
        <f t="shared" si="38"/>
        <v>9.6560000000000007E-2</v>
      </c>
      <c r="AG291" s="14">
        <f t="shared" si="38"/>
        <v>9.6560000000000007E-2</v>
      </c>
      <c r="AH291" s="14">
        <v>1</v>
      </c>
      <c r="AI291" s="15">
        <v>1</v>
      </c>
    </row>
    <row r="292" spans="1:35" x14ac:dyDescent="0.45">
      <c r="A292" s="26" t="s">
        <v>315</v>
      </c>
      <c r="B292" s="24" t="s">
        <v>35</v>
      </c>
      <c r="C292" s="25">
        <v>1</v>
      </c>
      <c r="D292" s="23">
        <v>2014</v>
      </c>
      <c r="E292" s="26" t="s">
        <v>36</v>
      </c>
      <c r="F292" s="23" t="s">
        <v>37</v>
      </c>
      <c r="G292" s="23">
        <f>VLOOKUP((D292-1)&amp;"."&amp;C292&amp;"."&amp;B292,FPL!B$38:E$429,4,FALSE)*1</f>
        <v>14350</v>
      </c>
      <c r="H292" s="23">
        <f>VLOOKUP((D292-1)&amp;"."&amp;C292&amp;"."&amp;B292,FPL!B$38:E$429,4,FALSE)*1.32</f>
        <v>18942</v>
      </c>
      <c r="I292" s="23" t="s">
        <v>38</v>
      </c>
      <c r="J292" s="23">
        <f>VLOOKUP((D292-1)&amp;"."&amp;C292&amp;"."&amp;B292,FPL!B$38:E$429,4,FALSE)*1.49</f>
        <v>21381.5</v>
      </c>
      <c r="K292" s="23" t="s">
        <v>39</v>
      </c>
      <c r="L292" s="23">
        <f>VLOOKUP((D292-1)&amp;"."&amp;C292&amp;"."&amp;B292,FPL!B$38:E$429,4,FALSE)*1.99</f>
        <v>28556.5</v>
      </c>
      <c r="M292" s="23" t="s">
        <v>40</v>
      </c>
      <c r="N292" s="23">
        <f>VLOOKUP((D292-1)&amp;"."&amp;C292&amp;"."&amp;B292,FPL!B$38:E$429,4,FALSE)*2.49</f>
        <v>35731.5</v>
      </c>
      <c r="O292" s="23" t="s">
        <v>41</v>
      </c>
      <c r="P292" s="23">
        <f>VLOOKUP((D292-1)&amp;"."&amp;C292&amp;"."&amp;B292,FPL!B$38:E$429,4,FALSE)*2.99</f>
        <v>42906.5</v>
      </c>
      <c r="Q292" s="23" t="s">
        <v>42</v>
      </c>
      <c r="R292" s="23">
        <f>VLOOKUP((D292-1)&amp;"."&amp;C292&amp;"."&amp;B292,FPL!B$38:E$429,4,FALSE)*3.99</f>
        <v>57256.5</v>
      </c>
      <c r="S292" s="23" t="s">
        <v>318</v>
      </c>
      <c r="T292" s="27">
        <v>99999999999</v>
      </c>
      <c r="U292" s="26">
        <f t="shared" ref="U292:U327" si="39">AG292</f>
        <v>9.5000000000000001E-2</v>
      </c>
      <c r="V292" s="23">
        <v>0.02</v>
      </c>
      <c r="W292" s="23">
        <f t="shared" ref="W292:W327" si="40">V292</f>
        <v>0.02</v>
      </c>
      <c r="X292" s="23">
        <v>0.03</v>
      </c>
      <c r="Y292" s="23">
        <v>0.04</v>
      </c>
      <c r="Z292" s="23">
        <f t="shared" ref="Z292:Z327" si="41">Y292</f>
        <v>0.04</v>
      </c>
      <c r="AA292" s="23">
        <v>6.3E-2</v>
      </c>
      <c r="AB292" s="23">
        <f t="shared" ref="AB292:AB327" si="42">AA292</f>
        <v>6.3E-2</v>
      </c>
      <c r="AC292" s="23">
        <v>8.0500000000000002E-2</v>
      </c>
      <c r="AD292" s="23">
        <f t="shared" ref="AD292:AD327" si="43">AC292</f>
        <v>8.0500000000000002E-2</v>
      </c>
      <c r="AE292" s="23">
        <v>9.5000000000000001E-2</v>
      </c>
      <c r="AF292" s="23">
        <f t="shared" ref="AF292:AG311" si="44">AE292</f>
        <v>9.5000000000000001E-2</v>
      </c>
      <c r="AG292" s="23">
        <f t="shared" si="44"/>
        <v>9.5000000000000001E-2</v>
      </c>
      <c r="AH292" s="23">
        <v>1</v>
      </c>
      <c r="AI292" s="27">
        <v>1</v>
      </c>
    </row>
    <row r="293" spans="1:35" x14ac:dyDescent="0.45">
      <c r="A293" s="6" t="s">
        <v>315</v>
      </c>
      <c r="B293" s="28" t="s">
        <v>35</v>
      </c>
      <c r="C293" s="29">
        <v>2</v>
      </c>
      <c r="D293" s="14">
        <v>2014</v>
      </c>
      <c r="E293" s="6" t="s">
        <v>36</v>
      </c>
      <c r="F293" s="14" t="s">
        <v>37</v>
      </c>
      <c r="G293" s="14">
        <f>VLOOKUP((D293-1)&amp;"."&amp;C293&amp;"."&amp;B293,FPL!B$38:E$429,4,FALSE)*1</f>
        <v>19380</v>
      </c>
      <c r="H293" s="14">
        <f>VLOOKUP((D293-1)&amp;"."&amp;C293&amp;"."&amp;B293,FPL!B$38:E$429,4,FALSE)*1.32</f>
        <v>25581.600000000002</v>
      </c>
      <c r="I293" s="14" t="s">
        <v>38</v>
      </c>
      <c r="J293" s="14">
        <f>VLOOKUP((D293-1)&amp;"."&amp;C293&amp;"."&amp;B293,FPL!B$38:E$429,4,FALSE)*1.49</f>
        <v>28876.2</v>
      </c>
      <c r="K293" s="14" t="s">
        <v>39</v>
      </c>
      <c r="L293" s="14">
        <f>VLOOKUP((D293-1)&amp;"."&amp;C293&amp;"."&amp;B293,FPL!B$38:E$429,4,FALSE)*1.99</f>
        <v>38566.199999999997</v>
      </c>
      <c r="M293" s="14" t="s">
        <v>40</v>
      </c>
      <c r="N293" s="14">
        <f>VLOOKUP((D293-1)&amp;"."&amp;C293&amp;"."&amp;B293,FPL!B$38:E$429,4,FALSE)*2.49</f>
        <v>48256.200000000004</v>
      </c>
      <c r="O293" s="14" t="s">
        <v>41</v>
      </c>
      <c r="P293" s="14">
        <f>VLOOKUP((D293-1)&amp;"."&amp;C293&amp;"."&amp;B293,FPL!B$38:E$429,4,FALSE)*2.99</f>
        <v>57946.200000000004</v>
      </c>
      <c r="Q293" s="14" t="s">
        <v>42</v>
      </c>
      <c r="R293" s="14">
        <f>VLOOKUP((D293-1)&amp;"."&amp;C293&amp;"."&amp;B293,FPL!B$38:E$429,4,FALSE)*3.99</f>
        <v>77326.2</v>
      </c>
      <c r="S293" s="14" t="s">
        <v>318</v>
      </c>
      <c r="T293" s="15">
        <v>99999999999</v>
      </c>
      <c r="U293" s="6">
        <f t="shared" si="39"/>
        <v>9.5000000000000001E-2</v>
      </c>
      <c r="V293" s="14">
        <v>0.02</v>
      </c>
      <c r="W293" s="14">
        <f t="shared" si="40"/>
        <v>0.02</v>
      </c>
      <c r="X293" s="14">
        <v>0.03</v>
      </c>
      <c r="Y293" s="14">
        <v>0.04</v>
      </c>
      <c r="Z293" s="14">
        <f t="shared" si="41"/>
        <v>0.04</v>
      </c>
      <c r="AA293" s="14">
        <v>6.3E-2</v>
      </c>
      <c r="AB293" s="14">
        <f t="shared" si="42"/>
        <v>6.3E-2</v>
      </c>
      <c r="AC293" s="14">
        <v>8.0500000000000002E-2</v>
      </c>
      <c r="AD293" s="14">
        <f t="shared" si="43"/>
        <v>8.0500000000000002E-2</v>
      </c>
      <c r="AE293" s="14">
        <v>9.5000000000000001E-2</v>
      </c>
      <c r="AF293" s="14">
        <f t="shared" si="44"/>
        <v>9.5000000000000001E-2</v>
      </c>
      <c r="AG293" s="14">
        <f t="shared" si="44"/>
        <v>9.5000000000000001E-2</v>
      </c>
      <c r="AH293" s="14">
        <v>1</v>
      </c>
      <c r="AI293" s="15">
        <v>1</v>
      </c>
    </row>
    <row r="294" spans="1:35" x14ac:dyDescent="0.45">
      <c r="A294" s="6" t="s">
        <v>315</v>
      </c>
      <c r="B294" s="28" t="s">
        <v>35</v>
      </c>
      <c r="C294" s="29">
        <v>3</v>
      </c>
      <c r="D294" s="14">
        <v>2014</v>
      </c>
      <c r="E294" s="6" t="s">
        <v>36</v>
      </c>
      <c r="F294" s="14" t="s">
        <v>37</v>
      </c>
      <c r="G294" s="14">
        <f>VLOOKUP((D294-1)&amp;"."&amp;C294&amp;"."&amp;B294,FPL!B$38:E$429,4,FALSE)*1</f>
        <v>24410</v>
      </c>
      <c r="H294" s="14">
        <f>VLOOKUP((D294-1)&amp;"."&amp;C294&amp;"."&amp;B294,FPL!B$38:E$429,4,FALSE)*1.32</f>
        <v>32221.200000000001</v>
      </c>
      <c r="I294" s="14" t="s">
        <v>38</v>
      </c>
      <c r="J294" s="14">
        <f>VLOOKUP((D294-1)&amp;"."&amp;C294&amp;"."&amp;B294,FPL!B$38:E$429,4,FALSE)*1.49</f>
        <v>36370.9</v>
      </c>
      <c r="K294" s="14" t="s">
        <v>39</v>
      </c>
      <c r="L294" s="14">
        <f>VLOOKUP((D294-1)&amp;"."&amp;C294&amp;"."&amp;B294,FPL!B$38:E$429,4,FALSE)*1.99</f>
        <v>48575.9</v>
      </c>
      <c r="M294" s="14" t="s">
        <v>40</v>
      </c>
      <c r="N294" s="14">
        <f>VLOOKUP((D294-1)&amp;"."&amp;C294&amp;"."&amp;B294,FPL!B$38:E$429,4,FALSE)*2.49</f>
        <v>60780.900000000009</v>
      </c>
      <c r="O294" s="14" t="s">
        <v>41</v>
      </c>
      <c r="P294" s="14">
        <f>VLOOKUP((D294-1)&amp;"."&amp;C294&amp;"."&amp;B294,FPL!B$38:E$429,4,FALSE)*2.99</f>
        <v>72985.900000000009</v>
      </c>
      <c r="Q294" s="14" t="s">
        <v>42</v>
      </c>
      <c r="R294" s="14">
        <f>VLOOKUP((D294-1)&amp;"."&amp;C294&amp;"."&amp;B294,FPL!B$38:E$429,4,FALSE)*3.99</f>
        <v>97395.900000000009</v>
      </c>
      <c r="S294" s="14" t="s">
        <v>318</v>
      </c>
      <c r="T294" s="15">
        <v>99999999999</v>
      </c>
      <c r="U294" s="6">
        <f t="shared" si="39"/>
        <v>9.5000000000000001E-2</v>
      </c>
      <c r="V294" s="14">
        <v>0.02</v>
      </c>
      <c r="W294" s="14">
        <f t="shared" si="40"/>
        <v>0.02</v>
      </c>
      <c r="X294" s="14">
        <v>0.03</v>
      </c>
      <c r="Y294" s="14">
        <v>0.04</v>
      </c>
      <c r="Z294" s="14">
        <f t="shared" si="41"/>
        <v>0.04</v>
      </c>
      <c r="AA294" s="14">
        <v>6.3E-2</v>
      </c>
      <c r="AB294" s="14">
        <f t="shared" si="42"/>
        <v>6.3E-2</v>
      </c>
      <c r="AC294" s="14">
        <v>8.0500000000000002E-2</v>
      </c>
      <c r="AD294" s="14">
        <f t="shared" si="43"/>
        <v>8.0500000000000002E-2</v>
      </c>
      <c r="AE294" s="14">
        <v>9.5000000000000001E-2</v>
      </c>
      <c r="AF294" s="14">
        <f t="shared" si="44"/>
        <v>9.5000000000000001E-2</v>
      </c>
      <c r="AG294" s="14">
        <f t="shared" si="44"/>
        <v>9.5000000000000001E-2</v>
      </c>
      <c r="AH294" s="14">
        <v>1</v>
      </c>
      <c r="AI294" s="15">
        <v>1</v>
      </c>
    </row>
    <row r="295" spans="1:35" x14ac:dyDescent="0.45">
      <c r="A295" s="6" t="s">
        <v>315</v>
      </c>
      <c r="B295" s="28" t="s">
        <v>35</v>
      </c>
      <c r="C295" s="29">
        <v>4</v>
      </c>
      <c r="D295" s="14">
        <v>2014</v>
      </c>
      <c r="E295" s="6" t="s">
        <v>36</v>
      </c>
      <c r="F295" s="14" t="s">
        <v>37</v>
      </c>
      <c r="G295" s="14">
        <f>VLOOKUP((D295-1)&amp;"."&amp;C295&amp;"."&amp;B295,FPL!B$38:E$429,4,FALSE)*1</f>
        <v>29440</v>
      </c>
      <c r="H295" s="14">
        <f>VLOOKUP((D295-1)&amp;"."&amp;C295&amp;"."&amp;B295,FPL!B$38:E$429,4,FALSE)*1.32</f>
        <v>38860.800000000003</v>
      </c>
      <c r="I295" s="14" t="s">
        <v>38</v>
      </c>
      <c r="J295" s="14">
        <f>VLOOKUP((D295-1)&amp;"."&amp;C295&amp;"."&amp;B295,FPL!B$38:E$429,4,FALSE)*1.49</f>
        <v>43865.599999999999</v>
      </c>
      <c r="K295" s="14" t="s">
        <v>39</v>
      </c>
      <c r="L295" s="14">
        <f>VLOOKUP((D295-1)&amp;"."&amp;C295&amp;"."&amp;B295,FPL!B$38:E$429,4,FALSE)*1.99</f>
        <v>58585.599999999999</v>
      </c>
      <c r="M295" s="14" t="s">
        <v>40</v>
      </c>
      <c r="N295" s="14">
        <f>VLOOKUP((D295-1)&amp;"."&amp;C295&amp;"."&amp;B295,FPL!B$38:E$429,4,FALSE)*2.49</f>
        <v>73305.600000000006</v>
      </c>
      <c r="O295" s="14" t="s">
        <v>41</v>
      </c>
      <c r="P295" s="14">
        <f>VLOOKUP((D295-1)&amp;"."&amp;C295&amp;"."&amp;B295,FPL!B$38:E$429,4,FALSE)*2.99</f>
        <v>88025.600000000006</v>
      </c>
      <c r="Q295" s="14" t="s">
        <v>42</v>
      </c>
      <c r="R295" s="14">
        <f>VLOOKUP((D295-1)&amp;"."&amp;C295&amp;"."&amp;B295,FPL!B$38:E$429,4,FALSE)*3.99</f>
        <v>117465.60000000001</v>
      </c>
      <c r="S295" s="14" t="s">
        <v>318</v>
      </c>
      <c r="T295" s="15">
        <v>99999999999</v>
      </c>
      <c r="U295" s="6">
        <f t="shared" si="39"/>
        <v>9.5000000000000001E-2</v>
      </c>
      <c r="V295" s="14">
        <v>0.02</v>
      </c>
      <c r="W295" s="14">
        <f t="shared" si="40"/>
        <v>0.02</v>
      </c>
      <c r="X295" s="14">
        <v>0.03</v>
      </c>
      <c r="Y295" s="14">
        <v>0.04</v>
      </c>
      <c r="Z295" s="14">
        <f t="shared" si="41"/>
        <v>0.04</v>
      </c>
      <c r="AA295" s="14">
        <v>6.3E-2</v>
      </c>
      <c r="AB295" s="14">
        <f t="shared" si="42"/>
        <v>6.3E-2</v>
      </c>
      <c r="AC295" s="14">
        <v>8.0500000000000002E-2</v>
      </c>
      <c r="AD295" s="14">
        <f t="shared" si="43"/>
        <v>8.0500000000000002E-2</v>
      </c>
      <c r="AE295" s="14">
        <v>9.5000000000000001E-2</v>
      </c>
      <c r="AF295" s="14">
        <f t="shared" si="44"/>
        <v>9.5000000000000001E-2</v>
      </c>
      <c r="AG295" s="14">
        <f t="shared" si="44"/>
        <v>9.5000000000000001E-2</v>
      </c>
      <c r="AH295" s="14">
        <v>1</v>
      </c>
      <c r="AI295" s="15">
        <v>1</v>
      </c>
    </row>
    <row r="296" spans="1:35" x14ac:dyDescent="0.45">
      <c r="A296" s="6" t="s">
        <v>315</v>
      </c>
      <c r="B296" s="28" t="s">
        <v>35</v>
      </c>
      <c r="C296" s="29">
        <v>5</v>
      </c>
      <c r="D296" s="14">
        <v>2014</v>
      </c>
      <c r="E296" s="6" t="s">
        <v>36</v>
      </c>
      <c r="F296" s="14" t="s">
        <v>37</v>
      </c>
      <c r="G296" s="14">
        <f>VLOOKUP((D296-1)&amp;"."&amp;C296&amp;"."&amp;B296,FPL!B$38:E$429,4,FALSE)*1</f>
        <v>34470</v>
      </c>
      <c r="H296" s="14">
        <f>VLOOKUP((D296-1)&amp;"."&amp;C296&amp;"."&amp;B296,FPL!B$38:E$429,4,FALSE)*1.32</f>
        <v>45500.4</v>
      </c>
      <c r="I296" s="14" t="s">
        <v>38</v>
      </c>
      <c r="J296" s="14">
        <f>VLOOKUP((D296-1)&amp;"."&amp;C296&amp;"."&amp;B296,FPL!B$38:E$429,4,FALSE)*1.49</f>
        <v>51360.3</v>
      </c>
      <c r="K296" s="14" t="s">
        <v>39</v>
      </c>
      <c r="L296" s="14">
        <f>VLOOKUP((D296-1)&amp;"."&amp;C296&amp;"."&amp;B296,FPL!B$38:E$429,4,FALSE)*1.99</f>
        <v>68595.3</v>
      </c>
      <c r="M296" s="14" t="s">
        <v>40</v>
      </c>
      <c r="N296" s="14">
        <f>VLOOKUP((D296-1)&amp;"."&amp;C296&amp;"."&amp;B296,FPL!B$38:E$429,4,FALSE)*2.49</f>
        <v>85830.3</v>
      </c>
      <c r="O296" s="14" t="s">
        <v>41</v>
      </c>
      <c r="P296" s="14">
        <f>VLOOKUP((D296-1)&amp;"."&amp;C296&amp;"."&amp;B296,FPL!B$38:E$429,4,FALSE)*2.99</f>
        <v>103065.3</v>
      </c>
      <c r="Q296" s="14" t="s">
        <v>42</v>
      </c>
      <c r="R296" s="14">
        <f>VLOOKUP((D296-1)&amp;"."&amp;C296&amp;"."&amp;B296,FPL!B$38:E$429,4,FALSE)*3.99</f>
        <v>137535.30000000002</v>
      </c>
      <c r="S296" s="14" t="s">
        <v>318</v>
      </c>
      <c r="T296" s="15">
        <v>99999999999</v>
      </c>
      <c r="U296" s="6">
        <f t="shared" si="39"/>
        <v>9.5000000000000001E-2</v>
      </c>
      <c r="V296" s="14">
        <v>0.02</v>
      </c>
      <c r="W296" s="14">
        <f t="shared" si="40"/>
        <v>0.02</v>
      </c>
      <c r="X296" s="14">
        <v>0.03</v>
      </c>
      <c r="Y296" s="14">
        <v>0.04</v>
      </c>
      <c r="Z296" s="14">
        <f t="shared" si="41"/>
        <v>0.04</v>
      </c>
      <c r="AA296" s="14">
        <v>6.3E-2</v>
      </c>
      <c r="AB296" s="14">
        <f t="shared" si="42"/>
        <v>6.3E-2</v>
      </c>
      <c r="AC296" s="14">
        <v>8.0500000000000002E-2</v>
      </c>
      <c r="AD296" s="14">
        <f t="shared" si="43"/>
        <v>8.0500000000000002E-2</v>
      </c>
      <c r="AE296" s="14">
        <v>9.5000000000000001E-2</v>
      </c>
      <c r="AF296" s="14">
        <f t="shared" si="44"/>
        <v>9.5000000000000001E-2</v>
      </c>
      <c r="AG296" s="14">
        <f t="shared" si="44"/>
        <v>9.5000000000000001E-2</v>
      </c>
      <c r="AH296" s="14">
        <v>1</v>
      </c>
      <c r="AI296" s="15">
        <v>1</v>
      </c>
    </row>
    <row r="297" spans="1:35" x14ac:dyDescent="0.45">
      <c r="A297" s="6" t="s">
        <v>315</v>
      </c>
      <c r="B297" s="28" t="s">
        <v>35</v>
      </c>
      <c r="C297" s="29">
        <v>6</v>
      </c>
      <c r="D297" s="14">
        <v>2014</v>
      </c>
      <c r="E297" s="6" t="s">
        <v>36</v>
      </c>
      <c r="F297" s="14" t="s">
        <v>37</v>
      </c>
      <c r="G297" s="14">
        <f>VLOOKUP((D297-1)&amp;"."&amp;C297&amp;"."&amp;B297,FPL!B$38:E$429,4,FALSE)*1</f>
        <v>39500</v>
      </c>
      <c r="H297" s="14">
        <f>VLOOKUP((D297-1)&amp;"."&amp;C297&amp;"."&amp;B297,FPL!B$38:E$429,4,FALSE)*1.32</f>
        <v>52140</v>
      </c>
      <c r="I297" s="14" t="s">
        <v>38</v>
      </c>
      <c r="J297" s="14">
        <f>VLOOKUP((D297-1)&amp;"."&amp;C297&amp;"."&amp;B297,FPL!B$38:E$429,4,FALSE)*1.49</f>
        <v>58855</v>
      </c>
      <c r="K297" s="14" t="s">
        <v>39</v>
      </c>
      <c r="L297" s="14">
        <f>VLOOKUP((D297-1)&amp;"."&amp;C297&amp;"."&amp;B297,FPL!B$38:E$429,4,FALSE)*1.99</f>
        <v>78605</v>
      </c>
      <c r="M297" s="14" t="s">
        <v>40</v>
      </c>
      <c r="N297" s="14">
        <f>VLOOKUP((D297-1)&amp;"."&amp;C297&amp;"."&amp;B297,FPL!B$38:E$429,4,FALSE)*2.49</f>
        <v>98355.000000000015</v>
      </c>
      <c r="O297" s="14" t="s">
        <v>41</v>
      </c>
      <c r="P297" s="14">
        <f>VLOOKUP((D297-1)&amp;"."&amp;C297&amp;"."&amp;B297,FPL!B$38:E$429,4,FALSE)*2.99</f>
        <v>118105.00000000001</v>
      </c>
      <c r="Q297" s="14" t="s">
        <v>42</v>
      </c>
      <c r="R297" s="14">
        <f>VLOOKUP((D297-1)&amp;"."&amp;C297&amp;"."&amp;B297,FPL!B$38:E$429,4,FALSE)*3.99</f>
        <v>157605</v>
      </c>
      <c r="S297" s="14" t="s">
        <v>318</v>
      </c>
      <c r="T297" s="15">
        <v>99999999999</v>
      </c>
      <c r="U297" s="6">
        <f t="shared" si="39"/>
        <v>9.5000000000000001E-2</v>
      </c>
      <c r="V297" s="14">
        <v>0.02</v>
      </c>
      <c r="W297" s="14">
        <f t="shared" si="40"/>
        <v>0.02</v>
      </c>
      <c r="X297" s="14">
        <v>0.03</v>
      </c>
      <c r="Y297" s="14">
        <v>0.04</v>
      </c>
      <c r="Z297" s="14">
        <f t="shared" si="41"/>
        <v>0.04</v>
      </c>
      <c r="AA297" s="14">
        <v>6.3E-2</v>
      </c>
      <c r="AB297" s="14">
        <f t="shared" si="42"/>
        <v>6.3E-2</v>
      </c>
      <c r="AC297" s="14">
        <v>8.0500000000000002E-2</v>
      </c>
      <c r="AD297" s="14">
        <f t="shared" si="43"/>
        <v>8.0500000000000002E-2</v>
      </c>
      <c r="AE297" s="14">
        <v>9.5000000000000001E-2</v>
      </c>
      <c r="AF297" s="14">
        <f t="shared" si="44"/>
        <v>9.5000000000000001E-2</v>
      </c>
      <c r="AG297" s="14">
        <f t="shared" si="44"/>
        <v>9.5000000000000001E-2</v>
      </c>
      <c r="AH297" s="14">
        <v>1</v>
      </c>
      <c r="AI297" s="15">
        <v>1</v>
      </c>
    </row>
    <row r="298" spans="1:35" x14ac:dyDescent="0.45">
      <c r="A298" s="6" t="s">
        <v>315</v>
      </c>
      <c r="B298" s="28" t="s">
        <v>35</v>
      </c>
      <c r="C298" s="29">
        <v>7</v>
      </c>
      <c r="D298" s="14">
        <v>2014</v>
      </c>
      <c r="E298" s="6" t="s">
        <v>36</v>
      </c>
      <c r="F298" s="14" t="s">
        <v>37</v>
      </c>
      <c r="G298" s="14">
        <f>VLOOKUP((D298-1)&amp;"."&amp;C298&amp;"."&amp;B298,FPL!B$38:E$429,4,FALSE)*1</f>
        <v>44530</v>
      </c>
      <c r="H298" s="14">
        <f>VLOOKUP((D298-1)&amp;"."&amp;C298&amp;"."&amp;B298,FPL!B$38:E$429,4,FALSE)*1.32</f>
        <v>58779.600000000006</v>
      </c>
      <c r="I298" s="14" t="s">
        <v>38</v>
      </c>
      <c r="J298" s="14">
        <f>VLOOKUP((D298-1)&amp;"."&amp;C298&amp;"."&amp;B298,FPL!B$38:E$429,4,FALSE)*1.49</f>
        <v>66349.7</v>
      </c>
      <c r="K298" s="14" t="s">
        <v>39</v>
      </c>
      <c r="L298" s="14">
        <f>VLOOKUP((D298-1)&amp;"."&amp;C298&amp;"."&amp;B298,FPL!B$38:E$429,4,FALSE)*1.99</f>
        <v>88614.7</v>
      </c>
      <c r="M298" s="14" t="s">
        <v>40</v>
      </c>
      <c r="N298" s="14">
        <f>VLOOKUP((D298-1)&amp;"."&amp;C298&amp;"."&amp;B298,FPL!B$38:E$429,4,FALSE)*2.49</f>
        <v>110879.70000000001</v>
      </c>
      <c r="O298" s="14" t="s">
        <v>41</v>
      </c>
      <c r="P298" s="14">
        <f>VLOOKUP((D298-1)&amp;"."&amp;C298&amp;"."&amp;B298,FPL!B$38:E$429,4,FALSE)*2.99</f>
        <v>133144.70000000001</v>
      </c>
      <c r="Q298" s="14" t="s">
        <v>42</v>
      </c>
      <c r="R298" s="14">
        <f>VLOOKUP((D298-1)&amp;"."&amp;C298&amp;"."&amp;B298,FPL!B$38:E$429,4,FALSE)*3.99</f>
        <v>177674.7</v>
      </c>
      <c r="S298" s="14" t="s">
        <v>318</v>
      </c>
      <c r="T298" s="15">
        <v>99999999999</v>
      </c>
      <c r="U298" s="6">
        <f t="shared" si="39"/>
        <v>9.5000000000000001E-2</v>
      </c>
      <c r="V298" s="14">
        <v>0.02</v>
      </c>
      <c r="W298" s="14">
        <f t="shared" si="40"/>
        <v>0.02</v>
      </c>
      <c r="X298" s="14">
        <v>0.03</v>
      </c>
      <c r="Y298" s="14">
        <v>0.04</v>
      </c>
      <c r="Z298" s="14">
        <f t="shared" si="41"/>
        <v>0.04</v>
      </c>
      <c r="AA298" s="14">
        <v>6.3E-2</v>
      </c>
      <c r="AB298" s="14">
        <f t="shared" si="42"/>
        <v>6.3E-2</v>
      </c>
      <c r="AC298" s="14">
        <v>8.0500000000000002E-2</v>
      </c>
      <c r="AD298" s="14">
        <f t="shared" si="43"/>
        <v>8.0500000000000002E-2</v>
      </c>
      <c r="AE298" s="14">
        <v>9.5000000000000001E-2</v>
      </c>
      <c r="AF298" s="14">
        <f t="shared" si="44"/>
        <v>9.5000000000000001E-2</v>
      </c>
      <c r="AG298" s="14">
        <f t="shared" si="44"/>
        <v>9.5000000000000001E-2</v>
      </c>
      <c r="AH298" s="14">
        <v>1</v>
      </c>
      <c r="AI298" s="15">
        <v>1</v>
      </c>
    </row>
    <row r="299" spans="1:35" x14ac:dyDescent="0.45">
      <c r="A299" s="6" t="s">
        <v>315</v>
      </c>
      <c r="B299" s="28" t="s">
        <v>35</v>
      </c>
      <c r="C299" s="29">
        <v>8</v>
      </c>
      <c r="D299" s="14">
        <v>2014</v>
      </c>
      <c r="E299" s="6" t="s">
        <v>36</v>
      </c>
      <c r="F299" s="14" t="s">
        <v>37</v>
      </c>
      <c r="G299" s="14">
        <f>VLOOKUP((D299-1)&amp;"."&amp;C299&amp;"."&amp;B299,FPL!B$38:E$429,4,FALSE)*1</f>
        <v>49560</v>
      </c>
      <c r="H299" s="14">
        <f>VLOOKUP((D299-1)&amp;"."&amp;C299&amp;"."&amp;B299,FPL!B$38:E$429,4,FALSE)*1.32</f>
        <v>65419.200000000004</v>
      </c>
      <c r="I299" s="14" t="s">
        <v>38</v>
      </c>
      <c r="J299" s="14">
        <f>VLOOKUP((D299-1)&amp;"."&amp;C299&amp;"."&amp;B299,FPL!B$38:E$429,4,FALSE)*1.49</f>
        <v>73844.399999999994</v>
      </c>
      <c r="K299" s="14" t="s">
        <v>39</v>
      </c>
      <c r="L299" s="14">
        <f>VLOOKUP((D299-1)&amp;"."&amp;C299&amp;"."&amp;B299,FPL!B$38:E$429,4,FALSE)*1.99</f>
        <v>98624.4</v>
      </c>
      <c r="M299" s="14" t="s">
        <v>40</v>
      </c>
      <c r="N299" s="14">
        <f>VLOOKUP((D299-1)&amp;"."&amp;C299&amp;"."&amp;B299,FPL!B$38:E$429,4,FALSE)*2.49</f>
        <v>123404.40000000001</v>
      </c>
      <c r="O299" s="14" t="s">
        <v>41</v>
      </c>
      <c r="P299" s="14">
        <f>VLOOKUP((D299-1)&amp;"."&amp;C299&amp;"."&amp;B299,FPL!B$38:E$429,4,FALSE)*2.99</f>
        <v>148184.40000000002</v>
      </c>
      <c r="Q299" s="14" t="s">
        <v>42</v>
      </c>
      <c r="R299" s="14">
        <f>VLOOKUP((D299-1)&amp;"."&amp;C299&amp;"."&amp;B299,FPL!B$38:E$429,4,FALSE)*3.99</f>
        <v>197744.40000000002</v>
      </c>
      <c r="S299" s="14" t="s">
        <v>318</v>
      </c>
      <c r="T299" s="15">
        <v>99999999999</v>
      </c>
      <c r="U299" s="6">
        <f t="shared" si="39"/>
        <v>9.5000000000000001E-2</v>
      </c>
      <c r="V299" s="14">
        <v>0.02</v>
      </c>
      <c r="W299" s="14">
        <f t="shared" si="40"/>
        <v>0.02</v>
      </c>
      <c r="X299" s="14">
        <v>0.03</v>
      </c>
      <c r="Y299" s="14">
        <v>0.04</v>
      </c>
      <c r="Z299" s="14">
        <f t="shared" si="41"/>
        <v>0.04</v>
      </c>
      <c r="AA299" s="14">
        <v>6.3E-2</v>
      </c>
      <c r="AB299" s="14">
        <f t="shared" si="42"/>
        <v>6.3E-2</v>
      </c>
      <c r="AC299" s="14">
        <v>8.0500000000000002E-2</v>
      </c>
      <c r="AD299" s="14">
        <f t="shared" si="43"/>
        <v>8.0500000000000002E-2</v>
      </c>
      <c r="AE299" s="14">
        <v>9.5000000000000001E-2</v>
      </c>
      <c r="AF299" s="14">
        <f t="shared" si="44"/>
        <v>9.5000000000000001E-2</v>
      </c>
      <c r="AG299" s="14">
        <f t="shared" si="44"/>
        <v>9.5000000000000001E-2</v>
      </c>
      <c r="AH299" s="14">
        <v>1</v>
      </c>
      <c r="AI299" s="15">
        <v>1</v>
      </c>
    </row>
    <row r="300" spans="1:35" x14ac:dyDescent="0.45">
      <c r="A300" s="6" t="s">
        <v>315</v>
      </c>
      <c r="B300" s="28" t="s">
        <v>35</v>
      </c>
      <c r="C300" s="29">
        <v>9</v>
      </c>
      <c r="D300" s="14">
        <v>2014</v>
      </c>
      <c r="E300" s="6" t="s">
        <v>36</v>
      </c>
      <c r="F300" s="14" t="s">
        <v>37</v>
      </c>
      <c r="G300" s="14">
        <f>VLOOKUP((D300-1)&amp;"."&amp;C300&amp;"."&amp;B300,FPL!B$38:E$429,4,FALSE)*1</f>
        <v>54590</v>
      </c>
      <c r="H300" s="14">
        <f>VLOOKUP((D300-1)&amp;"."&amp;C300&amp;"."&amp;B300,FPL!B$38:E$429,4,FALSE)*1.32</f>
        <v>72058.8</v>
      </c>
      <c r="I300" s="14" t="s">
        <v>38</v>
      </c>
      <c r="J300" s="14">
        <f>VLOOKUP((D300-1)&amp;"."&amp;C300&amp;"."&amp;B300,FPL!B$38:E$429,4,FALSE)*1.49</f>
        <v>81339.100000000006</v>
      </c>
      <c r="K300" s="14" t="s">
        <v>39</v>
      </c>
      <c r="L300" s="14">
        <f>VLOOKUP((D300-1)&amp;"."&amp;C300&amp;"."&amp;B300,FPL!B$38:E$429,4,FALSE)*1.99</f>
        <v>108634.1</v>
      </c>
      <c r="M300" s="14" t="s">
        <v>40</v>
      </c>
      <c r="N300" s="14">
        <f>VLOOKUP((D300-1)&amp;"."&amp;C300&amp;"."&amp;B300,FPL!B$38:E$429,4,FALSE)*2.49</f>
        <v>135929.1</v>
      </c>
      <c r="O300" s="14" t="s">
        <v>41</v>
      </c>
      <c r="P300" s="14">
        <f>VLOOKUP((D300-1)&amp;"."&amp;C300&amp;"."&amp;B300,FPL!B$38:E$429,4,FALSE)*2.99</f>
        <v>163224.1</v>
      </c>
      <c r="Q300" s="14" t="s">
        <v>42</v>
      </c>
      <c r="R300" s="14">
        <f>VLOOKUP((D300-1)&amp;"."&amp;C300&amp;"."&amp;B300,FPL!B$38:E$429,4,FALSE)*3.99</f>
        <v>217814.1</v>
      </c>
      <c r="S300" s="14" t="s">
        <v>318</v>
      </c>
      <c r="T300" s="15">
        <v>99999999999</v>
      </c>
      <c r="U300" s="6">
        <f t="shared" si="39"/>
        <v>9.5000000000000001E-2</v>
      </c>
      <c r="V300" s="14">
        <v>0.02</v>
      </c>
      <c r="W300" s="14">
        <f t="shared" si="40"/>
        <v>0.02</v>
      </c>
      <c r="X300" s="14">
        <v>0.03</v>
      </c>
      <c r="Y300" s="14">
        <v>0.04</v>
      </c>
      <c r="Z300" s="14">
        <f t="shared" si="41"/>
        <v>0.04</v>
      </c>
      <c r="AA300" s="14">
        <v>6.3E-2</v>
      </c>
      <c r="AB300" s="14">
        <f t="shared" si="42"/>
        <v>6.3E-2</v>
      </c>
      <c r="AC300" s="14">
        <v>8.0500000000000002E-2</v>
      </c>
      <c r="AD300" s="14">
        <f t="shared" si="43"/>
        <v>8.0500000000000002E-2</v>
      </c>
      <c r="AE300" s="14">
        <v>9.5000000000000001E-2</v>
      </c>
      <c r="AF300" s="14">
        <f t="shared" si="44"/>
        <v>9.5000000000000001E-2</v>
      </c>
      <c r="AG300" s="14">
        <f t="shared" si="44"/>
        <v>9.5000000000000001E-2</v>
      </c>
      <c r="AH300" s="14">
        <v>1</v>
      </c>
      <c r="AI300" s="15">
        <v>1</v>
      </c>
    </row>
    <row r="301" spans="1:35" x14ac:dyDescent="0.45">
      <c r="A301" s="6" t="s">
        <v>315</v>
      </c>
      <c r="B301" s="28" t="s">
        <v>35</v>
      </c>
      <c r="C301" s="29">
        <v>10</v>
      </c>
      <c r="D301" s="14">
        <v>2014</v>
      </c>
      <c r="E301" s="6" t="s">
        <v>36</v>
      </c>
      <c r="F301" s="14" t="s">
        <v>37</v>
      </c>
      <c r="G301" s="14">
        <f>VLOOKUP((D301-1)&amp;"."&amp;C301&amp;"."&amp;B301,FPL!B$38:E$429,4,FALSE)*1</f>
        <v>59620</v>
      </c>
      <c r="H301" s="14">
        <f>VLOOKUP((D301-1)&amp;"."&amp;C301&amp;"."&amp;B301,FPL!B$38:E$429,4,FALSE)*1.32</f>
        <v>78698.400000000009</v>
      </c>
      <c r="I301" s="14" t="s">
        <v>38</v>
      </c>
      <c r="J301" s="14">
        <f>VLOOKUP((D301-1)&amp;"."&amp;C301&amp;"."&amp;B301,FPL!B$38:E$429,4,FALSE)*1.49</f>
        <v>88833.8</v>
      </c>
      <c r="K301" s="14" t="s">
        <v>39</v>
      </c>
      <c r="L301" s="14">
        <f>VLOOKUP((D301-1)&amp;"."&amp;C301&amp;"."&amp;B301,FPL!B$38:E$429,4,FALSE)*1.99</f>
        <v>118643.8</v>
      </c>
      <c r="M301" s="14" t="s">
        <v>40</v>
      </c>
      <c r="N301" s="14">
        <f>VLOOKUP((D301-1)&amp;"."&amp;C301&amp;"."&amp;B301,FPL!B$38:E$429,4,FALSE)*2.49</f>
        <v>148453.80000000002</v>
      </c>
      <c r="O301" s="14" t="s">
        <v>41</v>
      </c>
      <c r="P301" s="14">
        <f>VLOOKUP((D301-1)&amp;"."&amp;C301&amp;"."&amp;B301,FPL!B$38:E$429,4,FALSE)*2.99</f>
        <v>178263.80000000002</v>
      </c>
      <c r="Q301" s="14" t="s">
        <v>42</v>
      </c>
      <c r="R301" s="14">
        <f>VLOOKUP((D301-1)&amp;"."&amp;C301&amp;"."&amp;B301,FPL!B$38:E$429,4,FALSE)*3.99</f>
        <v>237883.80000000002</v>
      </c>
      <c r="S301" s="14" t="s">
        <v>318</v>
      </c>
      <c r="T301" s="15">
        <v>99999999999</v>
      </c>
      <c r="U301" s="6">
        <f t="shared" si="39"/>
        <v>9.5000000000000001E-2</v>
      </c>
      <c r="V301" s="14">
        <v>0.02</v>
      </c>
      <c r="W301" s="14">
        <f t="shared" si="40"/>
        <v>0.02</v>
      </c>
      <c r="X301" s="14">
        <v>0.03</v>
      </c>
      <c r="Y301" s="14">
        <v>0.04</v>
      </c>
      <c r="Z301" s="14">
        <f t="shared" si="41"/>
        <v>0.04</v>
      </c>
      <c r="AA301" s="14">
        <v>6.3E-2</v>
      </c>
      <c r="AB301" s="14">
        <f t="shared" si="42"/>
        <v>6.3E-2</v>
      </c>
      <c r="AC301" s="14">
        <v>8.0500000000000002E-2</v>
      </c>
      <c r="AD301" s="14">
        <f t="shared" si="43"/>
        <v>8.0500000000000002E-2</v>
      </c>
      <c r="AE301" s="14">
        <v>9.5000000000000001E-2</v>
      </c>
      <c r="AF301" s="14">
        <f t="shared" si="44"/>
        <v>9.5000000000000001E-2</v>
      </c>
      <c r="AG301" s="14">
        <f t="shared" si="44"/>
        <v>9.5000000000000001E-2</v>
      </c>
      <c r="AH301" s="14">
        <v>1</v>
      </c>
      <c r="AI301" s="15">
        <v>1</v>
      </c>
    </row>
    <row r="302" spans="1:35" x14ac:dyDescent="0.45">
      <c r="A302" s="6" t="s">
        <v>315</v>
      </c>
      <c r="B302" s="28" t="s">
        <v>35</v>
      </c>
      <c r="C302" s="29">
        <v>11</v>
      </c>
      <c r="D302" s="14">
        <v>2014</v>
      </c>
      <c r="E302" s="6" t="s">
        <v>36</v>
      </c>
      <c r="F302" s="14" t="s">
        <v>37</v>
      </c>
      <c r="G302" s="14">
        <f>VLOOKUP((D302-1)&amp;"."&amp;C302&amp;"."&amp;B302,FPL!B$38:E$429,4,FALSE)*1</f>
        <v>64650</v>
      </c>
      <c r="H302" s="14">
        <f>VLOOKUP((D302-1)&amp;"."&amp;C302&amp;"."&amp;B302,FPL!B$38:E$429,4,FALSE)*1.32</f>
        <v>85338</v>
      </c>
      <c r="I302" s="14" t="s">
        <v>38</v>
      </c>
      <c r="J302" s="14">
        <f>VLOOKUP((D302-1)&amp;"."&amp;C302&amp;"."&amp;B302,FPL!B$38:E$429,4,FALSE)*1.49</f>
        <v>96328.5</v>
      </c>
      <c r="K302" s="14" t="s">
        <v>39</v>
      </c>
      <c r="L302" s="14">
        <f>VLOOKUP((D302-1)&amp;"."&amp;C302&amp;"."&amp;B302,FPL!B$38:E$429,4,FALSE)*1.99</f>
        <v>128653.5</v>
      </c>
      <c r="M302" s="14" t="s">
        <v>40</v>
      </c>
      <c r="N302" s="14">
        <f>VLOOKUP((D302-1)&amp;"."&amp;C302&amp;"."&amp;B302,FPL!B$38:E$429,4,FALSE)*2.49</f>
        <v>160978.5</v>
      </c>
      <c r="O302" s="14" t="s">
        <v>41</v>
      </c>
      <c r="P302" s="14">
        <f>VLOOKUP((D302-1)&amp;"."&amp;C302&amp;"."&amp;B302,FPL!B$38:E$429,4,FALSE)*2.99</f>
        <v>193303.5</v>
      </c>
      <c r="Q302" s="14" t="s">
        <v>42</v>
      </c>
      <c r="R302" s="14">
        <f>VLOOKUP((D302-1)&amp;"."&amp;C302&amp;"."&amp;B302,FPL!B$38:E$429,4,FALSE)*3.99</f>
        <v>257953.5</v>
      </c>
      <c r="S302" s="14" t="s">
        <v>318</v>
      </c>
      <c r="T302" s="15">
        <v>99999999999</v>
      </c>
      <c r="U302" s="6">
        <f t="shared" si="39"/>
        <v>9.5000000000000001E-2</v>
      </c>
      <c r="V302" s="14">
        <v>0.02</v>
      </c>
      <c r="W302" s="14">
        <f t="shared" si="40"/>
        <v>0.02</v>
      </c>
      <c r="X302" s="14">
        <v>0.03</v>
      </c>
      <c r="Y302" s="14">
        <v>0.04</v>
      </c>
      <c r="Z302" s="14">
        <f t="shared" si="41"/>
        <v>0.04</v>
      </c>
      <c r="AA302" s="14">
        <v>6.3E-2</v>
      </c>
      <c r="AB302" s="14">
        <f t="shared" si="42"/>
        <v>6.3E-2</v>
      </c>
      <c r="AC302" s="14">
        <v>8.0500000000000002E-2</v>
      </c>
      <c r="AD302" s="14">
        <f t="shared" si="43"/>
        <v>8.0500000000000002E-2</v>
      </c>
      <c r="AE302" s="14">
        <v>9.5000000000000001E-2</v>
      </c>
      <c r="AF302" s="14">
        <f t="shared" si="44"/>
        <v>9.5000000000000001E-2</v>
      </c>
      <c r="AG302" s="14">
        <f t="shared" si="44"/>
        <v>9.5000000000000001E-2</v>
      </c>
      <c r="AH302" s="14">
        <v>1</v>
      </c>
      <c r="AI302" s="15">
        <v>1</v>
      </c>
    </row>
    <row r="303" spans="1:35" x14ac:dyDescent="0.45">
      <c r="A303" s="6" t="s">
        <v>315</v>
      </c>
      <c r="B303" s="28" t="s">
        <v>35</v>
      </c>
      <c r="C303" s="29">
        <v>12</v>
      </c>
      <c r="D303" s="14">
        <v>2014</v>
      </c>
      <c r="E303" s="6" t="s">
        <v>36</v>
      </c>
      <c r="F303" s="14" t="s">
        <v>37</v>
      </c>
      <c r="G303" s="14">
        <f>VLOOKUP((D303-1)&amp;"."&amp;C303&amp;"."&amp;B303,FPL!B$38:E$429,4,FALSE)*1</f>
        <v>69680</v>
      </c>
      <c r="H303" s="14">
        <f>VLOOKUP((D303-1)&amp;"."&amp;C303&amp;"."&amp;B303,FPL!B$38:E$429,4,FALSE)*1.32</f>
        <v>91977.600000000006</v>
      </c>
      <c r="I303" s="14" t="s">
        <v>38</v>
      </c>
      <c r="J303" s="14">
        <f>VLOOKUP((D303-1)&amp;"."&amp;C303&amp;"."&amp;B303,FPL!B$38:E$429,4,FALSE)*1.49</f>
        <v>103823.2</v>
      </c>
      <c r="K303" s="14" t="s">
        <v>39</v>
      </c>
      <c r="L303" s="14">
        <f>VLOOKUP((D303-1)&amp;"."&amp;C303&amp;"."&amp;B303,FPL!B$38:E$429,4,FALSE)*1.99</f>
        <v>138663.20000000001</v>
      </c>
      <c r="M303" s="14" t="s">
        <v>40</v>
      </c>
      <c r="N303" s="14">
        <f>VLOOKUP((D303-1)&amp;"."&amp;C303&amp;"."&amp;B303,FPL!B$38:E$429,4,FALSE)*2.49</f>
        <v>173503.2</v>
      </c>
      <c r="O303" s="14" t="s">
        <v>41</v>
      </c>
      <c r="P303" s="14">
        <f>VLOOKUP((D303-1)&amp;"."&amp;C303&amp;"."&amp;B303,FPL!B$38:E$429,4,FALSE)*2.99</f>
        <v>208343.2</v>
      </c>
      <c r="Q303" s="14" t="s">
        <v>42</v>
      </c>
      <c r="R303" s="14">
        <f>VLOOKUP((D303-1)&amp;"."&amp;C303&amp;"."&amp;B303,FPL!B$38:E$429,4,FALSE)*3.99</f>
        <v>278023.2</v>
      </c>
      <c r="S303" s="14" t="s">
        <v>318</v>
      </c>
      <c r="T303" s="15">
        <v>99999999999</v>
      </c>
      <c r="U303" s="6">
        <f t="shared" si="39"/>
        <v>9.5000000000000001E-2</v>
      </c>
      <c r="V303" s="14">
        <v>0.02</v>
      </c>
      <c r="W303" s="14">
        <f t="shared" si="40"/>
        <v>0.02</v>
      </c>
      <c r="X303" s="14">
        <v>0.03</v>
      </c>
      <c r="Y303" s="14">
        <v>0.04</v>
      </c>
      <c r="Z303" s="14">
        <f t="shared" si="41"/>
        <v>0.04</v>
      </c>
      <c r="AA303" s="14">
        <v>6.3E-2</v>
      </c>
      <c r="AB303" s="14">
        <f t="shared" si="42"/>
        <v>6.3E-2</v>
      </c>
      <c r="AC303" s="14">
        <v>8.0500000000000002E-2</v>
      </c>
      <c r="AD303" s="14">
        <f t="shared" si="43"/>
        <v>8.0500000000000002E-2</v>
      </c>
      <c r="AE303" s="14">
        <v>9.5000000000000001E-2</v>
      </c>
      <c r="AF303" s="14">
        <f t="shared" si="44"/>
        <v>9.5000000000000001E-2</v>
      </c>
      <c r="AG303" s="14">
        <f t="shared" si="44"/>
        <v>9.5000000000000001E-2</v>
      </c>
      <c r="AH303" s="14">
        <v>1</v>
      </c>
      <c r="AI303" s="15">
        <v>1</v>
      </c>
    </row>
    <row r="304" spans="1:35" x14ac:dyDescent="0.45">
      <c r="A304" s="6" t="s">
        <v>315</v>
      </c>
      <c r="B304" s="28" t="s">
        <v>46</v>
      </c>
      <c r="C304" s="29">
        <v>1</v>
      </c>
      <c r="D304" s="14">
        <v>2014</v>
      </c>
      <c r="E304" s="6" t="s">
        <v>36</v>
      </c>
      <c r="F304" s="14" t="s">
        <v>37</v>
      </c>
      <c r="G304" s="14">
        <f>VLOOKUP((D304-1)&amp;"."&amp;C304&amp;"."&amp;B304,FPL!B$38:E$429,4,FALSE)*1</f>
        <v>13230</v>
      </c>
      <c r="H304" s="14">
        <f>VLOOKUP((D304-1)&amp;"."&amp;C304&amp;"."&amp;B304,FPL!B$38:E$429,4,FALSE)*1.32</f>
        <v>17463.600000000002</v>
      </c>
      <c r="I304" s="14" t="s">
        <v>38</v>
      </c>
      <c r="J304" s="14">
        <f>VLOOKUP((D304-1)&amp;"."&amp;C304&amp;"."&amp;B304,FPL!B$38:E$429,4,FALSE)*1.49</f>
        <v>19712.7</v>
      </c>
      <c r="K304" s="14" t="s">
        <v>39</v>
      </c>
      <c r="L304" s="14">
        <f>VLOOKUP((D304-1)&amp;"."&amp;C304&amp;"."&amp;B304,FPL!B$38:E$429,4,FALSE)*1.99</f>
        <v>26327.7</v>
      </c>
      <c r="M304" s="14" t="s">
        <v>40</v>
      </c>
      <c r="N304" s="14">
        <f>VLOOKUP((D304-1)&amp;"."&amp;C304&amp;"."&amp;B304,FPL!B$38:E$429,4,FALSE)*2.49</f>
        <v>32942.700000000004</v>
      </c>
      <c r="O304" s="14" t="s">
        <v>41</v>
      </c>
      <c r="P304" s="14">
        <f>VLOOKUP((D304-1)&amp;"."&amp;C304&amp;"."&amp;B304,FPL!B$38:E$429,4,FALSE)*2.99</f>
        <v>39557.700000000004</v>
      </c>
      <c r="Q304" s="14" t="s">
        <v>42</v>
      </c>
      <c r="R304" s="14">
        <f>VLOOKUP((D304-1)&amp;"."&amp;C304&amp;"."&amp;B304,FPL!B$38:E$429,4,FALSE)*3.99</f>
        <v>52787.700000000004</v>
      </c>
      <c r="S304" s="14" t="s">
        <v>318</v>
      </c>
      <c r="T304" s="15">
        <v>99999999999</v>
      </c>
      <c r="U304" s="6">
        <f t="shared" si="39"/>
        <v>9.5000000000000001E-2</v>
      </c>
      <c r="V304" s="14">
        <v>0.02</v>
      </c>
      <c r="W304" s="14">
        <f t="shared" si="40"/>
        <v>0.02</v>
      </c>
      <c r="X304" s="14">
        <v>0.03</v>
      </c>
      <c r="Y304" s="14">
        <v>0.04</v>
      </c>
      <c r="Z304" s="14">
        <f t="shared" si="41"/>
        <v>0.04</v>
      </c>
      <c r="AA304" s="14">
        <v>6.3E-2</v>
      </c>
      <c r="AB304" s="14">
        <f t="shared" si="42"/>
        <v>6.3E-2</v>
      </c>
      <c r="AC304" s="14">
        <v>8.0500000000000002E-2</v>
      </c>
      <c r="AD304" s="14">
        <f t="shared" si="43"/>
        <v>8.0500000000000002E-2</v>
      </c>
      <c r="AE304" s="14">
        <v>9.5000000000000001E-2</v>
      </c>
      <c r="AF304" s="14">
        <f t="shared" si="44"/>
        <v>9.5000000000000001E-2</v>
      </c>
      <c r="AG304" s="14">
        <f t="shared" si="44"/>
        <v>9.5000000000000001E-2</v>
      </c>
      <c r="AH304" s="14">
        <v>1</v>
      </c>
      <c r="AI304" s="15">
        <v>1</v>
      </c>
    </row>
    <row r="305" spans="1:35" x14ac:dyDescent="0.45">
      <c r="A305" s="6" t="s">
        <v>315</v>
      </c>
      <c r="B305" s="28" t="s">
        <v>46</v>
      </c>
      <c r="C305" s="29">
        <v>2</v>
      </c>
      <c r="D305" s="14">
        <v>2014</v>
      </c>
      <c r="E305" s="6" t="s">
        <v>36</v>
      </c>
      <c r="F305" s="14" t="s">
        <v>37</v>
      </c>
      <c r="G305" s="14">
        <f>VLOOKUP((D305-1)&amp;"."&amp;C305&amp;"."&amp;B305,FPL!B$38:E$429,4,FALSE)*1</f>
        <v>17850</v>
      </c>
      <c r="H305" s="14">
        <f>VLOOKUP((D305-1)&amp;"."&amp;C305&amp;"."&amp;B305,FPL!B$38:E$429,4,FALSE)*1.32</f>
        <v>23562</v>
      </c>
      <c r="I305" s="14" t="s">
        <v>38</v>
      </c>
      <c r="J305" s="14">
        <f>VLOOKUP((D305-1)&amp;"."&amp;C305&amp;"."&amp;B305,FPL!B$38:E$429,4,FALSE)*1.49</f>
        <v>26596.5</v>
      </c>
      <c r="K305" s="14" t="s">
        <v>39</v>
      </c>
      <c r="L305" s="14">
        <f>VLOOKUP((D305-1)&amp;"."&amp;C305&amp;"."&amp;B305,FPL!B$38:E$429,4,FALSE)*1.99</f>
        <v>35521.5</v>
      </c>
      <c r="M305" s="14" t="s">
        <v>40</v>
      </c>
      <c r="N305" s="14">
        <f>VLOOKUP((D305-1)&amp;"."&amp;C305&amp;"."&amp;B305,FPL!B$38:E$429,4,FALSE)*2.49</f>
        <v>44446.500000000007</v>
      </c>
      <c r="O305" s="14" t="s">
        <v>41</v>
      </c>
      <c r="P305" s="14">
        <f>VLOOKUP((D305-1)&amp;"."&amp;C305&amp;"."&amp;B305,FPL!B$38:E$429,4,FALSE)*2.99</f>
        <v>53371.500000000007</v>
      </c>
      <c r="Q305" s="14" t="s">
        <v>42</v>
      </c>
      <c r="R305" s="14">
        <f>VLOOKUP((D305-1)&amp;"."&amp;C305&amp;"."&amp;B305,FPL!B$38:E$429,4,FALSE)*3.99</f>
        <v>71221.5</v>
      </c>
      <c r="S305" s="14" t="s">
        <v>318</v>
      </c>
      <c r="T305" s="15">
        <v>99999999999</v>
      </c>
      <c r="U305" s="6">
        <f t="shared" si="39"/>
        <v>9.5000000000000001E-2</v>
      </c>
      <c r="V305" s="14">
        <v>0.02</v>
      </c>
      <c r="W305" s="14">
        <f t="shared" si="40"/>
        <v>0.02</v>
      </c>
      <c r="X305" s="14">
        <v>0.03</v>
      </c>
      <c r="Y305" s="14">
        <v>0.04</v>
      </c>
      <c r="Z305" s="14">
        <f t="shared" si="41"/>
        <v>0.04</v>
      </c>
      <c r="AA305" s="14">
        <v>6.3E-2</v>
      </c>
      <c r="AB305" s="14">
        <f t="shared" si="42"/>
        <v>6.3E-2</v>
      </c>
      <c r="AC305" s="14">
        <v>8.0500000000000002E-2</v>
      </c>
      <c r="AD305" s="14">
        <f t="shared" si="43"/>
        <v>8.0500000000000002E-2</v>
      </c>
      <c r="AE305" s="14">
        <v>9.5000000000000001E-2</v>
      </c>
      <c r="AF305" s="14">
        <f t="shared" si="44"/>
        <v>9.5000000000000001E-2</v>
      </c>
      <c r="AG305" s="14">
        <f t="shared" si="44"/>
        <v>9.5000000000000001E-2</v>
      </c>
      <c r="AH305" s="14">
        <v>1</v>
      </c>
      <c r="AI305" s="15">
        <v>1</v>
      </c>
    </row>
    <row r="306" spans="1:35" x14ac:dyDescent="0.45">
      <c r="A306" s="6" t="s">
        <v>315</v>
      </c>
      <c r="B306" s="28" t="s">
        <v>46</v>
      </c>
      <c r="C306" s="29">
        <v>3</v>
      </c>
      <c r="D306" s="14">
        <v>2014</v>
      </c>
      <c r="E306" s="6" t="s">
        <v>36</v>
      </c>
      <c r="F306" s="14" t="s">
        <v>37</v>
      </c>
      <c r="G306" s="14">
        <f>VLOOKUP((D306-1)&amp;"."&amp;C306&amp;"."&amp;B306,FPL!B$38:E$429,4,FALSE)*1</f>
        <v>22470</v>
      </c>
      <c r="H306" s="14">
        <f>VLOOKUP((D306-1)&amp;"."&amp;C306&amp;"."&amp;B306,FPL!B$38:E$429,4,FALSE)*1.32</f>
        <v>29660.400000000001</v>
      </c>
      <c r="I306" s="14" t="s">
        <v>38</v>
      </c>
      <c r="J306" s="14">
        <f>VLOOKUP((D306-1)&amp;"."&amp;C306&amp;"."&amp;B306,FPL!B$38:E$429,4,FALSE)*1.49</f>
        <v>33480.300000000003</v>
      </c>
      <c r="K306" s="14" t="s">
        <v>39</v>
      </c>
      <c r="L306" s="14">
        <f>VLOOKUP((D306-1)&amp;"."&amp;C306&amp;"."&amp;B306,FPL!B$38:E$429,4,FALSE)*1.99</f>
        <v>44715.3</v>
      </c>
      <c r="M306" s="14" t="s">
        <v>40</v>
      </c>
      <c r="N306" s="14">
        <f>VLOOKUP((D306-1)&amp;"."&amp;C306&amp;"."&amp;B306,FPL!B$38:E$429,4,FALSE)*2.49</f>
        <v>55950.3</v>
      </c>
      <c r="O306" s="14" t="s">
        <v>41</v>
      </c>
      <c r="P306" s="14">
        <f>VLOOKUP((D306-1)&amp;"."&amp;C306&amp;"."&amp;B306,FPL!B$38:E$429,4,FALSE)*2.99</f>
        <v>67185.3</v>
      </c>
      <c r="Q306" s="14" t="s">
        <v>42</v>
      </c>
      <c r="R306" s="14">
        <f>VLOOKUP((D306-1)&amp;"."&amp;C306&amp;"."&amp;B306,FPL!B$38:E$429,4,FALSE)*3.99</f>
        <v>89655.3</v>
      </c>
      <c r="S306" s="14" t="s">
        <v>318</v>
      </c>
      <c r="T306" s="15">
        <v>99999999999</v>
      </c>
      <c r="U306" s="6">
        <f t="shared" si="39"/>
        <v>9.5000000000000001E-2</v>
      </c>
      <c r="V306" s="14">
        <v>0.02</v>
      </c>
      <c r="W306" s="14">
        <f t="shared" si="40"/>
        <v>0.02</v>
      </c>
      <c r="X306" s="14">
        <v>0.03</v>
      </c>
      <c r="Y306" s="14">
        <v>0.04</v>
      </c>
      <c r="Z306" s="14">
        <f t="shared" si="41"/>
        <v>0.04</v>
      </c>
      <c r="AA306" s="14">
        <v>6.3E-2</v>
      </c>
      <c r="AB306" s="14">
        <f t="shared" si="42"/>
        <v>6.3E-2</v>
      </c>
      <c r="AC306" s="14">
        <v>8.0500000000000002E-2</v>
      </c>
      <c r="AD306" s="14">
        <f t="shared" si="43"/>
        <v>8.0500000000000002E-2</v>
      </c>
      <c r="AE306" s="14">
        <v>9.5000000000000001E-2</v>
      </c>
      <c r="AF306" s="14">
        <f t="shared" si="44"/>
        <v>9.5000000000000001E-2</v>
      </c>
      <c r="AG306" s="14">
        <f t="shared" si="44"/>
        <v>9.5000000000000001E-2</v>
      </c>
      <c r="AH306" s="14">
        <v>1</v>
      </c>
      <c r="AI306" s="15">
        <v>1</v>
      </c>
    </row>
    <row r="307" spans="1:35" x14ac:dyDescent="0.45">
      <c r="A307" s="6" t="s">
        <v>315</v>
      </c>
      <c r="B307" s="28" t="s">
        <v>46</v>
      </c>
      <c r="C307" s="29">
        <v>4</v>
      </c>
      <c r="D307" s="14">
        <v>2014</v>
      </c>
      <c r="E307" s="6" t="s">
        <v>36</v>
      </c>
      <c r="F307" s="14" t="s">
        <v>37</v>
      </c>
      <c r="G307" s="14">
        <f>VLOOKUP((D307-1)&amp;"."&amp;C307&amp;"."&amp;B307,FPL!B$38:E$429,4,FALSE)*1</f>
        <v>27090</v>
      </c>
      <c r="H307" s="14">
        <f>VLOOKUP((D307-1)&amp;"."&amp;C307&amp;"."&amp;B307,FPL!B$38:E$429,4,FALSE)*1.32</f>
        <v>35758.800000000003</v>
      </c>
      <c r="I307" s="14" t="s">
        <v>38</v>
      </c>
      <c r="J307" s="14">
        <f>VLOOKUP((D307-1)&amp;"."&amp;C307&amp;"."&amp;B307,FPL!B$38:E$429,4,FALSE)*1.49</f>
        <v>40364.1</v>
      </c>
      <c r="K307" s="14" t="s">
        <v>39</v>
      </c>
      <c r="L307" s="14">
        <f>VLOOKUP((D307-1)&amp;"."&amp;C307&amp;"."&amp;B307,FPL!B$38:E$429,4,FALSE)*1.99</f>
        <v>53909.1</v>
      </c>
      <c r="M307" s="14" t="s">
        <v>40</v>
      </c>
      <c r="N307" s="14">
        <f>VLOOKUP((D307-1)&amp;"."&amp;C307&amp;"."&amp;B307,FPL!B$38:E$429,4,FALSE)*2.49</f>
        <v>67454.100000000006</v>
      </c>
      <c r="O307" s="14" t="s">
        <v>41</v>
      </c>
      <c r="P307" s="14">
        <f>VLOOKUP((D307-1)&amp;"."&amp;C307&amp;"."&amp;B307,FPL!B$38:E$429,4,FALSE)*2.99</f>
        <v>80999.100000000006</v>
      </c>
      <c r="Q307" s="14" t="s">
        <v>42</v>
      </c>
      <c r="R307" s="14">
        <f>VLOOKUP((D307-1)&amp;"."&amp;C307&amp;"."&amp;B307,FPL!B$38:E$429,4,FALSE)*3.99</f>
        <v>108089.1</v>
      </c>
      <c r="S307" s="14" t="s">
        <v>318</v>
      </c>
      <c r="T307" s="15">
        <v>99999999999</v>
      </c>
      <c r="U307" s="6">
        <f t="shared" si="39"/>
        <v>9.5000000000000001E-2</v>
      </c>
      <c r="V307" s="14">
        <v>0.02</v>
      </c>
      <c r="W307" s="14">
        <f t="shared" si="40"/>
        <v>0.02</v>
      </c>
      <c r="X307" s="14">
        <v>0.03</v>
      </c>
      <c r="Y307" s="14">
        <v>0.04</v>
      </c>
      <c r="Z307" s="14">
        <f t="shared" si="41"/>
        <v>0.04</v>
      </c>
      <c r="AA307" s="14">
        <v>6.3E-2</v>
      </c>
      <c r="AB307" s="14">
        <f t="shared" si="42"/>
        <v>6.3E-2</v>
      </c>
      <c r="AC307" s="14">
        <v>8.0500000000000002E-2</v>
      </c>
      <c r="AD307" s="14">
        <f t="shared" si="43"/>
        <v>8.0500000000000002E-2</v>
      </c>
      <c r="AE307" s="14">
        <v>9.5000000000000001E-2</v>
      </c>
      <c r="AF307" s="14">
        <f t="shared" si="44"/>
        <v>9.5000000000000001E-2</v>
      </c>
      <c r="AG307" s="14">
        <f t="shared" si="44"/>
        <v>9.5000000000000001E-2</v>
      </c>
      <c r="AH307" s="14">
        <v>1</v>
      </c>
      <c r="AI307" s="15">
        <v>1</v>
      </c>
    </row>
    <row r="308" spans="1:35" x14ac:dyDescent="0.45">
      <c r="A308" s="6" t="s">
        <v>315</v>
      </c>
      <c r="B308" s="28" t="s">
        <v>46</v>
      </c>
      <c r="C308" s="29">
        <v>5</v>
      </c>
      <c r="D308" s="14">
        <v>2014</v>
      </c>
      <c r="E308" s="6" t="s">
        <v>36</v>
      </c>
      <c r="F308" s="14" t="s">
        <v>37</v>
      </c>
      <c r="G308" s="14">
        <f>VLOOKUP((D308-1)&amp;"."&amp;C308&amp;"."&amp;B308,FPL!B$38:E$429,4,FALSE)*1</f>
        <v>31710</v>
      </c>
      <c r="H308" s="14">
        <f>VLOOKUP((D308-1)&amp;"."&amp;C308&amp;"."&amp;B308,FPL!B$38:E$429,4,FALSE)*1.32</f>
        <v>41857.200000000004</v>
      </c>
      <c r="I308" s="14" t="s">
        <v>38</v>
      </c>
      <c r="J308" s="14">
        <f>VLOOKUP((D308-1)&amp;"."&amp;C308&amp;"."&amp;B308,FPL!B$38:E$429,4,FALSE)*1.49</f>
        <v>47247.9</v>
      </c>
      <c r="K308" s="14" t="s">
        <v>39</v>
      </c>
      <c r="L308" s="14">
        <f>VLOOKUP((D308-1)&amp;"."&amp;C308&amp;"."&amp;B308,FPL!B$38:E$429,4,FALSE)*1.99</f>
        <v>63102.9</v>
      </c>
      <c r="M308" s="14" t="s">
        <v>40</v>
      </c>
      <c r="N308" s="14">
        <f>VLOOKUP((D308-1)&amp;"."&amp;C308&amp;"."&amp;B308,FPL!B$38:E$429,4,FALSE)*2.49</f>
        <v>78957.900000000009</v>
      </c>
      <c r="O308" s="14" t="s">
        <v>41</v>
      </c>
      <c r="P308" s="14">
        <f>VLOOKUP((D308-1)&amp;"."&amp;C308&amp;"."&amp;B308,FPL!B$38:E$429,4,FALSE)*2.99</f>
        <v>94812.900000000009</v>
      </c>
      <c r="Q308" s="14" t="s">
        <v>42</v>
      </c>
      <c r="R308" s="14">
        <f>VLOOKUP((D308-1)&amp;"."&amp;C308&amp;"."&amp;B308,FPL!B$38:E$429,4,FALSE)*3.99</f>
        <v>126522.90000000001</v>
      </c>
      <c r="S308" s="14" t="s">
        <v>318</v>
      </c>
      <c r="T308" s="15">
        <v>99999999999</v>
      </c>
      <c r="U308" s="6">
        <f t="shared" si="39"/>
        <v>9.5000000000000001E-2</v>
      </c>
      <c r="V308" s="14">
        <v>0.02</v>
      </c>
      <c r="W308" s="14">
        <f t="shared" si="40"/>
        <v>0.02</v>
      </c>
      <c r="X308" s="14">
        <v>0.03</v>
      </c>
      <c r="Y308" s="14">
        <v>0.04</v>
      </c>
      <c r="Z308" s="14">
        <f t="shared" si="41"/>
        <v>0.04</v>
      </c>
      <c r="AA308" s="14">
        <v>6.3E-2</v>
      </c>
      <c r="AB308" s="14">
        <f t="shared" si="42"/>
        <v>6.3E-2</v>
      </c>
      <c r="AC308" s="14">
        <v>8.0500000000000002E-2</v>
      </c>
      <c r="AD308" s="14">
        <f t="shared" si="43"/>
        <v>8.0500000000000002E-2</v>
      </c>
      <c r="AE308" s="14">
        <v>9.5000000000000001E-2</v>
      </c>
      <c r="AF308" s="14">
        <f t="shared" si="44"/>
        <v>9.5000000000000001E-2</v>
      </c>
      <c r="AG308" s="14">
        <f t="shared" si="44"/>
        <v>9.5000000000000001E-2</v>
      </c>
      <c r="AH308" s="14">
        <v>1</v>
      </c>
      <c r="AI308" s="15">
        <v>1</v>
      </c>
    </row>
    <row r="309" spans="1:35" x14ac:dyDescent="0.45">
      <c r="A309" s="6" t="s">
        <v>315</v>
      </c>
      <c r="B309" s="28" t="s">
        <v>46</v>
      </c>
      <c r="C309" s="29">
        <v>6</v>
      </c>
      <c r="D309" s="14">
        <v>2014</v>
      </c>
      <c r="E309" s="6" t="s">
        <v>36</v>
      </c>
      <c r="F309" s="14" t="s">
        <v>37</v>
      </c>
      <c r="G309" s="14">
        <f>VLOOKUP((D309-1)&amp;"."&amp;C309&amp;"."&amp;B309,FPL!B$38:E$429,4,FALSE)*1</f>
        <v>36330</v>
      </c>
      <c r="H309" s="14">
        <f>VLOOKUP((D309-1)&amp;"."&amp;C309&amp;"."&amp;B309,FPL!B$38:E$429,4,FALSE)*1.32</f>
        <v>47955.600000000006</v>
      </c>
      <c r="I309" s="14" t="s">
        <v>38</v>
      </c>
      <c r="J309" s="14">
        <f>VLOOKUP((D309-1)&amp;"."&amp;C309&amp;"."&amp;B309,FPL!B$38:E$429,4,FALSE)*1.49</f>
        <v>54131.7</v>
      </c>
      <c r="K309" s="14" t="s">
        <v>39</v>
      </c>
      <c r="L309" s="14">
        <f>VLOOKUP((D309-1)&amp;"."&amp;C309&amp;"."&amp;B309,FPL!B$38:E$429,4,FALSE)*1.99</f>
        <v>72296.7</v>
      </c>
      <c r="M309" s="14" t="s">
        <v>40</v>
      </c>
      <c r="N309" s="14">
        <f>VLOOKUP((D309-1)&amp;"."&amp;C309&amp;"."&amp;B309,FPL!B$38:E$429,4,FALSE)*2.49</f>
        <v>90461.700000000012</v>
      </c>
      <c r="O309" s="14" t="s">
        <v>41</v>
      </c>
      <c r="P309" s="14">
        <f>VLOOKUP((D309-1)&amp;"."&amp;C309&amp;"."&amp;B309,FPL!B$38:E$429,4,FALSE)*2.99</f>
        <v>108626.70000000001</v>
      </c>
      <c r="Q309" s="14" t="s">
        <v>42</v>
      </c>
      <c r="R309" s="14">
        <f>VLOOKUP((D309-1)&amp;"."&amp;C309&amp;"."&amp;B309,FPL!B$38:E$429,4,FALSE)*3.99</f>
        <v>144956.70000000001</v>
      </c>
      <c r="S309" s="14" t="s">
        <v>318</v>
      </c>
      <c r="T309" s="15">
        <v>99999999999</v>
      </c>
      <c r="U309" s="6">
        <f t="shared" si="39"/>
        <v>9.5000000000000001E-2</v>
      </c>
      <c r="V309" s="14">
        <v>0.02</v>
      </c>
      <c r="W309" s="14">
        <f t="shared" si="40"/>
        <v>0.02</v>
      </c>
      <c r="X309" s="14">
        <v>0.03</v>
      </c>
      <c r="Y309" s="14">
        <v>0.04</v>
      </c>
      <c r="Z309" s="14">
        <f t="shared" si="41"/>
        <v>0.04</v>
      </c>
      <c r="AA309" s="14">
        <v>6.3E-2</v>
      </c>
      <c r="AB309" s="14">
        <f t="shared" si="42"/>
        <v>6.3E-2</v>
      </c>
      <c r="AC309" s="14">
        <v>8.0500000000000002E-2</v>
      </c>
      <c r="AD309" s="14">
        <f t="shared" si="43"/>
        <v>8.0500000000000002E-2</v>
      </c>
      <c r="AE309" s="14">
        <v>9.5000000000000001E-2</v>
      </c>
      <c r="AF309" s="14">
        <f t="shared" si="44"/>
        <v>9.5000000000000001E-2</v>
      </c>
      <c r="AG309" s="14">
        <f t="shared" si="44"/>
        <v>9.5000000000000001E-2</v>
      </c>
      <c r="AH309" s="14">
        <v>1</v>
      </c>
      <c r="AI309" s="15">
        <v>1</v>
      </c>
    </row>
    <row r="310" spans="1:35" x14ac:dyDescent="0.45">
      <c r="A310" s="6" t="s">
        <v>315</v>
      </c>
      <c r="B310" s="28" t="s">
        <v>46</v>
      </c>
      <c r="C310" s="29">
        <v>7</v>
      </c>
      <c r="D310" s="14">
        <v>2014</v>
      </c>
      <c r="E310" s="6" t="s">
        <v>36</v>
      </c>
      <c r="F310" s="14" t="s">
        <v>37</v>
      </c>
      <c r="G310" s="14">
        <f>VLOOKUP((D310-1)&amp;"."&amp;C310&amp;"."&amp;B310,FPL!B$38:E$429,4,FALSE)*1</f>
        <v>40950</v>
      </c>
      <c r="H310" s="14">
        <f>VLOOKUP((D310-1)&amp;"."&amp;C310&amp;"."&amp;B310,FPL!B$38:E$429,4,FALSE)*1.32</f>
        <v>54054</v>
      </c>
      <c r="I310" s="14" t="s">
        <v>38</v>
      </c>
      <c r="J310" s="14">
        <f>VLOOKUP((D310-1)&amp;"."&amp;C310&amp;"."&amp;B310,FPL!B$38:E$429,4,FALSE)*1.49</f>
        <v>61015.5</v>
      </c>
      <c r="K310" s="14" t="s">
        <v>39</v>
      </c>
      <c r="L310" s="14">
        <f>VLOOKUP((D310-1)&amp;"."&amp;C310&amp;"."&amp;B310,FPL!B$38:E$429,4,FALSE)*1.99</f>
        <v>81490.5</v>
      </c>
      <c r="M310" s="14" t="s">
        <v>40</v>
      </c>
      <c r="N310" s="14">
        <f>VLOOKUP((D310-1)&amp;"."&amp;C310&amp;"."&amp;B310,FPL!B$38:E$429,4,FALSE)*2.49</f>
        <v>101965.50000000001</v>
      </c>
      <c r="O310" s="14" t="s">
        <v>41</v>
      </c>
      <c r="P310" s="14">
        <f>VLOOKUP((D310-1)&amp;"."&amp;C310&amp;"."&amp;B310,FPL!B$38:E$429,4,FALSE)*2.99</f>
        <v>122440.50000000001</v>
      </c>
      <c r="Q310" s="14" t="s">
        <v>42</v>
      </c>
      <c r="R310" s="14">
        <f>VLOOKUP((D310-1)&amp;"."&amp;C310&amp;"."&amp;B310,FPL!B$38:E$429,4,FALSE)*3.99</f>
        <v>163390.5</v>
      </c>
      <c r="S310" s="14" t="s">
        <v>318</v>
      </c>
      <c r="T310" s="15">
        <v>99999999999</v>
      </c>
      <c r="U310" s="6">
        <f t="shared" si="39"/>
        <v>9.5000000000000001E-2</v>
      </c>
      <c r="V310" s="14">
        <v>0.02</v>
      </c>
      <c r="W310" s="14">
        <f t="shared" si="40"/>
        <v>0.02</v>
      </c>
      <c r="X310" s="14">
        <v>0.03</v>
      </c>
      <c r="Y310" s="14">
        <v>0.04</v>
      </c>
      <c r="Z310" s="14">
        <f t="shared" si="41"/>
        <v>0.04</v>
      </c>
      <c r="AA310" s="14">
        <v>6.3E-2</v>
      </c>
      <c r="AB310" s="14">
        <f t="shared" si="42"/>
        <v>6.3E-2</v>
      </c>
      <c r="AC310" s="14">
        <v>8.0500000000000002E-2</v>
      </c>
      <c r="AD310" s="14">
        <f t="shared" si="43"/>
        <v>8.0500000000000002E-2</v>
      </c>
      <c r="AE310" s="14">
        <v>9.5000000000000001E-2</v>
      </c>
      <c r="AF310" s="14">
        <f t="shared" si="44"/>
        <v>9.5000000000000001E-2</v>
      </c>
      <c r="AG310" s="14">
        <f t="shared" si="44"/>
        <v>9.5000000000000001E-2</v>
      </c>
      <c r="AH310" s="14">
        <v>1</v>
      </c>
      <c r="AI310" s="15">
        <v>1</v>
      </c>
    </row>
    <row r="311" spans="1:35" x14ac:dyDescent="0.45">
      <c r="A311" s="6" t="s">
        <v>315</v>
      </c>
      <c r="B311" s="28" t="s">
        <v>46</v>
      </c>
      <c r="C311" s="29">
        <v>8</v>
      </c>
      <c r="D311" s="14">
        <v>2014</v>
      </c>
      <c r="E311" s="6" t="s">
        <v>36</v>
      </c>
      <c r="F311" s="14" t="s">
        <v>37</v>
      </c>
      <c r="G311" s="14">
        <f>VLOOKUP((D311-1)&amp;"."&amp;C311&amp;"."&amp;B311,FPL!B$38:E$429,4,FALSE)*1</f>
        <v>45570</v>
      </c>
      <c r="H311" s="14">
        <f>VLOOKUP((D311-1)&amp;"."&amp;C311&amp;"."&amp;B311,FPL!B$38:E$429,4,FALSE)*1.32</f>
        <v>60152.4</v>
      </c>
      <c r="I311" s="14" t="s">
        <v>38</v>
      </c>
      <c r="J311" s="14">
        <f>VLOOKUP((D311-1)&amp;"."&amp;C311&amp;"."&amp;B311,FPL!B$38:E$429,4,FALSE)*1.49</f>
        <v>67899.3</v>
      </c>
      <c r="K311" s="14" t="s">
        <v>39</v>
      </c>
      <c r="L311" s="14">
        <f>VLOOKUP((D311-1)&amp;"."&amp;C311&amp;"."&amp;B311,FPL!B$38:E$429,4,FALSE)*1.99</f>
        <v>90684.3</v>
      </c>
      <c r="M311" s="14" t="s">
        <v>40</v>
      </c>
      <c r="N311" s="14">
        <f>VLOOKUP((D311-1)&amp;"."&amp;C311&amp;"."&amp;B311,FPL!B$38:E$429,4,FALSE)*2.49</f>
        <v>113469.3</v>
      </c>
      <c r="O311" s="14" t="s">
        <v>41</v>
      </c>
      <c r="P311" s="14">
        <f>VLOOKUP((D311-1)&amp;"."&amp;C311&amp;"."&amp;B311,FPL!B$38:E$429,4,FALSE)*2.99</f>
        <v>136254.30000000002</v>
      </c>
      <c r="Q311" s="14" t="s">
        <v>42</v>
      </c>
      <c r="R311" s="14">
        <f>VLOOKUP((D311-1)&amp;"."&amp;C311&amp;"."&amp;B311,FPL!B$38:E$429,4,FALSE)*3.99</f>
        <v>181824.30000000002</v>
      </c>
      <c r="S311" s="14" t="s">
        <v>318</v>
      </c>
      <c r="T311" s="15">
        <v>99999999999</v>
      </c>
      <c r="U311" s="6">
        <f t="shared" si="39"/>
        <v>9.5000000000000001E-2</v>
      </c>
      <c r="V311" s="14">
        <v>0.02</v>
      </c>
      <c r="W311" s="14">
        <f t="shared" si="40"/>
        <v>0.02</v>
      </c>
      <c r="X311" s="14">
        <v>0.03</v>
      </c>
      <c r="Y311" s="14">
        <v>0.04</v>
      </c>
      <c r="Z311" s="14">
        <f t="shared" si="41"/>
        <v>0.04</v>
      </c>
      <c r="AA311" s="14">
        <v>6.3E-2</v>
      </c>
      <c r="AB311" s="14">
        <f t="shared" si="42"/>
        <v>6.3E-2</v>
      </c>
      <c r="AC311" s="14">
        <v>8.0500000000000002E-2</v>
      </c>
      <c r="AD311" s="14">
        <f t="shared" si="43"/>
        <v>8.0500000000000002E-2</v>
      </c>
      <c r="AE311" s="14">
        <v>9.5000000000000001E-2</v>
      </c>
      <c r="AF311" s="14">
        <f t="shared" si="44"/>
        <v>9.5000000000000001E-2</v>
      </c>
      <c r="AG311" s="14">
        <f t="shared" si="44"/>
        <v>9.5000000000000001E-2</v>
      </c>
      <c r="AH311" s="14">
        <v>1</v>
      </c>
      <c r="AI311" s="15">
        <v>1</v>
      </c>
    </row>
    <row r="312" spans="1:35" x14ac:dyDescent="0.45">
      <c r="A312" s="6" t="s">
        <v>315</v>
      </c>
      <c r="B312" s="28" t="s">
        <v>46</v>
      </c>
      <c r="C312" s="29">
        <v>9</v>
      </c>
      <c r="D312" s="14">
        <v>2014</v>
      </c>
      <c r="E312" s="6" t="s">
        <v>36</v>
      </c>
      <c r="F312" s="14" t="s">
        <v>37</v>
      </c>
      <c r="G312" s="14">
        <f>VLOOKUP((D312-1)&amp;"."&amp;C312&amp;"."&amp;B312,FPL!B$38:E$429,4,FALSE)*1</f>
        <v>50190</v>
      </c>
      <c r="H312" s="14">
        <f>VLOOKUP((D312-1)&amp;"."&amp;C312&amp;"."&amp;B312,FPL!B$38:E$429,4,FALSE)*1.32</f>
        <v>66250.8</v>
      </c>
      <c r="I312" s="14" t="s">
        <v>38</v>
      </c>
      <c r="J312" s="14">
        <f>VLOOKUP((D312-1)&amp;"."&amp;C312&amp;"."&amp;B312,FPL!B$38:E$429,4,FALSE)*1.49</f>
        <v>74783.100000000006</v>
      </c>
      <c r="K312" s="14" t="s">
        <v>39</v>
      </c>
      <c r="L312" s="14">
        <f>VLOOKUP((D312-1)&amp;"."&amp;C312&amp;"."&amp;B312,FPL!B$38:E$429,4,FALSE)*1.99</f>
        <v>99878.1</v>
      </c>
      <c r="M312" s="14" t="s">
        <v>40</v>
      </c>
      <c r="N312" s="14">
        <f>VLOOKUP((D312-1)&amp;"."&amp;C312&amp;"."&amp;B312,FPL!B$38:E$429,4,FALSE)*2.49</f>
        <v>124973.1</v>
      </c>
      <c r="O312" s="14" t="s">
        <v>41</v>
      </c>
      <c r="P312" s="14">
        <f>VLOOKUP((D312-1)&amp;"."&amp;C312&amp;"."&amp;B312,FPL!B$38:E$429,4,FALSE)*2.99</f>
        <v>150068.1</v>
      </c>
      <c r="Q312" s="14" t="s">
        <v>42</v>
      </c>
      <c r="R312" s="14">
        <f>VLOOKUP((D312-1)&amp;"."&amp;C312&amp;"."&amp;B312,FPL!B$38:E$429,4,FALSE)*3.99</f>
        <v>200258.1</v>
      </c>
      <c r="S312" s="14" t="s">
        <v>318</v>
      </c>
      <c r="T312" s="15">
        <v>99999999999</v>
      </c>
      <c r="U312" s="6">
        <f t="shared" si="39"/>
        <v>9.5000000000000001E-2</v>
      </c>
      <c r="V312" s="14">
        <v>0.02</v>
      </c>
      <c r="W312" s="14">
        <f t="shared" si="40"/>
        <v>0.02</v>
      </c>
      <c r="X312" s="14">
        <v>0.03</v>
      </c>
      <c r="Y312" s="14">
        <v>0.04</v>
      </c>
      <c r="Z312" s="14">
        <f t="shared" si="41"/>
        <v>0.04</v>
      </c>
      <c r="AA312" s="14">
        <v>6.3E-2</v>
      </c>
      <c r="AB312" s="14">
        <f t="shared" si="42"/>
        <v>6.3E-2</v>
      </c>
      <c r="AC312" s="14">
        <v>8.0500000000000002E-2</v>
      </c>
      <c r="AD312" s="14">
        <f t="shared" si="43"/>
        <v>8.0500000000000002E-2</v>
      </c>
      <c r="AE312" s="14">
        <v>9.5000000000000001E-2</v>
      </c>
      <c r="AF312" s="14">
        <f t="shared" ref="AF312:AG327" si="45">AE312</f>
        <v>9.5000000000000001E-2</v>
      </c>
      <c r="AG312" s="14">
        <f t="shared" si="45"/>
        <v>9.5000000000000001E-2</v>
      </c>
      <c r="AH312" s="14">
        <v>1</v>
      </c>
      <c r="AI312" s="15">
        <v>1</v>
      </c>
    </row>
    <row r="313" spans="1:35" x14ac:dyDescent="0.45">
      <c r="A313" s="6" t="s">
        <v>315</v>
      </c>
      <c r="B313" s="28" t="s">
        <v>46</v>
      </c>
      <c r="C313" s="29">
        <v>10</v>
      </c>
      <c r="D313" s="14">
        <v>2014</v>
      </c>
      <c r="E313" s="6" t="s">
        <v>36</v>
      </c>
      <c r="F313" s="14" t="s">
        <v>37</v>
      </c>
      <c r="G313" s="14">
        <f>VLOOKUP((D313-1)&amp;"."&amp;C313&amp;"."&amp;B313,FPL!B$38:E$429,4,FALSE)*1</f>
        <v>54810</v>
      </c>
      <c r="H313" s="14">
        <f>VLOOKUP((D313-1)&amp;"."&amp;C313&amp;"."&amp;B313,FPL!B$38:E$429,4,FALSE)*1.32</f>
        <v>72349.2</v>
      </c>
      <c r="I313" s="14" t="s">
        <v>38</v>
      </c>
      <c r="J313" s="14">
        <f>VLOOKUP((D313-1)&amp;"."&amp;C313&amp;"."&amp;B313,FPL!B$38:E$429,4,FALSE)*1.49</f>
        <v>81666.899999999994</v>
      </c>
      <c r="K313" s="14" t="s">
        <v>39</v>
      </c>
      <c r="L313" s="14">
        <f>VLOOKUP((D313-1)&amp;"."&amp;C313&amp;"."&amp;B313,FPL!B$38:E$429,4,FALSE)*1.99</f>
        <v>109071.9</v>
      </c>
      <c r="M313" s="14" t="s">
        <v>40</v>
      </c>
      <c r="N313" s="14">
        <f>VLOOKUP((D313-1)&amp;"."&amp;C313&amp;"."&amp;B313,FPL!B$38:E$429,4,FALSE)*2.49</f>
        <v>136476.90000000002</v>
      </c>
      <c r="O313" s="14" t="s">
        <v>41</v>
      </c>
      <c r="P313" s="14">
        <f>VLOOKUP((D313-1)&amp;"."&amp;C313&amp;"."&amp;B313,FPL!B$38:E$429,4,FALSE)*2.99</f>
        <v>163881.90000000002</v>
      </c>
      <c r="Q313" s="14" t="s">
        <v>42</v>
      </c>
      <c r="R313" s="14">
        <f>VLOOKUP((D313-1)&amp;"."&amp;C313&amp;"."&amp;B313,FPL!B$38:E$429,4,FALSE)*3.99</f>
        <v>218691.90000000002</v>
      </c>
      <c r="S313" s="14" t="s">
        <v>318</v>
      </c>
      <c r="T313" s="15">
        <v>99999999999</v>
      </c>
      <c r="U313" s="6">
        <f t="shared" si="39"/>
        <v>9.5000000000000001E-2</v>
      </c>
      <c r="V313" s="14">
        <v>0.02</v>
      </c>
      <c r="W313" s="14">
        <f t="shared" si="40"/>
        <v>0.02</v>
      </c>
      <c r="X313" s="14">
        <v>0.03</v>
      </c>
      <c r="Y313" s="14">
        <v>0.04</v>
      </c>
      <c r="Z313" s="14">
        <f t="shared" si="41"/>
        <v>0.04</v>
      </c>
      <c r="AA313" s="14">
        <v>6.3E-2</v>
      </c>
      <c r="AB313" s="14">
        <f t="shared" si="42"/>
        <v>6.3E-2</v>
      </c>
      <c r="AC313" s="14">
        <v>8.0500000000000002E-2</v>
      </c>
      <c r="AD313" s="14">
        <f t="shared" si="43"/>
        <v>8.0500000000000002E-2</v>
      </c>
      <c r="AE313" s="14">
        <v>9.5000000000000001E-2</v>
      </c>
      <c r="AF313" s="14">
        <f t="shared" si="45"/>
        <v>9.5000000000000001E-2</v>
      </c>
      <c r="AG313" s="14">
        <f t="shared" si="45"/>
        <v>9.5000000000000001E-2</v>
      </c>
      <c r="AH313" s="14">
        <v>1</v>
      </c>
      <c r="AI313" s="15">
        <v>1</v>
      </c>
    </row>
    <row r="314" spans="1:35" x14ac:dyDescent="0.45">
      <c r="A314" s="6" t="s">
        <v>315</v>
      </c>
      <c r="B314" s="28" t="s">
        <v>46</v>
      </c>
      <c r="C314" s="29">
        <v>11</v>
      </c>
      <c r="D314" s="14">
        <v>2014</v>
      </c>
      <c r="E314" s="6" t="s">
        <v>36</v>
      </c>
      <c r="F314" s="14" t="s">
        <v>37</v>
      </c>
      <c r="G314" s="14">
        <f>VLOOKUP((D314-1)&amp;"."&amp;C314&amp;"."&amp;B314,FPL!B$38:E$429,4,FALSE)*1</f>
        <v>59430</v>
      </c>
      <c r="H314" s="14">
        <f>VLOOKUP((D314-1)&amp;"."&amp;C314&amp;"."&amp;B314,FPL!B$38:E$429,4,FALSE)*1.32</f>
        <v>78447.600000000006</v>
      </c>
      <c r="I314" s="14" t="s">
        <v>38</v>
      </c>
      <c r="J314" s="14">
        <f>VLOOKUP((D314-1)&amp;"."&amp;C314&amp;"."&amp;B314,FPL!B$38:E$429,4,FALSE)*1.49</f>
        <v>88550.7</v>
      </c>
      <c r="K314" s="14" t="s">
        <v>39</v>
      </c>
      <c r="L314" s="14">
        <f>VLOOKUP((D314-1)&amp;"."&amp;C314&amp;"."&amp;B314,FPL!B$38:E$429,4,FALSE)*1.99</f>
        <v>118265.7</v>
      </c>
      <c r="M314" s="14" t="s">
        <v>40</v>
      </c>
      <c r="N314" s="14">
        <f>VLOOKUP((D314-1)&amp;"."&amp;C314&amp;"."&amp;B314,FPL!B$38:E$429,4,FALSE)*2.49</f>
        <v>147980.70000000001</v>
      </c>
      <c r="O314" s="14" t="s">
        <v>41</v>
      </c>
      <c r="P314" s="14">
        <f>VLOOKUP((D314-1)&amp;"."&amp;C314&amp;"."&amp;B314,FPL!B$38:E$429,4,FALSE)*2.99</f>
        <v>177695.7</v>
      </c>
      <c r="Q314" s="14" t="s">
        <v>42</v>
      </c>
      <c r="R314" s="14">
        <f>VLOOKUP((D314-1)&amp;"."&amp;C314&amp;"."&amp;B314,FPL!B$38:E$429,4,FALSE)*3.99</f>
        <v>237125.7</v>
      </c>
      <c r="S314" s="14" t="s">
        <v>318</v>
      </c>
      <c r="T314" s="15">
        <v>99999999999</v>
      </c>
      <c r="U314" s="6">
        <f t="shared" si="39"/>
        <v>9.5000000000000001E-2</v>
      </c>
      <c r="V314" s="14">
        <v>0.02</v>
      </c>
      <c r="W314" s="14">
        <f t="shared" si="40"/>
        <v>0.02</v>
      </c>
      <c r="X314" s="14">
        <v>0.03</v>
      </c>
      <c r="Y314" s="14">
        <v>0.04</v>
      </c>
      <c r="Z314" s="14">
        <f t="shared" si="41"/>
        <v>0.04</v>
      </c>
      <c r="AA314" s="14">
        <v>6.3E-2</v>
      </c>
      <c r="AB314" s="14">
        <f t="shared" si="42"/>
        <v>6.3E-2</v>
      </c>
      <c r="AC314" s="14">
        <v>8.0500000000000002E-2</v>
      </c>
      <c r="AD314" s="14">
        <f t="shared" si="43"/>
        <v>8.0500000000000002E-2</v>
      </c>
      <c r="AE314" s="14">
        <v>9.5000000000000001E-2</v>
      </c>
      <c r="AF314" s="14">
        <f t="shared" si="45"/>
        <v>9.5000000000000001E-2</v>
      </c>
      <c r="AG314" s="14">
        <f t="shared" si="45"/>
        <v>9.5000000000000001E-2</v>
      </c>
      <c r="AH314" s="14">
        <v>1</v>
      </c>
      <c r="AI314" s="15">
        <v>1</v>
      </c>
    </row>
    <row r="315" spans="1:35" x14ac:dyDescent="0.45">
      <c r="A315" s="6" t="s">
        <v>315</v>
      </c>
      <c r="B315" s="28" t="s">
        <v>46</v>
      </c>
      <c r="C315" s="29">
        <v>12</v>
      </c>
      <c r="D315" s="14">
        <v>2014</v>
      </c>
      <c r="E315" s="6" t="s">
        <v>36</v>
      </c>
      <c r="F315" s="14" t="s">
        <v>37</v>
      </c>
      <c r="G315" s="14">
        <f>VLOOKUP((D315-1)&amp;"."&amp;C315&amp;"."&amp;B315,FPL!B$38:E$429,4,FALSE)*1</f>
        <v>64050</v>
      </c>
      <c r="H315" s="14">
        <f>VLOOKUP((D315-1)&amp;"."&amp;C315&amp;"."&amp;B315,FPL!B$38:E$429,4,FALSE)*1.32</f>
        <v>84546</v>
      </c>
      <c r="I315" s="14" t="s">
        <v>38</v>
      </c>
      <c r="J315" s="14">
        <f>VLOOKUP((D315-1)&amp;"."&amp;C315&amp;"."&amp;B315,FPL!B$38:E$429,4,FALSE)*1.49</f>
        <v>95434.5</v>
      </c>
      <c r="K315" s="14" t="s">
        <v>39</v>
      </c>
      <c r="L315" s="14">
        <f>VLOOKUP((D315-1)&amp;"."&amp;C315&amp;"."&amp;B315,FPL!B$38:E$429,4,FALSE)*1.99</f>
        <v>127459.5</v>
      </c>
      <c r="M315" s="14" t="s">
        <v>40</v>
      </c>
      <c r="N315" s="14">
        <f>VLOOKUP((D315-1)&amp;"."&amp;C315&amp;"."&amp;B315,FPL!B$38:E$429,4,FALSE)*2.49</f>
        <v>159484.5</v>
      </c>
      <c r="O315" s="14" t="s">
        <v>41</v>
      </c>
      <c r="P315" s="14">
        <f>VLOOKUP((D315-1)&amp;"."&amp;C315&amp;"."&amp;B315,FPL!B$38:E$429,4,FALSE)*2.99</f>
        <v>191509.5</v>
      </c>
      <c r="Q315" s="14" t="s">
        <v>42</v>
      </c>
      <c r="R315" s="14">
        <f>VLOOKUP((D315-1)&amp;"."&amp;C315&amp;"."&amp;B315,FPL!B$38:E$429,4,FALSE)*3.99</f>
        <v>255559.5</v>
      </c>
      <c r="S315" s="14" t="s">
        <v>318</v>
      </c>
      <c r="T315" s="15">
        <v>99999999999</v>
      </c>
      <c r="U315" s="6">
        <f t="shared" si="39"/>
        <v>9.5000000000000001E-2</v>
      </c>
      <c r="V315" s="14">
        <v>0.02</v>
      </c>
      <c r="W315" s="14">
        <f t="shared" si="40"/>
        <v>0.02</v>
      </c>
      <c r="X315" s="14">
        <v>0.03</v>
      </c>
      <c r="Y315" s="14">
        <v>0.04</v>
      </c>
      <c r="Z315" s="14">
        <f t="shared" si="41"/>
        <v>0.04</v>
      </c>
      <c r="AA315" s="14">
        <v>6.3E-2</v>
      </c>
      <c r="AB315" s="14">
        <f t="shared" si="42"/>
        <v>6.3E-2</v>
      </c>
      <c r="AC315" s="14">
        <v>8.0500000000000002E-2</v>
      </c>
      <c r="AD315" s="14">
        <f t="shared" si="43"/>
        <v>8.0500000000000002E-2</v>
      </c>
      <c r="AE315" s="14">
        <v>9.5000000000000001E-2</v>
      </c>
      <c r="AF315" s="14">
        <f t="shared" si="45"/>
        <v>9.5000000000000001E-2</v>
      </c>
      <c r="AG315" s="14">
        <f t="shared" si="45"/>
        <v>9.5000000000000001E-2</v>
      </c>
      <c r="AH315" s="14">
        <v>1</v>
      </c>
      <c r="AI315" s="15">
        <v>1</v>
      </c>
    </row>
    <row r="316" spans="1:35" x14ac:dyDescent="0.45">
      <c r="A316" s="6" t="s">
        <v>315</v>
      </c>
      <c r="B316" s="28">
        <v>0</v>
      </c>
      <c r="C316" s="29">
        <v>1</v>
      </c>
      <c r="D316" s="14">
        <v>2014</v>
      </c>
      <c r="E316" s="6" t="s">
        <v>36</v>
      </c>
      <c r="F316" s="14" t="s">
        <v>37</v>
      </c>
      <c r="G316" s="14">
        <f>VLOOKUP((D316-1)&amp;"."&amp;C316&amp;"."&amp;B316,FPL!B$38:E$429,4,FALSE)*1</f>
        <v>11490</v>
      </c>
      <c r="H316" s="14">
        <f>VLOOKUP((D316-1)&amp;"."&amp;C316&amp;"."&amp;B316,FPL!B$38:E$429,4,FALSE)*1.32</f>
        <v>15166.800000000001</v>
      </c>
      <c r="I316" s="14" t="s">
        <v>38</v>
      </c>
      <c r="J316" s="14">
        <f>VLOOKUP((D316-1)&amp;"."&amp;C316&amp;"."&amp;B316,FPL!B$38:E$429,4,FALSE)*1.49</f>
        <v>17120.099999999999</v>
      </c>
      <c r="K316" s="14" t="s">
        <v>39</v>
      </c>
      <c r="L316" s="14">
        <f>VLOOKUP((D316-1)&amp;"."&amp;C316&amp;"."&amp;B316,FPL!B$38:E$429,4,FALSE)*1.99</f>
        <v>22865.1</v>
      </c>
      <c r="M316" s="14" t="s">
        <v>40</v>
      </c>
      <c r="N316" s="14">
        <f>VLOOKUP((D316-1)&amp;"."&amp;C316&amp;"."&amp;B316,FPL!B$38:E$429,4,FALSE)*2.49</f>
        <v>28610.100000000002</v>
      </c>
      <c r="O316" s="14" t="s">
        <v>41</v>
      </c>
      <c r="P316" s="14">
        <f>VLOOKUP((D316-1)&amp;"."&amp;C316&amp;"."&amp;B316,FPL!B$38:E$429,4,FALSE)*2.99</f>
        <v>34355.100000000006</v>
      </c>
      <c r="Q316" s="14" t="s">
        <v>42</v>
      </c>
      <c r="R316" s="14">
        <f>VLOOKUP((D316-1)&amp;"."&amp;C316&amp;"."&amp;B316,FPL!B$38:E$429,4,FALSE)*3.99</f>
        <v>45845.100000000006</v>
      </c>
      <c r="S316" s="14" t="s">
        <v>318</v>
      </c>
      <c r="T316" s="15">
        <v>99999999999</v>
      </c>
      <c r="U316" s="6">
        <f t="shared" si="39"/>
        <v>9.5000000000000001E-2</v>
      </c>
      <c r="V316" s="14">
        <v>0.02</v>
      </c>
      <c r="W316" s="14">
        <f t="shared" si="40"/>
        <v>0.02</v>
      </c>
      <c r="X316" s="14">
        <v>0.03</v>
      </c>
      <c r="Y316" s="14">
        <v>0.04</v>
      </c>
      <c r="Z316" s="14">
        <f t="shared" si="41"/>
        <v>0.04</v>
      </c>
      <c r="AA316" s="14">
        <v>6.3E-2</v>
      </c>
      <c r="AB316" s="14">
        <f t="shared" si="42"/>
        <v>6.3E-2</v>
      </c>
      <c r="AC316" s="14">
        <v>8.0500000000000002E-2</v>
      </c>
      <c r="AD316" s="14">
        <f t="shared" si="43"/>
        <v>8.0500000000000002E-2</v>
      </c>
      <c r="AE316" s="14">
        <v>9.5000000000000001E-2</v>
      </c>
      <c r="AF316" s="14">
        <f t="shared" si="45"/>
        <v>9.5000000000000001E-2</v>
      </c>
      <c r="AG316" s="14">
        <f t="shared" si="45"/>
        <v>9.5000000000000001E-2</v>
      </c>
      <c r="AH316" s="14">
        <v>1</v>
      </c>
      <c r="AI316" s="15">
        <v>1</v>
      </c>
    </row>
    <row r="317" spans="1:35" x14ac:dyDescent="0.45">
      <c r="A317" s="6" t="s">
        <v>315</v>
      </c>
      <c r="B317" s="28">
        <v>0</v>
      </c>
      <c r="C317" s="29">
        <v>2</v>
      </c>
      <c r="D317" s="14">
        <v>2014</v>
      </c>
      <c r="E317" s="6" t="s">
        <v>36</v>
      </c>
      <c r="F317" s="14" t="s">
        <v>37</v>
      </c>
      <c r="G317" s="14">
        <f>VLOOKUP((D317-1)&amp;"."&amp;C317&amp;"."&amp;B317,FPL!B$38:E$429,4,FALSE)*1</f>
        <v>15510</v>
      </c>
      <c r="H317" s="14">
        <f>VLOOKUP((D317-1)&amp;"."&amp;C317&amp;"."&amp;B317,FPL!B$38:E$429,4,FALSE)*1.32</f>
        <v>20473.2</v>
      </c>
      <c r="I317" s="14" t="s">
        <v>38</v>
      </c>
      <c r="J317" s="14">
        <f>VLOOKUP((D317-1)&amp;"."&amp;C317&amp;"."&amp;B317,FPL!B$38:E$429,4,FALSE)*1.49</f>
        <v>23109.9</v>
      </c>
      <c r="K317" s="14" t="s">
        <v>39</v>
      </c>
      <c r="L317" s="14">
        <f>VLOOKUP((D317-1)&amp;"."&amp;C317&amp;"."&amp;B317,FPL!B$38:E$429,4,FALSE)*1.99</f>
        <v>30864.9</v>
      </c>
      <c r="M317" s="14" t="s">
        <v>40</v>
      </c>
      <c r="N317" s="14">
        <f>VLOOKUP((D317-1)&amp;"."&amp;C317&amp;"."&amp;B317,FPL!B$38:E$429,4,FALSE)*2.49</f>
        <v>38619.9</v>
      </c>
      <c r="O317" s="14" t="s">
        <v>41</v>
      </c>
      <c r="P317" s="14">
        <f>VLOOKUP((D317-1)&amp;"."&amp;C317&amp;"."&amp;B317,FPL!B$38:E$429,4,FALSE)*2.99</f>
        <v>46374.9</v>
      </c>
      <c r="Q317" s="14" t="s">
        <v>42</v>
      </c>
      <c r="R317" s="14">
        <f>VLOOKUP((D317-1)&amp;"."&amp;C317&amp;"."&amp;B317,FPL!B$38:E$429,4,FALSE)*3.99</f>
        <v>61884.9</v>
      </c>
      <c r="S317" s="14" t="s">
        <v>318</v>
      </c>
      <c r="T317" s="15">
        <v>99999999999</v>
      </c>
      <c r="U317" s="6">
        <f t="shared" si="39"/>
        <v>9.5000000000000001E-2</v>
      </c>
      <c r="V317" s="14">
        <v>0.02</v>
      </c>
      <c r="W317" s="14">
        <f t="shared" si="40"/>
        <v>0.02</v>
      </c>
      <c r="X317" s="14">
        <v>0.03</v>
      </c>
      <c r="Y317" s="14">
        <v>0.04</v>
      </c>
      <c r="Z317" s="14">
        <f t="shared" si="41"/>
        <v>0.04</v>
      </c>
      <c r="AA317" s="14">
        <v>6.3E-2</v>
      </c>
      <c r="AB317" s="14">
        <f t="shared" si="42"/>
        <v>6.3E-2</v>
      </c>
      <c r="AC317" s="14">
        <v>8.0500000000000002E-2</v>
      </c>
      <c r="AD317" s="14">
        <f t="shared" si="43"/>
        <v>8.0500000000000002E-2</v>
      </c>
      <c r="AE317" s="14">
        <v>9.5000000000000001E-2</v>
      </c>
      <c r="AF317" s="14">
        <f t="shared" si="45"/>
        <v>9.5000000000000001E-2</v>
      </c>
      <c r="AG317" s="14">
        <f t="shared" si="45"/>
        <v>9.5000000000000001E-2</v>
      </c>
      <c r="AH317" s="14">
        <v>1</v>
      </c>
      <c r="AI317" s="15">
        <v>1</v>
      </c>
    </row>
    <row r="318" spans="1:35" x14ac:dyDescent="0.45">
      <c r="A318" s="6" t="s">
        <v>315</v>
      </c>
      <c r="B318" s="28">
        <v>0</v>
      </c>
      <c r="C318" s="29">
        <v>3</v>
      </c>
      <c r="D318" s="14">
        <v>2014</v>
      </c>
      <c r="E318" s="6" t="s">
        <v>36</v>
      </c>
      <c r="F318" s="14" t="s">
        <v>37</v>
      </c>
      <c r="G318" s="14">
        <f>VLOOKUP((D318-1)&amp;"."&amp;C318&amp;"."&amp;B318,FPL!B$38:E$429,4,FALSE)*1</f>
        <v>19530</v>
      </c>
      <c r="H318" s="14">
        <f>VLOOKUP((D318-1)&amp;"."&amp;C318&amp;"."&amp;B318,FPL!B$38:E$429,4,FALSE)*1.32</f>
        <v>25779.600000000002</v>
      </c>
      <c r="I318" s="14" t="s">
        <v>38</v>
      </c>
      <c r="J318" s="14">
        <f>VLOOKUP((D318-1)&amp;"."&amp;C318&amp;"."&amp;B318,FPL!B$38:E$429,4,FALSE)*1.49</f>
        <v>29099.7</v>
      </c>
      <c r="K318" s="14" t="s">
        <v>39</v>
      </c>
      <c r="L318" s="14">
        <f>VLOOKUP((D318-1)&amp;"."&amp;C318&amp;"."&amp;B318,FPL!B$38:E$429,4,FALSE)*1.99</f>
        <v>38864.699999999997</v>
      </c>
      <c r="M318" s="14" t="s">
        <v>40</v>
      </c>
      <c r="N318" s="14">
        <f>VLOOKUP((D318-1)&amp;"."&amp;C318&amp;"."&amp;B318,FPL!B$38:E$429,4,FALSE)*2.49</f>
        <v>48629.700000000004</v>
      </c>
      <c r="O318" s="14" t="s">
        <v>41</v>
      </c>
      <c r="P318" s="14">
        <f>VLOOKUP((D318-1)&amp;"."&amp;C318&amp;"."&amp;B318,FPL!B$38:E$429,4,FALSE)*2.99</f>
        <v>58394.700000000004</v>
      </c>
      <c r="Q318" s="14" t="s">
        <v>42</v>
      </c>
      <c r="R318" s="14">
        <f>VLOOKUP((D318-1)&amp;"."&amp;C318&amp;"."&amp;B318,FPL!B$38:E$429,4,FALSE)*3.99</f>
        <v>77924.7</v>
      </c>
      <c r="S318" s="14" t="s">
        <v>318</v>
      </c>
      <c r="T318" s="15">
        <v>99999999999</v>
      </c>
      <c r="U318" s="6">
        <f t="shared" si="39"/>
        <v>9.5000000000000001E-2</v>
      </c>
      <c r="V318" s="14">
        <v>0.02</v>
      </c>
      <c r="W318" s="14">
        <f t="shared" si="40"/>
        <v>0.02</v>
      </c>
      <c r="X318" s="14">
        <v>0.03</v>
      </c>
      <c r="Y318" s="14">
        <v>0.04</v>
      </c>
      <c r="Z318" s="14">
        <f t="shared" si="41"/>
        <v>0.04</v>
      </c>
      <c r="AA318" s="14">
        <v>6.3E-2</v>
      </c>
      <c r="AB318" s="14">
        <f t="shared" si="42"/>
        <v>6.3E-2</v>
      </c>
      <c r="AC318" s="14">
        <v>8.0500000000000002E-2</v>
      </c>
      <c r="AD318" s="14">
        <f t="shared" si="43"/>
        <v>8.0500000000000002E-2</v>
      </c>
      <c r="AE318" s="14">
        <v>9.5000000000000001E-2</v>
      </c>
      <c r="AF318" s="14">
        <f t="shared" si="45"/>
        <v>9.5000000000000001E-2</v>
      </c>
      <c r="AG318" s="14">
        <f t="shared" si="45"/>
        <v>9.5000000000000001E-2</v>
      </c>
      <c r="AH318" s="14">
        <v>1</v>
      </c>
      <c r="AI318" s="15">
        <v>1</v>
      </c>
    </row>
    <row r="319" spans="1:35" x14ac:dyDescent="0.45">
      <c r="A319" s="6" t="s">
        <v>315</v>
      </c>
      <c r="B319" s="28">
        <v>0</v>
      </c>
      <c r="C319" s="29">
        <v>4</v>
      </c>
      <c r="D319" s="14">
        <v>2014</v>
      </c>
      <c r="E319" s="6" t="s">
        <v>36</v>
      </c>
      <c r="F319" s="14" t="s">
        <v>37</v>
      </c>
      <c r="G319" s="14">
        <f>VLOOKUP((D319-1)&amp;"."&amp;C319&amp;"."&amp;B319,FPL!B$38:E$429,4,FALSE)*1</f>
        <v>23550</v>
      </c>
      <c r="H319" s="14">
        <f>VLOOKUP((D319-1)&amp;"."&amp;C319&amp;"."&amp;B319,FPL!B$38:E$429,4,FALSE)*1.32</f>
        <v>31086</v>
      </c>
      <c r="I319" s="14" t="s">
        <v>38</v>
      </c>
      <c r="J319" s="14">
        <f>VLOOKUP((D319-1)&amp;"."&amp;C319&amp;"."&amp;B319,FPL!B$38:E$429,4,FALSE)*1.49</f>
        <v>35089.5</v>
      </c>
      <c r="K319" s="14" t="s">
        <v>39</v>
      </c>
      <c r="L319" s="14">
        <f>VLOOKUP((D319-1)&amp;"."&amp;C319&amp;"."&amp;B319,FPL!B$38:E$429,4,FALSE)*1.99</f>
        <v>46864.5</v>
      </c>
      <c r="M319" s="14" t="s">
        <v>40</v>
      </c>
      <c r="N319" s="14">
        <f>VLOOKUP((D319-1)&amp;"."&amp;C319&amp;"."&amp;B319,FPL!B$38:E$429,4,FALSE)*2.49</f>
        <v>58639.500000000007</v>
      </c>
      <c r="O319" s="14" t="s">
        <v>41</v>
      </c>
      <c r="P319" s="14">
        <f>VLOOKUP((D319-1)&amp;"."&amp;C319&amp;"."&amp;B319,FPL!B$38:E$429,4,FALSE)*2.99</f>
        <v>70414.5</v>
      </c>
      <c r="Q319" s="14" t="s">
        <v>42</v>
      </c>
      <c r="R319" s="14">
        <f>VLOOKUP((D319-1)&amp;"."&amp;C319&amp;"."&amp;B319,FPL!B$38:E$429,4,FALSE)*3.99</f>
        <v>93964.5</v>
      </c>
      <c r="S319" s="14" t="s">
        <v>318</v>
      </c>
      <c r="T319" s="15">
        <v>99999999999</v>
      </c>
      <c r="U319" s="6">
        <f t="shared" si="39"/>
        <v>9.5000000000000001E-2</v>
      </c>
      <c r="V319" s="14">
        <v>0.02</v>
      </c>
      <c r="W319" s="14">
        <f t="shared" si="40"/>
        <v>0.02</v>
      </c>
      <c r="X319" s="14">
        <v>0.03</v>
      </c>
      <c r="Y319" s="14">
        <v>0.04</v>
      </c>
      <c r="Z319" s="14">
        <f t="shared" si="41"/>
        <v>0.04</v>
      </c>
      <c r="AA319" s="14">
        <v>6.3E-2</v>
      </c>
      <c r="AB319" s="14">
        <f t="shared" si="42"/>
        <v>6.3E-2</v>
      </c>
      <c r="AC319" s="14">
        <v>8.0500000000000002E-2</v>
      </c>
      <c r="AD319" s="14">
        <f t="shared" si="43"/>
        <v>8.0500000000000002E-2</v>
      </c>
      <c r="AE319" s="14">
        <v>9.5000000000000001E-2</v>
      </c>
      <c r="AF319" s="14">
        <f t="shared" si="45"/>
        <v>9.5000000000000001E-2</v>
      </c>
      <c r="AG319" s="14">
        <f t="shared" si="45"/>
        <v>9.5000000000000001E-2</v>
      </c>
      <c r="AH319" s="14">
        <v>1</v>
      </c>
      <c r="AI319" s="15">
        <v>1</v>
      </c>
    </row>
    <row r="320" spans="1:35" x14ac:dyDescent="0.45">
      <c r="A320" s="6" t="s">
        <v>315</v>
      </c>
      <c r="B320" s="28">
        <v>0</v>
      </c>
      <c r="C320" s="29">
        <v>5</v>
      </c>
      <c r="D320" s="14">
        <v>2014</v>
      </c>
      <c r="E320" s="6" t="s">
        <v>36</v>
      </c>
      <c r="F320" s="14" t="s">
        <v>37</v>
      </c>
      <c r="G320" s="14">
        <f>VLOOKUP((D320-1)&amp;"."&amp;C320&amp;"."&amp;B320,FPL!B$38:E$429,4,FALSE)*1</f>
        <v>27570</v>
      </c>
      <c r="H320" s="14">
        <f>VLOOKUP((D320-1)&amp;"."&amp;C320&amp;"."&amp;B320,FPL!B$38:E$429,4,FALSE)*1.32</f>
        <v>36392.400000000001</v>
      </c>
      <c r="I320" s="14" t="s">
        <v>38</v>
      </c>
      <c r="J320" s="14">
        <f>VLOOKUP((D320-1)&amp;"."&amp;C320&amp;"."&amp;B320,FPL!B$38:E$429,4,FALSE)*1.49</f>
        <v>41079.300000000003</v>
      </c>
      <c r="K320" s="14" t="s">
        <v>39</v>
      </c>
      <c r="L320" s="14">
        <f>VLOOKUP((D320-1)&amp;"."&amp;C320&amp;"."&amp;B320,FPL!B$38:E$429,4,FALSE)*1.99</f>
        <v>54864.3</v>
      </c>
      <c r="M320" s="14" t="s">
        <v>40</v>
      </c>
      <c r="N320" s="14">
        <f>VLOOKUP((D320-1)&amp;"."&amp;C320&amp;"."&amp;B320,FPL!B$38:E$429,4,FALSE)*2.49</f>
        <v>68649.3</v>
      </c>
      <c r="O320" s="14" t="s">
        <v>41</v>
      </c>
      <c r="P320" s="14">
        <f>VLOOKUP((D320-1)&amp;"."&amp;C320&amp;"."&amp;B320,FPL!B$38:E$429,4,FALSE)*2.99</f>
        <v>82434.3</v>
      </c>
      <c r="Q320" s="14" t="s">
        <v>42</v>
      </c>
      <c r="R320" s="14">
        <f>VLOOKUP((D320-1)&amp;"."&amp;C320&amp;"."&amp;B320,FPL!B$38:E$429,4,FALSE)*3.99</f>
        <v>110004.3</v>
      </c>
      <c r="S320" s="14" t="s">
        <v>318</v>
      </c>
      <c r="T320" s="15">
        <v>99999999999</v>
      </c>
      <c r="U320" s="6">
        <f t="shared" si="39"/>
        <v>9.5000000000000001E-2</v>
      </c>
      <c r="V320" s="14">
        <v>0.02</v>
      </c>
      <c r="W320" s="14">
        <f t="shared" si="40"/>
        <v>0.02</v>
      </c>
      <c r="X320" s="14">
        <v>0.03</v>
      </c>
      <c r="Y320" s="14">
        <v>0.04</v>
      </c>
      <c r="Z320" s="14">
        <f t="shared" si="41"/>
        <v>0.04</v>
      </c>
      <c r="AA320" s="14">
        <v>6.3E-2</v>
      </c>
      <c r="AB320" s="14">
        <f t="shared" si="42"/>
        <v>6.3E-2</v>
      </c>
      <c r="AC320" s="14">
        <v>8.0500000000000002E-2</v>
      </c>
      <c r="AD320" s="14">
        <f t="shared" si="43"/>
        <v>8.0500000000000002E-2</v>
      </c>
      <c r="AE320" s="14">
        <v>9.5000000000000001E-2</v>
      </c>
      <c r="AF320" s="14">
        <f t="shared" si="45"/>
        <v>9.5000000000000001E-2</v>
      </c>
      <c r="AG320" s="14">
        <f t="shared" si="45"/>
        <v>9.5000000000000001E-2</v>
      </c>
      <c r="AH320" s="14">
        <v>1</v>
      </c>
      <c r="AI320" s="15">
        <v>1</v>
      </c>
    </row>
    <row r="321" spans="1:35" x14ac:dyDescent="0.45">
      <c r="A321" s="6" t="s">
        <v>315</v>
      </c>
      <c r="B321" s="28">
        <v>0</v>
      </c>
      <c r="C321" s="29">
        <v>6</v>
      </c>
      <c r="D321" s="14">
        <v>2014</v>
      </c>
      <c r="E321" s="6" t="s">
        <v>36</v>
      </c>
      <c r="F321" s="14" t="s">
        <v>37</v>
      </c>
      <c r="G321" s="14">
        <f>VLOOKUP((D321-1)&amp;"."&amp;C321&amp;"."&amp;B321,FPL!B$38:E$429,4,FALSE)*1</f>
        <v>31590</v>
      </c>
      <c r="H321" s="14">
        <f>VLOOKUP((D321-1)&amp;"."&amp;C321&amp;"."&amp;B321,FPL!B$38:E$429,4,FALSE)*1.32</f>
        <v>41698.800000000003</v>
      </c>
      <c r="I321" s="14" t="s">
        <v>38</v>
      </c>
      <c r="J321" s="14">
        <f>VLOOKUP((D321-1)&amp;"."&amp;C321&amp;"."&amp;B321,FPL!B$38:E$429,4,FALSE)*1.49</f>
        <v>47069.1</v>
      </c>
      <c r="K321" s="14" t="s">
        <v>39</v>
      </c>
      <c r="L321" s="14">
        <f>VLOOKUP((D321-1)&amp;"."&amp;C321&amp;"."&amp;B321,FPL!B$38:E$429,4,FALSE)*1.99</f>
        <v>62864.1</v>
      </c>
      <c r="M321" s="14" t="s">
        <v>40</v>
      </c>
      <c r="N321" s="14">
        <f>VLOOKUP((D321-1)&amp;"."&amp;C321&amp;"."&amp;B321,FPL!B$38:E$429,4,FALSE)*2.49</f>
        <v>78659.100000000006</v>
      </c>
      <c r="O321" s="14" t="s">
        <v>41</v>
      </c>
      <c r="P321" s="14">
        <f>VLOOKUP((D321-1)&amp;"."&amp;C321&amp;"."&amp;B321,FPL!B$38:E$429,4,FALSE)*2.99</f>
        <v>94454.1</v>
      </c>
      <c r="Q321" s="14" t="s">
        <v>42</v>
      </c>
      <c r="R321" s="14">
        <f>VLOOKUP((D321-1)&amp;"."&amp;C321&amp;"."&amp;B321,FPL!B$38:E$429,4,FALSE)*3.99</f>
        <v>126044.1</v>
      </c>
      <c r="S321" s="14" t="s">
        <v>318</v>
      </c>
      <c r="T321" s="15">
        <v>99999999999</v>
      </c>
      <c r="U321" s="6">
        <f t="shared" si="39"/>
        <v>9.5000000000000001E-2</v>
      </c>
      <c r="V321" s="14">
        <v>0.02</v>
      </c>
      <c r="W321" s="14">
        <f t="shared" si="40"/>
        <v>0.02</v>
      </c>
      <c r="X321" s="14">
        <v>0.03</v>
      </c>
      <c r="Y321" s="14">
        <v>0.04</v>
      </c>
      <c r="Z321" s="14">
        <f t="shared" si="41"/>
        <v>0.04</v>
      </c>
      <c r="AA321" s="14">
        <v>6.3E-2</v>
      </c>
      <c r="AB321" s="14">
        <f t="shared" si="42"/>
        <v>6.3E-2</v>
      </c>
      <c r="AC321" s="14">
        <v>8.0500000000000002E-2</v>
      </c>
      <c r="AD321" s="14">
        <f t="shared" si="43"/>
        <v>8.0500000000000002E-2</v>
      </c>
      <c r="AE321" s="14">
        <v>9.5000000000000001E-2</v>
      </c>
      <c r="AF321" s="14">
        <f t="shared" si="45"/>
        <v>9.5000000000000001E-2</v>
      </c>
      <c r="AG321" s="14">
        <f t="shared" si="45"/>
        <v>9.5000000000000001E-2</v>
      </c>
      <c r="AH321" s="14">
        <v>1</v>
      </c>
      <c r="AI321" s="15">
        <v>1</v>
      </c>
    </row>
    <row r="322" spans="1:35" x14ac:dyDescent="0.45">
      <c r="A322" s="6" t="s">
        <v>315</v>
      </c>
      <c r="B322" s="28">
        <v>0</v>
      </c>
      <c r="C322" s="29">
        <v>7</v>
      </c>
      <c r="D322" s="14">
        <v>2014</v>
      </c>
      <c r="E322" s="6" t="s">
        <v>36</v>
      </c>
      <c r="F322" s="14" t="s">
        <v>37</v>
      </c>
      <c r="G322" s="14">
        <f>VLOOKUP((D322-1)&amp;"."&amp;C322&amp;"."&amp;B322,FPL!B$38:E$429,4,FALSE)*1</f>
        <v>35610</v>
      </c>
      <c r="H322" s="14">
        <f>VLOOKUP((D322-1)&amp;"."&amp;C322&amp;"."&amp;B322,FPL!B$38:E$429,4,FALSE)*1.32</f>
        <v>47005.200000000004</v>
      </c>
      <c r="I322" s="14" t="s">
        <v>38</v>
      </c>
      <c r="J322" s="14">
        <f>VLOOKUP((D322-1)&amp;"."&amp;C322&amp;"."&amp;B322,FPL!B$38:E$429,4,FALSE)*1.49</f>
        <v>53058.9</v>
      </c>
      <c r="K322" s="14" t="s">
        <v>39</v>
      </c>
      <c r="L322" s="14">
        <f>VLOOKUP((D322-1)&amp;"."&amp;C322&amp;"."&amp;B322,FPL!B$38:E$429,4,FALSE)*1.99</f>
        <v>70863.899999999994</v>
      </c>
      <c r="M322" s="14" t="s">
        <v>40</v>
      </c>
      <c r="N322" s="14">
        <f>VLOOKUP((D322-1)&amp;"."&amp;C322&amp;"."&amp;B322,FPL!B$38:E$429,4,FALSE)*2.49</f>
        <v>88668.900000000009</v>
      </c>
      <c r="O322" s="14" t="s">
        <v>41</v>
      </c>
      <c r="P322" s="14">
        <f>VLOOKUP((D322-1)&amp;"."&amp;C322&amp;"."&amp;B322,FPL!B$38:E$429,4,FALSE)*2.99</f>
        <v>106473.90000000001</v>
      </c>
      <c r="Q322" s="14" t="s">
        <v>42</v>
      </c>
      <c r="R322" s="14">
        <f>VLOOKUP((D322-1)&amp;"."&amp;C322&amp;"."&amp;B322,FPL!B$38:E$429,4,FALSE)*3.99</f>
        <v>142083.9</v>
      </c>
      <c r="S322" s="14" t="s">
        <v>318</v>
      </c>
      <c r="T322" s="15">
        <v>99999999999</v>
      </c>
      <c r="U322" s="6">
        <f t="shared" si="39"/>
        <v>9.5000000000000001E-2</v>
      </c>
      <c r="V322" s="14">
        <v>0.02</v>
      </c>
      <c r="W322" s="14">
        <f t="shared" si="40"/>
        <v>0.02</v>
      </c>
      <c r="X322" s="14">
        <v>0.03</v>
      </c>
      <c r="Y322" s="14">
        <v>0.04</v>
      </c>
      <c r="Z322" s="14">
        <f t="shared" si="41"/>
        <v>0.04</v>
      </c>
      <c r="AA322" s="14">
        <v>6.3E-2</v>
      </c>
      <c r="AB322" s="14">
        <f t="shared" si="42"/>
        <v>6.3E-2</v>
      </c>
      <c r="AC322" s="14">
        <v>8.0500000000000002E-2</v>
      </c>
      <c r="AD322" s="14">
        <f t="shared" si="43"/>
        <v>8.0500000000000002E-2</v>
      </c>
      <c r="AE322" s="14">
        <v>9.5000000000000001E-2</v>
      </c>
      <c r="AF322" s="14">
        <f t="shared" si="45"/>
        <v>9.5000000000000001E-2</v>
      </c>
      <c r="AG322" s="14">
        <f t="shared" si="45"/>
        <v>9.5000000000000001E-2</v>
      </c>
      <c r="AH322" s="14">
        <v>1</v>
      </c>
      <c r="AI322" s="15">
        <v>1</v>
      </c>
    </row>
    <row r="323" spans="1:35" x14ac:dyDescent="0.45">
      <c r="A323" s="6" t="s">
        <v>315</v>
      </c>
      <c r="B323" s="28">
        <v>0</v>
      </c>
      <c r="C323" s="29">
        <v>8</v>
      </c>
      <c r="D323" s="14">
        <v>2014</v>
      </c>
      <c r="E323" s="6" t="s">
        <v>36</v>
      </c>
      <c r="F323" s="14" t="s">
        <v>37</v>
      </c>
      <c r="G323" s="14">
        <f>VLOOKUP((D323-1)&amp;"."&amp;C323&amp;"."&amp;B323,FPL!B$38:E$429,4,FALSE)*1</f>
        <v>39630</v>
      </c>
      <c r="H323" s="14">
        <f>VLOOKUP((D323-1)&amp;"."&amp;C323&amp;"."&amp;B323,FPL!B$38:E$429,4,FALSE)*1.32</f>
        <v>52311.600000000006</v>
      </c>
      <c r="I323" s="14" t="s">
        <v>38</v>
      </c>
      <c r="J323" s="14">
        <f>VLOOKUP((D323-1)&amp;"."&amp;C323&amp;"."&amp;B323,FPL!B$38:E$429,4,FALSE)*1.49</f>
        <v>59048.7</v>
      </c>
      <c r="K323" s="14" t="s">
        <v>39</v>
      </c>
      <c r="L323" s="14">
        <f>VLOOKUP((D323-1)&amp;"."&amp;C323&amp;"."&amp;B323,FPL!B$38:E$429,4,FALSE)*1.99</f>
        <v>78863.7</v>
      </c>
      <c r="M323" s="14" t="s">
        <v>40</v>
      </c>
      <c r="N323" s="14">
        <f>VLOOKUP((D323-1)&amp;"."&amp;C323&amp;"."&amp;B323,FPL!B$38:E$429,4,FALSE)*2.49</f>
        <v>98678.700000000012</v>
      </c>
      <c r="O323" s="14" t="s">
        <v>41</v>
      </c>
      <c r="P323" s="14">
        <f>VLOOKUP((D323-1)&amp;"."&amp;C323&amp;"."&amp;B323,FPL!B$38:E$429,4,FALSE)*2.99</f>
        <v>118493.70000000001</v>
      </c>
      <c r="Q323" s="14" t="s">
        <v>42</v>
      </c>
      <c r="R323" s="14">
        <f>VLOOKUP((D323-1)&amp;"."&amp;C323&amp;"."&amp;B323,FPL!B$38:E$429,4,FALSE)*3.99</f>
        <v>158123.70000000001</v>
      </c>
      <c r="S323" s="14" t="s">
        <v>318</v>
      </c>
      <c r="T323" s="15">
        <v>99999999999</v>
      </c>
      <c r="U323" s="6">
        <f t="shared" si="39"/>
        <v>9.5000000000000001E-2</v>
      </c>
      <c r="V323" s="14">
        <v>0.02</v>
      </c>
      <c r="W323" s="14">
        <f t="shared" si="40"/>
        <v>0.02</v>
      </c>
      <c r="X323" s="14">
        <v>0.03</v>
      </c>
      <c r="Y323" s="14">
        <v>0.04</v>
      </c>
      <c r="Z323" s="14">
        <f t="shared" si="41"/>
        <v>0.04</v>
      </c>
      <c r="AA323" s="14">
        <v>6.3E-2</v>
      </c>
      <c r="AB323" s="14">
        <f t="shared" si="42"/>
        <v>6.3E-2</v>
      </c>
      <c r="AC323" s="14">
        <v>8.0500000000000002E-2</v>
      </c>
      <c r="AD323" s="14">
        <f t="shared" si="43"/>
        <v>8.0500000000000002E-2</v>
      </c>
      <c r="AE323" s="14">
        <v>9.5000000000000001E-2</v>
      </c>
      <c r="AF323" s="14">
        <f t="shared" si="45"/>
        <v>9.5000000000000001E-2</v>
      </c>
      <c r="AG323" s="14">
        <f t="shared" si="45"/>
        <v>9.5000000000000001E-2</v>
      </c>
      <c r="AH323" s="14">
        <v>1</v>
      </c>
      <c r="AI323" s="15">
        <v>1</v>
      </c>
    </row>
    <row r="324" spans="1:35" x14ac:dyDescent="0.45">
      <c r="A324" s="6" t="s">
        <v>315</v>
      </c>
      <c r="B324" s="28">
        <v>0</v>
      </c>
      <c r="C324" s="29">
        <v>9</v>
      </c>
      <c r="D324" s="14">
        <v>2014</v>
      </c>
      <c r="E324" s="6" t="s">
        <v>36</v>
      </c>
      <c r="F324" s="14" t="s">
        <v>37</v>
      </c>
      <c r="G324" s="14">
        <f>VLOOKUP((D324-1)&amp;"."&amp;C324&amp;"."&amp;B324,FPL!B$38:E$429,4,FALSE)*1</f>
        <v>43650</v>
      </c>
      <c r="H324" s="14">
        <f>VLOOKUP((D324-1)&amp;"."&amp;C324&amp;"."&amp;B324,FPL!B$38:E$429,4,FALSE)*1.32</f>
        <v>57618</v>
      </c>
      <c r="I324" s="14" t="s">
        <v>38</v>
      </c>
      <c r="J324" s="14">
        <f>VLOOKUP((D324-1)&amp;"."&amp;C324&amp;"."&amp;B324,FPL!B$38:E$429,4,FALSE)*1.49</f>
        <v>65038.5</v>
      </c>
      <c r="K324" s="14" t="s">
        <v>39</v>
      </c>
      <c r="L324" s="14">
        <f>VLOOKUP((D324-1)&amp;"."&amp;C324&amp;"."&amp;B324,FPL!B$38:E$429,4,FALSE)*1.99</f>
        <v>86863.5</v>
      </c>
      <c r="M324" s="14" t="s">
        <v>40</v>
      </c>
      <c r="N324" s="14">
        <f>VLOOKUP((D324-1)&amp;"."&amp;C324&amp;"."&amp;B324,FPL!B$38:E$429,4,FALSE)*2.49</f>
        <v>108688.50000000001</v>
      </c>
      <c r="O324" s="14" t="s">
        <v>41</v>
      </c>
      <c r="P324" s="14">
        <f>VLOOKUP((D324-1)&amp;"."&amp;C324&amp;"."&amp;B324,FPL!B$38:E$429,4,FALSE)*2.99</f>
        <v>130513.50000000001</v>
      </c>
      <c r="Q324" s="14" t="s">
        <v>42</v>
      </c>
      <c r="R324" s="14">
        <f>VLOOKUP((D324-1)&amp;"."&amp;C324&amp;"."&amp;B324,FPL!B$38:E$429,4,FALSE)*3.99</f>
        <v>174163.5</v>
      </c>
      <c r="S324" s="14" t="s">
        <v>318</v>
      </c>
      <c r="T324" s="15">
        <v>99999999999</v>
      </c>
      <c r="U324" s="6">
        <f t="shared" si="39"/>
        <v>9.5000000000000001E-2</v>
      </c>
      <c r="V324" s="14">
        <v>0.02</v>
      </c>
      <c r="W324" s="14">
        <f t="shared" si="40"/>
        <v>0.02</v>
      </c>
      <c r="X324" s="14">
        <v>0.03</v>
      </c>
      <c r="Y324" s="14">
        <v>0.04</v>
      </c>
      <c r="Z324" s="14">
        <f t="shared" si="41"/>
        <v>0.04</v>
      </c>
      <c r="AA324" s="14">
        <v>6.3E-2</v>
      </c>
      <c r="AB324" s="14">
        <f t="shared" si="42"/>
        <v>6.3E-2</v>
      </c>
      <c r="AC324" s="14">
        <v>8.0500000000000002E-2</v>
      </c>
      <c r="AD324" s="14">
        <f t="shared" si="43"/>
        <v>8.0500000000000002E-2</v>
      </c>
      <c r="AE324" s="14">
        <v>9.5000000000000001E-2</v>
      </c>
      <c r="AF324" s="14">
        <f t="shared" si="45"/>
        <v>9.5000000000000001E-2</v>
      </c>
      <c r="AG324" s="14">
        <f t="shared" si="45"/>
        <v>9.5000000000000001E-2</v>
      </c>
      <c r="AH324" s="14">
        <v>1</v>
      </c>
      <c r="AI324" s="15">
        <v>1</v>
      </c>
    </row>
    <row r="325" spans="1:35" x14ac:dyDescent="0.45">
      <c r="A325" s="6" t="s">
        <v>315</v>
      </c>
      <c r="B325" s="28">
        <v>0</v>
      </c>
      <c r="C325" s="29">
        <v>10</v>
      </c>
      <c r="D325" s="14">
        <v>2014</v>
      </c>
      <c r="E325" s="6" t="s">
        <v>36</v>
      </c>
      <c r="F325" s="14" t="s">
        <v>37</v>
      </c>
      <c r="G325" s="14">
        <f>VLOOKUP((D325-1)&amp;"."&amp;C325&amp;"."&amp;B325,FPL!B$38:E$429,4,FALSE)*1</f>
        <v>47670</v>
      </c>
      <c r="H325" s="14">
        <f>VLOOKUP((D325-1)&amp;"."&amp;C325&amp;"."&amp;B325,FPL!B$38:E$429,4,FALSE)*1.32</f>
        <v>62924.4</v>
      </c>
      <c r="I325" s="14" t="s">
        <v>38</v>
      </c>
      <c r="J325" s="14">
        <f>VLOOKUP((D325-1)&amp;"."&amp;C325&amp;"."&amp;B325,FPL!B$38:E$429,4,FALSE)*1.49</f>
        <v>71028.3</v>
      </c>
      <c r="K325" s="14" t="s">
        <v>39</v>
      </c>
      <c r="L325" s="14">
        <f>VLOOKUP((D325-1)&amp;"."&amp;C325&amp;"."&amp;B325,FPL!B$38:E$429,4,FALSE)*1.99</f>
        <v>94863.3</v>
      </c>
      <c r="M325" s="14" t="s">
        <v>40</v>
      </c>
      <c r="N325" s="14">
        <f>VLOOKUP((D325-1)&amp;"."&amp;C325&amp;"."&amp;B325,FPL!B$38:E$429,4,FALSE)*2.49</f>
        <v>118698.3</v>
      </c>
      <c r="O325" s="14" t="s">
        <v>41</v>
      </c>
      <c r="P325" s="14">
        <f>VLOOKUP((D325-1)&amp;"."&amp;C325&amp;"."&amp;B325,FPL!B$38:E$429,4,FALSE)*2.99</f>
        <v>142533.30000000002</v>
      </c>
      <c r="Q325" s="14" t="s">
        <v>42</v>
      </c>
      <c r="R325" s="14">
        <f>VLOOKUP((D325-1)&amp;"."&amp;C325&amp;"."&amp;B325,FPL!B$38:E$429,4,FALSE)*3.99</f>
        <v>190203.30000000002</v>
      </c>
      <c r="S325" s="14" t="s">
        <v>318</v>
      </c>
      <c r="T325" s="15">
        <v>99999999999</v>
      </c>
      <c r="U325" s="6">
        <f t="shared" si="39"/>
        <v>9.5000000000000001E-2</v>
      </c>
      <c r="V325" s="14">
        <v>0.02</v>
      </c>
      <c r="W325" s="14">
        <f t="shared" si="40"/>
        <v>0.02</v>
      </c>
      <c r="X325" s="14">
        <v>0.03</v>
      </c>
      <c r="Y325" s="14">
        <v>0.04</v>
      </c>
      <c r="Z325" s="14">
        <f t="shared" si="41"/>
        <v>0.04</v>
      </c>
      <c r="AA325" s="14">
        <v>6.3E-2</v>
      </c>
      <c r="AB325" s="14">
        <f t="shared" si="42"/>
        <v>6.3E-2</v>
      </c>
      <c r="AC325" s="14">
        <v>8.0500000000000002E-2</v>
      </c>
      <c r="AD325" s="14">
        <f t="shared" si="43"/>
        <v>8.0500000000000002E-2</v>
      </c>
      <c r="AE325" s="14">
        <v>9.5000000000000001E-2</v>
      </c>
      <c r="AF325" s="14">
        <f t="shared" si="45"/>
        <v>9.5000000000000001E-2</v>
      </c>
      <c r="AG325" s="14">
        <f t="shared" si="45"/>
        <v>9.5000000000000001E-2</v>
      </c>
      <c r="AH325" s="14">
        <v>1</v>
      </c>
      <c r="AI325" s="15">
        <v>1</v>
      </c>
    </row>
    <row r="326" spans="1:35" x14ac:dyDescent="0.45">
      <c r="A326" s="6" t="s">
        <v>315</v>
      </c>
      <c r="B326" s="28">
        <v>0</v>
      </c>
      <c r="C326" s="29">
        <v>11</v>
      </c>
      <c r="D326" s="14">
        <v>2014</v>
      </c>
      <c r="E326" s="6" t="s">
        <v>36</v>
      </c>
      <c r="F326" s="14" t="s">
        <v>37</v>
      </c>
      <c r="G326" s="14">
        <f>VLOOKUP((D326-1)&amp;"."&amp;C326&amp;"."&amp;B326,FPL!B$38:E$429,4,FALSE)*1</f>
        <v>51690</v>
      </c>
      <c r="H326" s="14">
        <f>VLOOKUP((D326-1)&amp;"."&amp;C326&amp;"."&amp;B326,FPL!B$38:E$429,4,FALSE)*1.32</f>
        <v>68230.8</v>
      </c>
      <c r="I326" s="14" t="s">
        <v>38</v>
      </c>
      <c r="J326" s="14">
        <f>VLOOKUP((D326-1)&amp;"."&amp;C326&amp;"."&amp;B326,FPL!B$38:E$429,4,FALSE)*1.49</f>
        <v>77018.100000000006</v>
      </c>
      <c r="K326" s="14" t="s">
        <v>39</v>
      </c>
      <c r="L326" s="14">
        <f>VLOOKUP((D326-1)&amp;"."&amp;C326&amp;"."&amp;B326,FPL!B$38:E$429,4,FALSE)*1.99</f>
        <v>102863.1</v>
      </c>
      <c r="M326" s="14" t="s">
        <v>40</v>
      </c>
      <c r="N326" s="14">
        <f>VLOOKUP((D326-1)&amp;"."&amp;C326&amp;"."&amp;B326,FPL!B$38:E$429,4,FALSE)*2.49</f>
        <v>128708.1</v>
      </c>
      <c r="O326" s="14" t="s">
        <v>41</v>
      </c>
      <c r="P326" s="14">
        <f>VLOOKUP((D326-1)&amp;"."&amp;C326&amp;"."&amp;B326,FPL!B$38:E$429,4,FALSE)*2.99</f>
        <v>154553.1</v>
      </c>
      <c r="Q326" s="14" t="s">
        <v>42</v>
      </c>
      <c r="R326" s="14">
        <f>VLOOKUP((D326-1)&amp;"."&amp;C326&amp;"."&amp;B326,FPL!B$38:E$429,4,FALSE)*3.99</f>
        <v>206243.1</v>
      </c>
      <c r="S326" s="14" t="s">
        <v>318</v>
      </c>
      <c r="T326" s="15">
        <v>99999999999</v>
      </c>
      <c r="U326" s="6">
        <f t="shared" si="39"/>
        <v>9.5000000000000001E-2</v>
      </c>
      <c r="V326" s="14">
        <v>0.02</v>
      </c>
      <c r="W326" s="14">
        <f t="shared" si="40"/>
        <v>0.02</v>
      </c>
      <c r="X326" s="14">
        <v>0.03</v>
      </c>
      <c r="Y326" s="14">
        <v>0.04</v>
      </c>
      <c r="Z326" s="14">
        <f t="shared" si="41"/>
        <v>0.04</v>
      </c>
      <c r="AA326" s="14">
        <v>6.3E-2</v>
      </c>
      <c r="AB326" s="14">
        <f t="shared" si="42"/>
        <v>6.3E-2</v>
      </c>
      <c r="AC326" s="14">
        <v>8.0500000000000002E-2</v>
      </c>
      <c r="AD326" s="14">
        <f t="shared" si="43"/>
        <v>8.0500000000000002E-2</v>
      </c>
      <c r="AE326" s="14">
        <v>9.5000000000000001E-2</v>
      </c>
      <c r="AF326" s="14">
        <f t="shared" si="45"/>
        <v>9.5000000000000001E-2</v>
      </c>
      <c r="AG326" s="14">
        <f t="shared" si="45"/>
        <v>9.5000000000000001E-2</v>
      </c>
      <c r="AH326" s="14">
        <v>1</v>
      </c>
      <c r="AI326" s="15">
        <v>1</v>
      </c>
    </row>
    <row r="327" spans="1:35" ht="14.65" thickBot="1" x14ac:dyDescent="0.5">
      <c r="A327" s="49" t="s">
        <v>315</v>
      </c>
      <c r="B327" s="50">
        <v>0</v>
      </c>
      <c r="C327" s="51">
        <v>12</v>
      </c>
      <c r="D327" s="52">
        <v>2014</v>
      </c>
      <c r="E327" s="49" t="s">
        <v>36</v>
      </c>
      <c r="F327" s="52" t="s">
        <v>37</v>
      </c>
      <c r="G327" s="52">
        <f>VLOOKUP((D327-1)&amp;"."&amp;C327&amp;"."&amp;B327,FPL!B$38:E$429,4,FALSE)*1</f>
        <v>55710</v>
      </c>
      <c r="H327" s="52">
        <f>VLOOKUP((D327-1)&amp;"."&amp;C327&amp;"."&amp;B327,FPL!B$38:E$429,4,FALSE)*1.32</f>
        <v>73537.2</v>
      </c>
      <c r="I327" s="52" t="s">
        <v>38</v>
      </c>
      <c r="J327" s="52">
        <f>VLOOKUP((D327-1)&amp;"."&amp;C327&amp;"."&amp;B327,FPL!B$38:E$429,4,FALSE)*1.49</f>
        <v>83007.899999999994</v>
      </c>
      <c r="K327" s="52" t="s">
        <v>39</v>
      </c>
      <c r="L327" s="52">
        <f>VLOOKUP((D327-1)&amp;"."&amp;C327&amp;"."&amp;B327,FPL!B$38:E$429,4,FALSE)*1.99</f>
        <v>110862.9</v>
      </c>
      <c r="M327" s="52" t="s">
        <v>40</v>
      </c>
      <c r="N327" s="52">
        <f>VLOOKUP((D327-1)&amp;"."&amp;C327&amp;"."&amp;B327,FPL!B$38:E$429,4,FALSE)*2.49</f>
        <v>138717.90000000002</v>
      </c>
      <c r="O327" s="52" t="s">
        <v>41</v>
      </c>
      <c r="P327" s="52">
        <f>VLOOKUP((D327-1)&amp;"."&amp;C327&amp;"."&amp;B327,FPL!B$38:E$429,4,FALSE)*2.99</f>
        <v>166572.90000000002</v>
      </c>
      <c r="Q327" s="52" t="s">
        <v>42</v>
      </c>
      <c r="R327" s="52">
        <f>VLOOKUP((D327-1)&amp;"."&amp;C327&amp;"."&amp;B327,FPL!B$38:E$429,4,FALSE)*3.99</f>
        <v>222282.90000000002</v>
      </c>
      <c r="S327" s="52" t="s">
        <v>318</v>
      </c>
      <c r="T327" s="53">
        <v>99999999999</v>
      </c>
      <c r="U327" s="49">
        <f t="shared" si="39"/>
        <v>9.5000000000000001E-2</v>
      </c>
      <c r="V327" s="52">
        <v>0.02</v>
      </c>
      <c r="W327" s="52">
        <f t="shared" si="40"/>
        <v>0.02</v>
      </c>
      <c r="X327" s="52">
        <v>0.03</v>
      </c>
      <c r="Y327" s="52">
        <v>0.04</v>
      </c>
      <c r="Z327" s="52">
        <f t="shared" si="41"/>
        <v>0.04</v>
      </c>
      <c r="AA327" s="52">
        <v>6.3E-2</v>
      </c>
      <c r="AB327" s="52">
        <f t="shared" si="42"/>
        <v>6.3E-2</v>
      </c>
      <c r="AC327" s="52">
        <v>8.0500000000000002E-2</v>
      </c>
      <c r="AD327" s="52">
        <f t="shared" si="43"/>
        <v>8.0500000000000002E-2</v>
      </c>
      <c r="AE327" s="52">
        <v>9.5000000000000001E-2</v>
      </c>
      <c r="AF327" s="52">
        <f t="shared" si="45"/>
        <v>9.5000000000000001E-2</v>
      </c>
      <c r="AG327" s="52">
        <f t="shared" si="45"/>
        <v>9.5000000000000001E-2</v>
      </c>
      <c r="AH327" s="52">
        <v>1</v>
      </c>
      <c r="AI327" s="53">
        <v>1</v>
      </c>
    </row>
    <row r="328" spans="1:35" ht="14.65" thickTop="1" x14ac:dyDescent="0.45"/>
  </sheetData>
  <mergeCells count="2">
    <mergeCell ref="U2:AI2"/>
    <mergeCell ref="E2:T2"/>
  </mergeCells>
  <pageMargins left="0.7" right="0.7" top="0.75" bottom="0.75" header="0.3" footer="0.3"/>
  <pageSetup orientation="portrait" r:id="rId1"/>
  <headerFooter>
    <oddHeader>&amp;L&amp;"Calibri"&amp;11&amp;K000000PERSONAL/NONWORK // EXTERNAL&amp;1#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62FF-AC3A-4D79-856F-F5153AF69423}">
  <sheetPr>
    <tabColor theme="7"/>
  </sheetPr>
  <dimension ref="A1:G433"/>
  <sheetViews>
    <sheetView topLeftCell="A109" zoomScale="130" zoomScaleNormal="130" workbookViewId="0">
      <selection activeCell="B134" sqref="B134"/>
    </sheetView>
  </sheetViews>
  <sheetFormatPr defaultRowHeight="14.25" x14ac:dyDescent="0.45"/>
  <cols>
    <col min="2" max="2" width="24" customWidth="1"/>
    <col min="3" max="4" width="9.796875" customWidth="1"/>
    <col min="5" max="5" width="12.73046875" customWidth="1"/>
  </cols>
  <sheetData>
    <row r="1" spans="1:7" ht="15.75" customHeight="1" x14ac:dyDescent="0.45">
      <c r="A1" s="3" t="s">
        <v>6</v>
      </c>
      <c r="B1" s="10" t="s">
        <v>47</v>
      </c>
      <c r="C1" s="3" t="s">
        <v>5</v>
      </c>
      <c r="D1" s="10" t="s">
        <v>4</v>
      </c>
      <c r="E1" s="3" t="s">
        <v>48</v>
      </c>
    </row>
    <row r="2" spans="1:7" ht="15.75" customHeight="1" x14ac:dyDescent="0.45">
      <c r="A2" s="11">
        <v>2021</v>
      </c>
      <c r="B2" s="11" t="s">
        <v>322</v>
      </c>
      <c r="C2" s="13">
        <v>1</v>
      </c>
      <c r="D2" s="12" t="s">
        <v>50</v>
      </c>
      <c r="E2" s="13">
        <v>12880</v>
      </c>
      <c r="G2" t="s">
        <v>51</v>
      </c>
    </row>
    <row r="3" spans="1:7" ht="15.75" customHeight="1" x14ac:dyDescent="0.45">
      <c r="A3" s="11">
        <v>2021</v>
      </c>
      <c r="B3" s="11" t="s">
        <v>323</v>
      </c>
      <c r="C3" s="13">
        <v>2</v>
      </c>
      <c r="D3" s="12" t="s">
        <v>50</v>
      </c>
      <c r="E3" s="13">
        <v>17420</v>
      </c>
    </row>
    <row r="4" spans="1:7" ht="15.75" customHeight="1" x14ac:dyDescent="0.45">
      <c r="A4" s="11">
        <v>2021</v>
      </c>
      <c r="B4" s="11" t="s">
        <v>324</v>
      </c>
      <c r="C4" s="13">
        <v>3</v>
      </c>
      <c r="D4" s="12" t="s">
        <v>50</v>
      </c>
      <c r="E4" s="13">
        <v>21960</v>
      </c>
    </row>
    <row r="5" spans="1:7" ht="15.75" customHeight="1" x14ac:dyDescent="0.45">
      <c r="A5" s="11">
        <v>2021</v>
      </c>
      <c r="B5" s="11" t="s">
        <v>325</v>
      </c>
      <c r="C5" s="13">
        <v>4</v>
      </c>
      <c r="D5" s="12" t="s">
        <v>50</v>
      </c>
      <c r="E5" s="13">
        <v>26500</v>
      </c>
    </row>
    <row r="6" spans="1:7" ht="15.75" customHeight="1" x14ac:dyDescent="0.45">
      <c r="A6" s="11">
        <v>2021</v>
      </c>
      <c r="B6" s="11" t="s">
        <v>326</v>
      </c>
      <c r="C6" s="13">
        <v>5</v>
      </c>
      <c r="D6" s="12" t="s">
        <v>50</v>
      </c>
      <c r="E6" s="13">
        <v>31040</v>
      </c>
    </row>
    <row r="7" spans="1:7" ht="15.75" customHeight="1" x14ac:dyDescent="0.45">
      <c r="A7" s="11">
        <v>2021</v>
      </c>
      <c r="B7" s="11" t="s">
        <v>327</v>
      </c>
      <c r="C7" s="13">
        <v>6</v>
      </c>
      <c r="D7" s="12" t="s">
        <v>50</v>
      </c>
      <c r="E7" s="13">
        <v>35580</v>
      </c>
    </row>
    <row r="8" spans="1:7" ht="15.75" customHeight="1" x14ac:dyDescent="0.45">
      <c r="A8" s="11">
        <v>2021</v>
      </c>
      <c r="B8" s="11" t="s">
        <v>328</v>
      </c>
      <c r="C8" s="13">
        <v>7</v>
      </c>
      <c r="D8" s="12" t="s">
        <v>50</v>
      </c>
      <c r="E8" s="13">
        <v>40120</v>
      </c>
    </row>
    <row r="9" spans="1:7" ht="15.75" customHeight="1" x14ac:dyDescent="0.45">
      <c r="A9" s="11">
        <v>2021</v>
      </c>
      <c r="B9" s="11" t="s">
        <v>329</v>
      </c>
      <c r="C9" s="13">
        <v>8</v>
      </c>
      <c r="D9" s="12" t="s">
        <v>50</v>
      </c>
      <c r="E9" s="13">
        <v>44660</v>
      </c>
    </row>
    <row r="10" spans="1:7" ht="15.75" customHeight="1" x14ac:dyDescent="0.45">
      <c r="A10" s="11">
        <v>2021</v>
      </c>
      <c r="B10" s="11" t="s">
        <v>346</v>
      </c>
      <c r="C10" s="13">
        <v>9</v>
      </c>
      <c r="D10" s="12" t="s">
        <v>50</v>
      </c>
      <c r="E10" s="13">
        <f>E9+450</f>
        <v>45110</v>
      </c>
    </row>
    <row r="11" spans="1:7" ht="15.75" customHeight="1" x14ac:dyDescent="0.45">
      <c r="A11" s="11">
        <v>2021</v>
      </c>
      <c r="B11" s="11" t="s">
        <v>347</v>
      </c>
      <c r="C11" s="13">
        <v>10</v>
      </c>
      <c r="D11" s="12" t="s">
        <v>50</v>
      </c>
      <c r="E11" s="13">
        <f>E10+450</f>
        <v>45560</v>
      </c>
    </row>
    <row r="12" spans="1:7" ht="15.75" customHeight="1" x14ac:dyDescent="0.45">
      <c r="A12" s="11">
        <v>2021</v>
      </c>
      <c r="B12" s="11" t="s">
        <v>348</v>
      </c>
      <c r="C12" s="13">
        <v>11</v>
      </c>
      <c r="D12" s="12" t="s">
        <v>50</v>
      </c>
      <c r="E12" s="13">
        <f>E11+450</f>
        <v>46010</v>
      </c>
    </row>
    <row r="13" spans="1:7" ht="15.75" customHeight="1" x14ac:dyDescent="0.45">
      <c r="A13" s="11">
        <v>2021</v>
      </c>
      <c r="B13" s="11" t="s">
        <v>349</v>
      </c>
      <c r="C13" s="13">
        <v>12</v>
      </c>
      <c r="D13" s="12" t="s">
        <v>50</v>
      </c>
      <c r="E13" s="13">
        <f t="shared" ref="E13" si="0">E12+450</f>
        <v>46460</v>
      </c>
    </row>
    <row r="14" spans="1:7" ht="15.75" customHeight="1" x14ac:dyDescent="0.45">
      <c r="A14" s="11">
        <v>2021</v>
      </c>
      <c r="B14" s="11" t="s">
        <v>330</v>
      </c>
      <c r="C14" s="13">
        <v>1</v>
      </c>
      <c r="D14" s="12" t="s">
        <v>35</v>
      </c>
      <c r="E14" s="13">
        <v>16090</v>
      </c>
    </row>
    <row r="15" spans="1:7" ht="15.75" customHeight="1" x14ac:dyDescent="0.45">
      <c r="A15" s="11">
        <v>2021</v>
      </c>
      <c r="B15" s="11" t="s">
        <v>331</v>
      </c>
      <c r="C15" s="13">
        <v>2</v>
      </c>
      <c r="D15" s="12" t="s">
        <v>35</v>
      </c>
      <c r="E15" s="13">
        <v>21770</v>
      </c>
    </row>
    <row r="16" spans="1:7" ht="15.75" customHeight="1" x14ac:dyDescent="0.45">
      <c r="A16" s="11">
        <v>2021</v>
      </c>
      <c r="B16" s="11" t="s">
        <v>332</v>
      </c>
      <c r="C16" s="13">
        <v>3</v>
      </c>
      <c r="D16" s="12" t="s">
        <v>35</v>
      </c>
      <c r="E16" s="13">
        <v>27450</v>
      </c>
    </row>
    <row r="17" spans="1:5" ht="15.75" customHeight="1" x14ac:dyDescent="0.45">
      <c r="A17" s="11">
        <v>2021</v>
      </c>
      <c r="B17" s="11" t="s">
        <v>333</v>
      </c>
      <c r="C17" s="13">
        <v>4</v>
      </c>
      <c r="D17" s="12" t="s">
        <v>35</v>
      </c>
      <c r="E17" s="13">
        <v>33130</v>
      </c>
    </row>
    <row r="18" spans="1:5" ht="15.75" customHeight="1" x14ac:dyDescent="0.45">
      <c r="A18" s="11">
        <v>2021</v>
      </c>
      <c r="B18" s="11" t="s">
        <v>334</v>
      </c>
      <c r="C18" s="13">
        <v>5</v>
      </c>
      <c r="D18" s="12" t="s">
        <v>35</v>
      </c>
      <c r="E18" s="13">
        <v>38810</v>
      </c>
    </row>
    <row r="19" spans="1:5" ht="15.75" customHeight="1" x14ac:dyDescent="0.45">
      <c r="A19" s="11">
        <v>2021</v>
      </c>
      <c r="B19" s="11" t="s">
        <v>335</v>
      </c>
      <c r="C19" s="13">
        <v>6</v>
      </c>
      <c r="D19" s="12" t="s">
        <v>35</v>
      </c>
      <c r="E19" s="13">
        <v>44490</v>
      </c>
    </row>
    <row r="20" spans="1:5" ht="15.75" customHeight="1" x14ac:dyDescent="0.45">
      <c r="A20" s="11">
        <v>2021</v>
      </c>
      <c r="B20" s="11" t="s">
        <v>336</v>
      </c>
      <c r="C20" s="13">
        <v>7</v>
      </c>
      <c r="D20" s="12" t="s">
        <v>35</v>
      </c>
      <c r="E20" s="13">
        <v>50170</v>
      </c>
    </row>
    <row r="21" spans="1:5" ht="15.75" customHeight="1" x14ac:dyDescent="0.45">
      <c r="A21" s="11">
        <v>2021</v>
      </c>
      <c r="B21" s="11" t="s">
        <v>337</v>
      </c>
      <c r="C21" s="13">
        <v>8</v>
      </c>
      <c r="D21" s="12" t="s">
        <v>35</v>
      </c>
      <c r="E21" s="13">
        <v>55850</v>
      </c>
    </row>
    <row r="22" spans="1:5" ht="15.75" customHeight="1" x14ac:dyDescent="0.45">
      <c r="A22" s="11">
        <v>2021</v>
      </c>
      <c r="B22" s="11" t="s">
        <v>350</v>
      </c>
      <c r="C22" s="13">
        <v>9</v>
      </c>
      <c r="D22" s="12" t="s">
        <v>35</v>
      </c>
      <c r="E22" s="13">
        <f>E21+5680</f>
        <v>61530</v>
      </c>
    </row>
    <row r="23" spans="1:5" ht="15.75" customHeight="1" x14ac:dyDescent="0.45">
      <c r="A23" s="11">
        <v>2021</v>
      </c>
      <c r="B23" s="11" t="s">
        <v>351</v>
      </c>
      <c r="C23" s="13">
        <v>10</v>
      </c>
      <c r="D23" s="12" t="s">
        <v>35</v>
      </c>
      <c r="E23" s="13">
        <f t="shared" ref="E23:E25" si="1">E22+5680</f>
        <v>67210</v>
      </c>
    </row>
    <row r="24" spans="1:5" ht="15.75" customHeight="1" x14ac:dyDescent="0.45">
      <c r="A24" s="11">
        <v>2021</v>
      </c>
      <c r="B24" s="11" t="s">
        <v>352</v>
      </c>
      <c r="C24" s="13">
        <v>11</v>
      </c>
      <c r="D24" s="12" t="s">
        <v>35</v>
      </c>
      <c r="E24" s="13">
        <f t="shared" si="1"/>
        <v>72890</v>
      </c>
    </row>
    <row r="25" spans="1:5" ht="15.75" customHeight="1" x14ac:dyDescent="0.45">
      <c r="A25" s="11">
        <v>2021</v>
      </c>
      <c r="B25" s="11" t="s">
        <v>353</v>
      </c>
      <c r="C25" s="13">
        <v>12</v>
      </c>
      <c r="D25" s="12" t="s">
        <v>35</v>
      </c>
      <c r="E25" s="13">
        <f t="shared" si="1"/>
        <v>78570</v>
      </c>
    </row>
    <row r="26" spans="1:5" ht="15.75" customHeight="1" x14ac:dyDescent="0.45">
      <c r="A26" s="11">
        <v>2021</v>
      </c>
      <c r="B26" s="11" t="s">
        <v>338</v>
      </c>
      <c r="C26" s="13">
        <v>1</v>
      </c>
      <c r="D26" s="12" t="s">
        <v>46</v>
      </c>
      <c r="E26" s="13">
        <v>14820</v>
      </c>
    </row>
    <row r="27" spans="1:5" ht="15.75" customHeight="1" x14ac:dyDescent="0.45">
      <c r="A27" s="11">
        <v>2021</v>
      </c>
      <c r="B27" s="11" t="s">
        <v>339</v>
      </c>
      <c r="C27" s="13">
        <v>2</v>
      </c>
      <c r="D27" s="12" t="s">
        <v>46</v>
      </c>
      <c r="E27" s="13">
        <v>20040</v>
      </c>
    </row>
    <row r="28" spans="1:5" ht="15.75" customHeight="1" x14ac:dyDescent="0.45">
      <c r="A28" s="11">
        <v>2021</v>
      </c>
      <c r="B28" s="11" t="s">
        <v>340</v>
      </c>
      <c r="C28" s="13">
        <v>3</v>
      </c>
      <c r="D28" s="12" t="s">
        <v>46</v>
      </c>
      <c r="E28" s="13">
        <v>25260</v>
      </c>
    </row>
    <row r="29" spans="1:5" ht="15.75" customHeight="1" x14ac:dyDescent="0.45">
      <c r="A29" s="11">
        <v>2021</v>
      </c>
      <c r="B29" s="11" t="s">
        <v>341</v>
      </c>
      <c r="C29" s="13">
        <v>4</v>
      </c>
      <c r="D29" s="12" t="s">
        <v>46</v>
      </c>
      <c r="E29" s="13">
        <v>30480</v>
      </c>
    </row>
    <row r="30" spans="1:5" ht="15.75" customHeight="1" x14ac:dyDescent="0.45">
      <c r="A30" s="11">
        <v>2021</v>
      </c>
      <c r="B30" s="11" t="s">
        <v>342</v>
      </c>
      <c r="C30" s="13">
        <v>5</v>
      </c>
      <c r="D30" s="12" t="s">
        <v>46</v>
      </c>
      <c r="E30" s="13">
        <v>35700</v>
      </c>
    </row>
    <row r="31" spans="1:5" ht="15.75" customHeight="1" x14ac:dyDescent="0.45">
      <c r="A31" s="11">
        <v>2021</v>
      </c>
      <c r="B31" s="11" t="s">
        <v>343</v>
      </c>
      <c r="C31" s="13">
        <v>6</v>
      </c>
      <c r="D31" s="12" t="s">
        <v>46</v>
      </c>
      <c r="E31" s="13">
        <v>40920</v>
      </c>
    </row>
    <row r="32" spans="1:5" ht="15.75" customHeight="1" x14ac:dyDescent="0.45">
      <c r="A32" s="11">
        <v>2021</v>
      </c>
      <c r="B32" s="11" t="s">
        <v>344</v>
      </c>
      <c r="C32" s="13">
        <v>7</v>
      </c>
      <c r="D32" s="12" t="s">
        <v>46</v>
      </c>
      <c r="E32" s="13">
        <v>46140</v>
      </c>
    </row>
    <row r="33" spans="1:5" ht="15.75" customHeight="1" x14ac:dyDescent="0.45">
      <c r="A33" s="11">
        <v>2021</v>
      </c>
      <c r="B33" s="11" t="s">
        <v>345</v>
      </c>
      <c r="C33" s="13">
        <v>8</v>
      </c>
      <c r="D33" s="12" t="s">
        <v>46</v>
      </c>
      <c r="E33" s="13">
        <v>51360</v>
      </c>
    </row>
    <row r="34" spans="1:5" ht="15.75" customHeight="1" x14ac:dyDescent="0.45">
      <c r="A34" s="11">
        <v>2021</v>
      </c>
      <c r="B34" s="11" t="s">
        <v>358</v>
      </c>
      <c r="C34" s="13">
        <v>9</v>
      </c>
      <c r="D34" s="12" t="s">
        <v>46</v>
      </c>
      <c r="E34" s="13">
        <f>E33+5220</f>
        <v>56580</v>
      </c>
    </row>
    <row r="35" spans="1:5" ht="15.75" customHeight="1" x14ac:dyDescent="0.45">
      <c r="A35" s="11">
        <v>2021</v>
      </c>
      <c r="B35" s="11" t="s">
        <v>359</v>
      </c>
      <c r="C35" s="13">
        <v>10</v>
      </c>
      <c r="D35" s="12" t="s">
        <v>46</v>
      </c>
      <c r="E35" s="13">
        <f t="shared" ref="E35:E37" si="2">E34+5220</f>
        <v>61800</v>
      </c>
    </row>
    <row r="36" spans="1:5" ht="15.75" customHeight="1" x14ac:dyDescent="0.45">
      <c r="A36" s="11">
        <v>2021</v>
      </c>
      <c r="B36" s="11" t="s">
        <v>360</v>
      </c>
      <c r="C36" s="13">
        <v>11</v>
      </c>
      <c r="D36" s="12" t="s">
        <v>46</v>
      </c>
      <c r="E36" s="13">
        <f t="shared" si="2"/>
        <v>67020</v>
      </c>
    </row>
    <row r="37" spans="1:5" ht="15.75" customHeight="1" x14ac:dyDescent="0.45">
      <c r="A37" s="11">
        <v>2021</v>
      </c>
      <c r="B37" s="11" t="s">
        <v>361</v>
      </c>
      <c r="C37" s="13">
        <v>12</v>
      </c>
      <c r="D37" s="12" t="s">
        <v>46</v>
      </c>
      <c r="E37" s="13">
        <f t="shared" si="2"/>
        <v>72240</v>
      </c>
    </row>
    <row r="38" spans="1:5" ht="15.75" customHeight="1" x14ac:dyDescent="0.45">
      <c r="A38" s="11">
        <v>2020</v>
      </c>
      <c r="B38" s="12" t="s">
        <v>49</v>
      </c>
      <c r="C38" s="13">
        <v>1</v>
      </c>
      <c r="D38" s="12" t="s">
        <v>50</v>
      </c>
      <c r="E38" s="13">
        <v>12760</v>
      </c>
    </row>
    <row r="39" spans="1:5" ht="15.75" customHeight="1" x14ac:dyDescent="0.45">
      <c r="A39" s="11">
        <v>2020</v>
      </c>
      <c r="B39" s="12" t="s">
        <v>52</v>
      </c>
      <c r="C39" s="13">
        <v>2</v>
      </c>
      <c r="D39" s="12" t="s">
        <v>50</v>
      </c>
      <c r="E39" s="13">
        <v>17240</v>
      </c>
    </row>
    <row r="40" spans="1:5" ht="15.75" customHeight="1" x14ac:dyDescent="0.45">
      <c r="A40" s="11">
        <v>2020</v>
      </c>
      <c r="B40" s="12" t="s">
        <v>53</v>
      </c>
      <c r="C40" s="13">
        <v>3</v>
      </c>
      <c r="D40" s="12" t="s">
        <v>50</v>
      </c>
      <c r="E40" s="13">
        <v>21720</v>
      </c>
    </row>
    <row r="41" spans="1:5" ht="15.75" customHeight="1" x14ac:dyDescent="0.45">
      <c r="A41" s="11">
        <v>2020</v>
      </c>
      <c r="B41" s="12" t="s">
        <v>54</v>
      </c>
      <c r="C41" s="13">
        <v>4</v>
      </c>
      <c r="D41" s="12" t="s">
        <v>50</v>
      </c>
      <c r="E41" s="13">
        <v>26200</v>
      </c>
    </row>
    <row r="42" spans="1:5" ht="15.75" customHeight="1" x14ac:dyDescent="0.45">
      <c r="A42" s="11">
        <v>2020</v>
      </c>
      <c r="B42" s="12" t="s">
        <v>55</v>
      </c>
      <c r="C42" s="13">
        <v>5</v>
      </c>
      <c r="D42" s="12" t="s">
        <v>50</v>
      </c>
      <c r="E42" s="13">
        <v>30680</v>
      </c>
    </row>
    <row r="43" spans="1:5" ht="15.75" customHeight="1" x14ac:dyDescent="0.45">
      <c r="A43" s="11">
        <v>2020</v>
      </c>
      <c r="B43" s="12" t="s">
        <v>56</v>
      </c>
      <c r="C43" s="13">
        <v>6</v>
      </c>
      <c r="D43" s="12" t="s">
        <v>50</v>
      </c>
      <c r="E43" s="13">
        <v>35160</v>
      </c>
    </row>
    <row r="44" spans="1:5" ht="15.75" customHeight="1" x14ac:dyDescent="0.45">
      <c r="A44" s="11">
        <v>2020</v>
      </c>
      <c r="B44" s="12" t="s">
        <v>57</v>
      </c>
      <c r="C44" s="13">
        <v>7</v>
      </c>
      <c r="D44" s="12" t="s">
        <v>50</v>
      </c>
      <c r="E44" s="13">
        <v>39640</v>
      </c>
    </row>
    <row r="45" spans="1:5" ht="15.75" customHeight="1" x14ac:dyDescent="0.45">
      <c r="A45" s="11">
        <v>2020</v>
      </c>
      <c r="B45" s="12" t="s">
        <v>58</v>
      </c>
      <c r="C45" s="13">
        <v>8</v>
      </c>
      <c r="D45" s="12" t="s">
        <v>50</v>
      </c>
      <c r="E45" s="13">
        <v>44120</v>
      </c>
    </row>
    <row r="46" spans="1:5" ht="15.75" customHeight="1" x14ac:dyDescent="0.45">
      <c r="A46" s="11">
        <v>2020</v>
      </c>
      <c r="B46" s="12" t="s">
        <v>362</v>
      </c>
      <c r="C46" s="13">
        <v>9</v>
      </c>
      <c r="D46" s="12" t="s">
        <v>50</v>
      </c>
      <c r="E46" s="13">
        <f>E45+4480</f>
        <v>48600</v>
      </c>
    </row>
    <row r="47" spans="1:5" ht="15.75" customHeight="1" x14ac:dyDescent="0.45">
      <c r="A47" s="11">
        <v>2020</v>
      </c>
      <c r="B47" s="12" t="s">
        <v>363</v>
      </c>
      <c r="C47" s="13">
        <v>10</v>
      </c>
      <c r="D47" s="12" t="s">
        <v>50</v>
      </c>
      <c r="E47" s="13">
        <f t="shared" ref="E47:E49" si="3">E46+4480</f>
        <v>53080</v>
      </c>
    </row>
    <row r="48" spans="1:5" ht="15.75" customHeight="1" x14ac:dyDescent="0.45">
      <c r="A48" s="11">
        <v>2020</v>
      </c>
      <c r="B48" s="12" t="s">
        <v>364</v>
      </c>
      <c r="C48" s="13">
        <v>11</v>
      </c>
      <c r="D48" s="12" t="s">
        <v>50</v>
      </c>
      <c r="E48" s="13">
        <f t="shared" si="3"/>
        <v>57560</v>
      </c>
    </row>
    <row r="49" spans="1:5" ht="15.75" customHeight="1" x14ac:dyDescent="0.45">
      <c r="A49" s="11">
        <v>2020</v>
      </c>
      <c r="B49" s="12" t="s">
        <v>365</v>
      </c>
      <c r="C49" s="13">
        <v>12</v>
      </c>
      <c r="D49" s="12" t="s">
        <v>50</v>
      </c>
      <c r="E49" s="13">
        <f t="shared" si="3"/>
        <v>62040</v>
      </c>
    </row>
    <row r="50" spans="1:5" ht="15.75" customHeight="1" x14ac:dyDescent="0.45">
      <c r="A50" s="11">
        <v>2020</v>
      </c>
      <c r="B50" s="12" t="s">
        <v>59</v>
      </c>
      <c r="C50" s="13">
        <v>1</v>
      </c>
      <c r="D50" s="12" t="s">
        <v>35</v>
      </c>
      <c r="E50" s="13">
        <v>15950</v>
      </c>
    </row>
    <row r="51" spans="1:5" ht="15.75" customHeight="1" x14ac:dyDescent="0.45">
      <c r="A51" s="11">
        <v>2020</v>
      </c>
      <c r="B51" s="12" t="s">
        <v>60</v>
      </c>
      <c r="C51" s="13">
        <v>2</v>
      </c>
      <c r="D51" s="12" t="s">
        <v>35</v>
      </c>
      <c r="E51" s="13">
        <v>21550</v>
      </c>
    </row>
    <row r="52" spans="1:5" ht="15.75" customHeight="1" x14ac:dyDescent="0.45">
      <c r="A52" s="11">
        <v>2020</v>
      </c>
      <c r="B52" s="12" t="s">
        <v>61</v>
      </c>
      <c r="C52" s="13">
        <v>3</v>
      </c>
      <c r="D52" s="12" t="s">
        <v>35</v>
      </c>
      <c r="E52" s="13">
        <v>27150</v>
      </c>
    </row>
    <row r="53" spans="1:5" ht="15.75" customHeight="1" x14ac:dyDescent="0.45">
      <c r="A53" s="11">
        <v>2020</v>
      </c>
      <c r="B53" s="12" t="s">
        <v>62</v>
      </c>
      <c r="C53" s="13">
        <v>4</v>
      </c>
      <c r="D53" s="12" t="s">
        <v>35</v>
      </c>
      <c r="E53" s="13">
        <v>32750</v>
      </c>
    </row>
    <row r="54" spans="1:5" ht="15.75" customHeight="1" x14ac:dyDescent="0.45">
      <c r="A54" s="11">
        <v>2020</v>
      </c>
      <c r="B54" s="12" t="s">
        <v>63</v>
      </c>
      <c r="C54" s="13">
        <v>5</v>
      </c>
      <c r="D54" s="12" t="s">
        <v>35</v>
      </c>
      <c r="E54" s="13">
        <v>38350</v>
      </c>
    </row>
    <row r="55" spans="1:5" ht="15.75" customHeight="1" x14ac:dyDescent="0.45">
      <c r="A55" s="11">
        <v>2020</v>
      </c>
      <c r="B55" s="12" t="s">
        <v>64</v>
      </c>
      <c r="C55" s="13">
        <v>6</v>
      </c>
      <c r="D55" s="12" t="s">
        <v>35</v>
      </c>
      <c r="E55" s="13">
        <v>43950</v>
      </c>
    </row>
    <row r="56" spans="1:5" ht="15.75" customHeight="1" x14ac:dyDescent="0.45">
      <c r="A56" s="11">
        <v>2020</v>
      </c>
      <c r="B56" s="12" t="s">
        <v>65</v>
      </c>
      <c r="C56" s="13">
        <v>7</v>
      </c>
      <c r="D56" s="12" t="s">
        <v>35</v>
      </c>
      <c r="E56" s="13">
        <v>49550</v>
      </c>
    </row>
    <row r="57" spans="1:5" ht="15.75" customHeight="1" x14ac:dyDescent="0.45">
      <c r="A57" s="11">
        <v>2020</v>
      </c>
      <c r="B57" s="12" t="s">
        <v>66</v>
      </c>
      <c r="C57" s="13">
        <v>8</v>
      </c>
      <c r="D57" s="12" t="s">
        <v>35</v>
      </c>
      <c r="E57" s="13">
        <v>55150</v>
      </c>
    </row>
    <row r="58" spans="1:5" ht="15.75" customHeight="1" x14ac:dyDescent="0.45">
      <c r="A58" s="11">
        <v>2020</v>
      </c>
      <c r="B58" s="12" t="s">
        <v>366</v>
      </c>
      <c r="C58" s="13">
        <v>9</v>
      </c>
      <c r="D58" s="12" t="s">
        <v>35</v>
      </c>
      <c r="E58" s="13">
        <f>E57+5600</f>
        <v>60750</v>
      </c>
    </row>
    <row r="59" spans="1:5" ht="15.75" customHeight="1" x14ac:dyDescent="0.45">
      <c r="A59" s="11">
        <v>2020</v>
      </c>
      <c r="B59" s="12" t="s">
        <v>367</v>
      </c>
      <c r="C59" s="13">
        <v>10</v>
      </c>
      <c r="D59" s="12" t="s">
        <v>35</v>
      </c>
      <c r="E59" s="13">
        <f t="shared" ref="E59:E61" si="4">E58+5600</f>
        <v>66350</v>
      </c>
    </row>
    <row r="60" spans="1:5" ht="15.75" customHeight="1" x14ac:dyDescent="0.45">
      <c r="A60" s="11">
        <v>2020</v>
      </c>
      <c r="B60" s="12" t="s">
        <v>368</v>
      </c>
      <c r="C60" s="13">
        <v>11</v>
      </c>
      <c r="D60" s="12" t="s">
        <v>35</v>
      </c>
      <c r="E60" s="13">
        <f t="shared" si="4"/>
        <v>71950</v>
      </c>
    </row>
    <row r="61" spans="1:5" ht="15.75" customHeight="1" x14ac:dyDescent="0.45">
      <c r="A61" s="11">
        <v>2020</v>
      </c>
      <c r="B61" s="12" t="s">
        <v>369</v>
      </c>
      <c r="C61" s="13">
        <v>12</v>
      </c>
      <c r="D61" s="12" t="s">
        <v>35</v>
      </c>
      <c r="E61" s="13">
        <f t="shared" si="4"/>
        <v>77550</v>
      </c>
    </row>
    <row r="62" spans="1:5" ht="15.75" customHeight="1" x14ac:dyDescent="0.45">
      <c r="A62" s="11">
        <v>2020</v>
      </c>
      <c r="B62" s="12" t="s">
        <v>67</v>
      </c>
      <c r="C62" s="13">
        <v>1</v>
      </c>
      <c r="D62" s="12" t="s">
        <v>46</v>
      </c>
      <c r="E62" s="13">
        <v>14680</v>
      </c>
    </row>
    <row r="63" spans="1:5" ht="15.75" customHeight="1" x14ac:dyDescent="0.45">
      <c r="A63" s="11">
        <v>2020</v>
      </c>
      <c r="B63" s="12" t="s">
        <v>68</v>
      </c>
      <c r="C63" s="13">
        <v>2</v>
      </c>
      <c r="D63" s="12" t="s">
        <v>46</v>
      </c>
      <c r="E63" s="13">
        <v>19830</v>
      </c>
    </row>
    <row r="64" spans="1:5" ht="15.75" customHeight="1" x14ac:dyDescent="0.45">
      <c r="A64" s="11">
        <v>2020</v>
      </c>
      <c r="B64" s="12" t="s">
        <v>69</v>
      </c>
      <c r="C64" s="13">
        <v>3</v>
      </c>
      <c r="D64" s="12" t="s">
        <v>46</v>
      </c>
      <c r="E64" s="13">
        <v>24980</v>
      </c>
    </row>
    <row r="65" spans="1:5" ht="15.75" customHeight="1" x14ac:dyDescent="0.45">
      <c r="A65" s="11">
        <v>2020</v>
      </c>
      <c r="B65" s="12" t="s">
        <v>70</v>
      </c>
      <c r="C65" s="13">
        <v>4</v>
      </c>
      <c r="D65" s="12" t="s">
        <v>46</v>
      </c>
      <c r="E65" s="13">
        <v>30130</v>
      </c>
    </row>
    <row r="66" spans="1:5" ht="15.75" customHeight="1" x14ac:dyDescent="0.45">
      <c r="A66" s="11">
        <v>2020</v>
      </c>
      <c r="B66" s="12" t="s">
        <v>71</v>
      </c>
      <c r="C66" s="13">
        <v>5</v>
      </c>
      <c r="D66" s="12" t="s">
        <v>46</v>
      </c>
      <c r="E66" s="13">
        <v>35280</v>
      </c>
    </row>
    <row r="67" spans="1:5" ht="15.75" customHeight="1" x14ac:dyDescent="0.45">
      <c r="A67" s="11">
        <v>2020</v>
      </c>
      <c r="B67" s="12" t="s">
        <v>72</v>
      </c>
      <c r="C67" s="13">
        <v>6</v>
      </c>
      <c r="D67" s="12" t="s">
        <v>46</v>
      </c>
      <c r="E67" s="13">
        <v>40430</v>
      </c>
    </row>
    <row r="68" spans="1:5" ht="15.75" customHeight="1" x14ac:dyDescent="0.45">
      <c r="A68" s="11">
        <v>2020</v>
      </c>
      <c r="B68" s="12" t="s">
        <v>73</v>
      </c>
      <c r="C68" s="13">
        <v>7</v>
      </c>
      <c r="D68" s="12" t="s">
        <v>46</v>
      </c>
      <c r="E68" s="13">
        <v>45580</v>
      </c>
    </row>
    <row r="69" spans="1:5" ht="15.75" customHeight="1" x14ac:dyDescent="0.45">
      <c r="A69" s="11">
        <v>2020</v>
      </c>
      <c r="B69" s="12" t="s">
        <v>74</v>
      </c>
      <c r="C69" s="13">
        <v>8</v>
      </c>
      <c r="D69" s="12" t="s">
        <v>46</v>
      </c>
      <c r="E69" s="13">
        <v>50730</v>
      </c>
    </row>
    <row r="70" spans="1:5" ht="15.75" customHeight="1" x14ac:dyDescent="0.45">
      <c r="A70" s="11">
        <v>2020</v>
      </c>
      <c r="B70" s="12" t="s">
        <v>370</v>
      </c>
      <c r="C70" s="13">
        <v>9</v>
      </c>
      <c r="D70" s="12" t="s">
        <v>46</v>
      </c>
      <c r="E70" s="13">
        <f>E69+5150</f>
        <v>55880</v>
      </c>
    </row>
    <row r="71" spans="1:5" ht="15.75" customHeight="1" x14ac:dyDescent="0.45">
      <c r="A71" s="11">
        <v>2020</v>
      </c>
      <c r="B71" s="12" t="s">
        <v>371</v>
      </c>
      <c r="C71" s="13">
        <v>10</v>
      </c>
      <c r="D71" s="12" t="s">
        <v>46</v>
      </c>
      <c r="E71" s="13">
        <f t="shared" ref="E71:E73" si="5">E70+5150</f>
        <v>61030</v>
      </c>
    </row>
    <row r="72" spans="1:5" ht="15.75" customHeight="1" x14ac:dyDescent="0.45">
      <c r="A72" s="11">
        <v>2020</v>
      </c>
      <c r="B72" s="12" t="s">
        <v>372</v>
      </c>
      <c r="C72" s="13">
        <v>11</v>
      </c>
      <c r="D72" s="12" t="s">
        <v>46</v>
      </c>
      <c r="E72" s="13">
        <f t="shared" si="5"/>
        <v>66180</v>
      </c>
    </row>
    <row r="73" spans="1:5" ht="15.75" customHeight="1" x14ac:dyDescent="0.45">
      <c r="A73" s="11">
        <v>2020</v>
      </c>
      <c r="B73" s="12" t="s">
        <v>373</v>
      </c>
      <c r="C73" s="13">
        <v>12</v>
      </c>
      <c r="D73" s="12" t="s">
        <v>46</v>
      </c>
      <c r="E73" s="13">
        <f t="shared" si="5"/>
        <v>71330</v>
      </c>
    </row>
    <row r="74" spans="1:5" ht="14.55" customHeight="1" x14ac:dyDescent="0.45">
      <c r="A74" s="11">
        <v>2019</v>
      </c>
      <c r="B74" s="12" t="s">
        <v>75</v>
      </c>
      <c r="C74" s="13">
        <v>1</v>
      </c>
      <c r="D74" s="12" t="s">
        <v>50</v>
      </c>
      <c r="E74" s="13">
        <v>12490</v>
      </c>
    </row>
    <row r="75" spans="1:5" ht="14.55" customHeight="1" x14ac:dyDescent="0.45">
      <c r="A75" s="11">
        <v>2019</v>
      </c>
      <c r="B75" s="12" t="s">
        <v>76</v>
      </c>
      <c r="C75" s="13">
        <v>2</v>
      </c>
      <c r="D75" s="12" t="s">
        <v>50</v>
      </c>
      <c r="E75" s="13">
        <v>16910</v>
      </c>
    </row>
    <row r="76" spans="1:5" ht="14.55" customHeight="1" x14ac:dyDescent="0.45">
      <c r="A76" s="11">
        <v>2019</v>
      </c>
      <c r="B76" s="12" t="s">
        <v>77</v>
      </c>
      <c r="C76" s="13">
        <v>3</v>
      </c>
      <c r="D76" s="12" t="s">
        <v>50</v>
      </c>
      <c r="E76" s="13">
        <v>21330</v>
      </c>
    </row>
    <row r="77" spans="1:5" ht="14.55" customHeight="1" x14ac:dyDescent="0.45">
      <c r="A77" s="11">
        <v>2019</v>
      </c>
      <c r="B77" s="12" t="s">
        <v>78</v>
      </c>
      <c r="C77" s="13">
        <v>4</v>
      </c>
      <c r="D77" s="12" t="s">
        <v>50</v>
      </c>
      <c r="E77" s="13">
        <v>25750</v>
      </c>
    </row>
    <row r="78" spans="1:5" ht="14.55" customHeight="1" x14ac:dyDescent="0.45">
      <c r="A78" s="11">
        <v>2019</v>
      </c>
      <c r="B78" s="12" t="s">
        <v>79</v>
      </c>
      <c r="C78" s="13">
        <v>5</v>
      </c>
      <c r="D78" s="12" t="s">
        <v>50</v>
      </c>
      <c r="E78" s="13">
        <v>30170</v>
      </c>
    </row>
    <row r="79" spans="1:5" ht="14.55" customHeight="1" x14ac:dyDescent="0.45">
      <c r="A79" s="11">
        <v>2019</v>
      </c>
      <c r="B79" s="12" t="s">
        <v>80</v>
      </c>
      <c r="C79" s="13">
        <v>6</v>
      </c>
      <c r="D79" s="12" t="s">
        <v>50</v>
      </c>
      <c r="E79" s="13">
        <v>34590</v>
      </c>
    </row>
    <row r="80" spans="1:5" ht="14.55" customHeight="1" x14ac:dyDescent="0.45">
      <c r="A80" s="11">
        <v>2019</v>
      </c>
      <c r="B80" s="12" t="s">
        <v>81</v>
      </c>
      <c r="C80" s="13">
        <v>7</v>
      </c>
      <c r="D80" s="12" t="s">
        <v>50</v>
      </c>
      <c r="E80" s="13">
        <v>39010</v>
      </c>
    </row>
    <row r="81" spans="1:5" ht="14.55" customHeight="1" x14ac:dyDescent="0.45">
      <c r="A81" s="11">
        <v>2019</v>
      </c>
      <c r="B81" s="12" t="s">
        <v>82</v>
      </c>
      <c r="C81" s="13">
        <v>8</v>
      </c>
      <c r="D81" s="12" t="s">
        <v>50</v>
      </c>
      <c r="E81" s="13">
        <v>43430</v>
      </c>
    </row>
    <row r="82" spans="1:5" ht="14.55" customHeight="1" x14ac:dyDescent="0.45">
      <c r="A82" s="11">
        <v>2019</v>
      </c>
      <c r="B82" s="12" t="s">
        <v>377</v>
      </c>
      <c r="C82" s="13">
        <v>9</v>
      </c>
      <c r="D82" s="12" t="s">
        <v>50</v>
      </c>
      <c r="E82" s="13">
        <f>E81+4420</f>
        <v>47850</v>
      </c>
    </row>
    <row r="83" spans="1:5" ht="14.55" customHeight="1" x14ac:dyDescent="0.45">
      <c r="A83" s="11">
        <v>2019</v>
      </c>
      <c r="B83" s="12" t="s">
        <v>376</v>
      </c>
      <c r="C83" s="13">
        <v>10</v>
      </c>
      <c r="D83" s="12" t="s">
        <v>50</v>
      </c>
      <c r="E83" s="13">
        <f t="shared" ref="E83:E85" si="6">E82+4420</f>
        <v>52270</v>
      </c>
    </row>
    <row r="84" spans="1:5" ht="14.55" customHeight="1" x14ac:dyDescent="0.45">
      <c r="A84" s="11">
        <v>2019</v>
      </c>
      <c r="B84" s="12" t="s">
        <v>375</v>
      </c>
      <c r="C84" s="13">
        <v>11</v>
      </c>
      <c r="D84" s="12" t="s">
        <v>50</v>
      </c>
      <c r="E84" s="13">
        <f t="shared" si="6"/>
        <v>56690</v>
      </c>
    </row>
    <row r="85" spans="1:5" ht="14.55" customHeight="1" x14ac:dyDescent="0.45">
      <c r="A85" s="11">
        <v>2019</v>
      </c>
      <c r="B85" s="12" t="s">
        <v>374</v>
      </c>
      <c r="C85" s="13">
        <v>12</v>
      </c>
      <c r="D85" s="12" t="s">
        <v>50</v>
      </c>
      <c r="E85" s="13">
        <f t="shared" si="6"/>
        <v>61110</v>
      </c>
    </row>
    <row r="86" spans="1:5" ht="14.55" customHeight="1" x14ac:dyDescent="0.45">
      <c r="A86" s="11">
        <v>2019</v>
      </c>
      <c r="B86" s="12" t="s">
        <v>83</v>
      </c>
      <c r="C86" s="13">
        <v>1</v>
      </c>
      <c r="D86" s="12" t="s">
        <v>35</v>
      </c>
      <c r="E86" s="13">
        <v>15600</v>
      </c>
    </row>
    <row r="87" spans="1:5" ht="14.55" customHeight="1" x14ac:dyDescent="0.45">
      <c r="A87" s="11">
        <v>2019</v>
      </c>
      <c r="B87" s="12" t="s">
        <v>84</v>
      </c>
      <c r="C87" s="13">
        <v>2</v>
      </c>
      <c r="D87" s="12" t="s">
        <v>35</v>
      </c>
      <c r="E87" s="13">
        <v>21130</v>
      </c>
    </row>
    <row r="88" spans="1:5" ht="14.55" customHeight="1" x14ac:dyDescent="0.45">
      <c r="A88" s="11">
        <v>2019</v>
      </c>
      <c r="B88" s="12" t="s">
        <v>85</v>
      </c>
      <c r="C88" s="13">
        <v>3</v>
      </c>
      <c r="D88" s="12" t="s">
        <v>35</v>
      </c>
      <c r="E88" s="13">
        <v>26660</v>
      </c>
    </row>
    <row r="89" spans="1:5" ht="14.55" customHeight="1" x14ac:dyDescent="0.45">
      <c r="A89" s="11">
        <v>2019</v>
      </c>
      <c r="B89" s="12" t="s">
        <v>86</v>
      </c>
      <c r="C89" s="13">
        <v>4</v>
      </c>
      <c r="D89" s="12" t="s">
        <v>35</v>
      </c>
      <c r="E89" s="13">
        <v>32190</v>
      </c>
    </row>
    <row r="90" spans="1:5" ht="14.55" customHeight="1" x14ac:dyDescent="0.45">
      <c r="A90" s="11">
        <v>2019</v>
      </c>
      <c r="B90" s="12" t="s">
        <v>87</v>
      </c>
      <c r="C90" s="13">
        <v>5</v>
      </c>
      <c r="D90" s="12" t="s">
        <v>35</v>
      </c>
      <c r="E90" s="13">
        <v>37720</v>
      </c>
    </row>
    <row r="91" spans="1:5" ht="14.55" customHeight="1" x14ac:dyDescent="0.45">
      <c r="A91" s="11">
        <v>2019</v>
      </c>
      <c r="B91" s="12" t="s">
        <v>88</v>
      </c>
      <c r="C91" s="13">
        <v>6</v>
      </c>
      <c r="D91" s="12" t="s">
        <v>35</v>
      </c>
      <c r="E91" s="13">
        <v>43250</v>
      </c>
    </row>
    <row r="92" spans="1:5" ht="14.55" customHeight="1" x14ac:dyDescent="0.45">
      <c r="A92" s="11">
        <v>2019</v>
      </c>
      <c r="B92" s="12" t="s">
        <v>89</v>
      </c>
      <c r="C92" s="13">
        <v>7</v>
      </c>
      <c r="D92" s="12" t="s">
        <v>35</v>
      </c>
      <c r="E92" s="13">
        <v>48780</v>
      </c>
    </row>
    <row r="93" spans="1:5" ht="14.55" customHeight="1" x14ac:dyDescent="0.45">
      <c r="A93" s="11">
        <v>2019</v>
      </c>
      <c r="B93" s="12" t="s">
        <v>90</v>
      </c>
      <c r="C93" s="13">
        <v>8</v>
      </c>
      <c r="D93" s="12" t="s">
        <v>35</v>
      </c>
      <c r="E93" s="13">
        <v>54310</v>
      </c>
    </row>
    <row r="94" spans="1:5" ht="14.55" customHeight="1" x14ac:dyDescent="0.45">
      <c r="A94" s="11">
        <v>2019</v>
      </c>
      <c r="B94" s="12" t="s">
        <v>378</v>
      </c>
      <c r="C94" s="13">
        <v>9</v>
      </c>
      <c r="D94" s="12" t="s">
        <v>35</v>
      </c>
      <c r="E94" s="13">
        <f>E93+5530</f>
        <v>59840</v>
      </c>
    </row>
    <row r="95" spans="1:5" ht="14.55" customHeight="1" x14ac:dyDescent="0.45">
      <c r="A95" s="11">
        <v>2019</v>
      </c>
      <c r="B95" s="12" t="s">
        <v>379</v>
      </c>
      <c r="C95" s="13">
        <v>10</v>
      </c>
      <c r="D95" s="12" t="s">
        <v>35</v>
      </c>
      <c r="E95" s="13">
        <f t="shared" ref="E95:E97" si="7">E94+5530</f>
        <v>65370</v>
      </c>
    </row>
    <row r="96" spans="1:5" ht="14.55" customHeight="1" x14ac:dyDescent="0.45">
      <c r="A96" s="11">
        <v>2019</v>
      </c>
      <c r="B96" s="12" t="s">
        <v>380</v>
      </c>
      <c r="C96" s="13">
        <v>11</v>
      </c>
      <c r="D96" s="12" t="s">
        <v>35</v>
      </c>
      <c r="E96" s="13">
        <f t="shared" si="7"/>
        <v>70900</v>
      </c>
    </row>
    <row r="97" spans="1:5" ht="14.55" customHeight="1" x14ac:dyDescent="0.45">
      <c r="A97" s="11">
        <v>2019</v>
      </c>
      <c r="B97" s="12" t="s">
        <v>381</v>
      </c>
      <c r="C97" s="13">
        <v>12</v>
      </c>
      <c r="D97" s="12" t="s">
        <v>35</v>
      </c>
      <c r="E97" s="13">
        <f t="shared" si="7"/>
        <v>76430</v>
      </c>
    </row>
    <row r="98" spans="1:5" ht="14.55" customHeight="1" x14ac:dyDescent="0.45">
      <c r="A98" s="11">
        <v>2019</v>
      </c>
      <c r="B98" s="12" t="s">
        <v>91</v>
      </c>
      <c r="C98" s="13">
        <v>1</v>
      </c>
      <c r="D98" s="12" t="s">
        <v>46</v>
      </c>
      <c r="E98" s="13">
        <v>14380</v>
      </c>
    </row>
    <row r="99" spans="1:5" ht="14.55" customHeight="1" x14ac:dyDescent="0.45">
      <c r="A99" s="11">
        <v>2019</v>
      </c>
      <c r="B99" s="12" t="s">
        <v>92</v>
      </c>
      <c r="C99" s="13">
        <v>2</v>
      </c>
      <c r="D99" s="12" t="s">
        <v>46</v>
      </c>
      <c r="E99" s="13">
        <v>19460</v>
      </c>
    </row>
    <row r="100" spans="1:5" ht="14.55" customHeight="1" x14ac:dyDescent="0.45">
      <c r="A100" s="11">
        <v>2019</v>
      </c>
      <c r="B100" s="12" t="s">
        <v>93</v>
      </c>
      <c r="C100" s="13">
        <v>3</v>
      </c>
      <c r="D100" s="12" t="s">
        <v>46</v>
      </c>
      <c r="E100" s="13">
        <v>24540</v>
      </c>
    </row>
    <row r="101" spans="1:5" ht="14.55" customHeight="1" x14ac:dyDescent="0.45">
      <c r="A101" s="11">
        <v>2019</v>
      </c>
      <c r="B101" s="12" t="s">
        <v>94</v>
      </c>
      <c r="C101" s="13">
        <v>4</v>
      </c>
      <c r="D101" s="12" t="s">
        <v>46</v>
      </c>
      <c r="E101" s="13">
        <v>29620</v>
      </c>
    </row>
    <row r="102" spans="1:5" ht="14.55" customHeight="1" x14ac:dyDescent="0.45">
      <c r="A102" s="11">
        <v>2019</v>
      </c>
      <c r="B102" s="12" t="s">
        <v>95</v>
      </c>
      <c r="C102" s="13">
        <v>5</v>
      </c>
      <c r="D102" s="12" t="s">
        <v>46</v>
      </c>
      <c r="E102" s="13">
        <v>34700</v>
      </c>
    </row>
    <row r="103" spans="1:5" ht="14.55" customHeight="1" x14ac:dyDescent="0.45">
      <c r="A103" s="11">
        <v>2019</v>
      </c>
      <c r="B103" s="12" t="s">
        <v>96</v>
      </c>
      <c r="C103" s="13">
        <v>6</v>
      </c>
      <c r="D103" s="12" t="s">
        <v>46</v>
      </c>
      <c r="E103" s="13">
        <v>39780</v>
      </c>
    </row>
    <row r="104" spans="1:5" ht="14.25" customHeight="1" x14ac:dyDescent="0.45">
      <c r="A104" s="11">
        <v>2019</v>
      </c>
      <c r="B104" s="12" t="s">
        <v>97</v>
      </c>
      <c r="C104" s="13">
        <v>7</v>
      </c>
      <c r="D104" s="12" t="s">
        <v>46</v>
      </c>
      <c r="E104" s="13">
        <v>44860</v>
      </c>
    </row>
    <row r="105" spans="1:5" ht="14.25" customHeight="1" x14ac:dyDescent="0.45">
      <c r="A105" s="11">
        <v>2019</v>
      </c>
      <c r="B105" s="12" t="s">
        <v>98</v>
      </c>
      <c r="C105" s="13">
        <v>8</v>
      </c>
      <c r="D105" s="12" t="s">
        <v>46</v>
      </c>
      <c r="E105" s="13">
        <v>49940</v>
      </c>
    </row>
    <row r="106" spans="1:5" ht="14.25" customHeight="1" x14ac:dyDescent="0.45">
      <c r="A106" s="11">
        <v>2019</v>
      </c>
      <c r="B106" s="12" t="s">
        <v>382</v>
      </c>
      <c r="C106" s="13">
        <v>9</v>
      </c>
      <c r="D106" s="12" t="s">
        <v>46</v>
      </c>
      <c r="E106" s="13">
        <f>E105+5080</f>
        <v>55020</v>
      </c>
    </row>
    <row r="107" spans="1:5" ht="14.25" customHeight="1" x14ac:dyDescent="0.45">
      <c r="A107" s="11">
        <v>2019</v>
      </c>
      <c r="B107" s="12" t="s">
        <v>383</v>
      </c>
      <c r="C107" s="13">
        <v>10</v>
      </c>
      <c r="D107" s="12" t="s">
        <v>46</v>
      </c>
      <c r="E107" s="13">
        <f t="shared" ref="E107:E109" si="8">E106+5080</f>
        <v>60100</v>
      </c>
    </row>
    <row r="108" spans="1:5" ht="14.25" customHeight="1" x14ac:dyDescent="0.45">
      <c r="A108" s="11">
        <v>2019</v>
      </c>
      <c r="B108" s="12" t="s">
        <v>384</v>
      </c>
      <c r="C108" s="13">
        <v>11</v>
      </c>
      <c r="D108" s="12" t="s">
        <v>46</v>
      </c>
      <c r="E108" s="13">
        <f t="shared" si="8"/>
        <v>65180</v>
      </c>
    </row>
    <row r="109" spans="1:5" ht="14.25" customHeight="1" x14ac:dyDescent="0.45">
      <c r="A109" s="11">
        <v>2019</v>
      </c>
      <c r="B109" s="12" t="s">
        <v>385</v>
      </c>
      <c r="C109" s="13">
        <v>12</v>
      </c>
      <c r="D109" s="12" t="s">
        <v>46</v>
      </c>
      <c r="E109" s="13">
        <f t="shared" si="8"/>
        <v>70260</v>
      </c>
    </row>
    <row r="110" spans="1:5" ht="14.25" customHeight="1" x14ac:dyDescent="0.45">
      <c r="A110" s="11">
        <v>2018</v>
      </c>
      <c r="B110" s="12" t="s">
        <v>99</v>
      </c>
      <c r="C110" s="13">
        <v>1</v>
      </c>
      <c r="D110" s="12" t="s">
        <v>50</v>
      </c>
      <c r="E110" s="13">
        <v>12140</v>
      </c>
    </row>
    <row r="111" spans="1:5" ht="14.25" customHeight="1" x14ac:dyDescent="0.45">
      <c r="A111" s="11">
        <v>2018</v>
      </c>
      <c r="B111" s="12" t="s">
        <v>100</v>
      </c>
      <c r="C111" s="13">
        <v>2</v>
      </c>
      <c r="D111" s="12" t="s">
        <v>50</v>
      </c>
      <c r="E111" s="13">
        <v>16460</v>
      </c>
    </row>
    <row r="112" spans="1:5" ht="14.25" customHeight="1" x14ac:dyDescent="0.45">
      <c r="A112" s="11">
        <v>2018</v>
      </c>
      <c r="B112" s="12" t="s">
        <v>101</v>
      </c>
      <c r="C112" s="13">
        <v>3</v>
      </c>
      <c r="D112" s="12" t="s">
        <v>50</v>
      </c>
      <c r="E112" s="13">
        <v>20780</v>
      </c>
    </row>
    <row r="113" spans="1:5" ht="14.25" customHeight="1" x14ac:dyDescent="0.45">
      <c r="A113" s="11">
        <v>2018</v>
      </c>
      <c r="B113" s="12" t="s">
        <v>102</v>
      </c>
      <c r="C113" s="13">
        <v>4</v>
      </c>
      <c r="D113" s="12" t="s">
        <v>50</v>
      </c>
      <c r="E113" s="13">
        <v>25100</v>
      </c>
    </row>
    <row r="114" spans="1:5" ht="14.25" customHeight="1" x14ac:dyDescent="0.45">
      <c r="A114" s="11">
        <v>2018</v>
      </c>
      <c r="B114" s="12" t="s">
        <v>103</v>
      </c>
      <c r="C114" s="13">
        <v>5</v>
      </c>
      <c r="D114" s="12" t="s">
        <v>50</v>
      </c>
      <c r="E114" s="13">
        <v>29420</v>
      </c>
    </row>
    <row r="115" spans="1:5" ht="14.25" customHeight="1" x14ac:dyDescent="0.45">
      <c r="A115" s="11">
        <v>2018</v>
      </c>
      <c r="B115" s="12" t="s">
        <v>104</v>
      </c>
      <c r="C115" s="13">
        <v>6</v>
      </c>
      <c r="D115" s="12" t="s">
        <v>50</v>
      </c>
      <c r="E115" s="13">
        <v>33740</v>
      </c>
    </row>
    <row r="116" spans="1:5" ht="14.25" customHeight="1" x14ac:dyDescent="0.45">
      <c r="A116" s="11">
        <v>2018</v>
      </c>
      <c r="B116" s="12" t="s">
        <v>105</v>
      </c>
      <c r="C116" s="13">
        <v>7</v>
      </c>
      <c r="D116" s="12" t="s">
        <v>50</v>
      </c>
      <c r="E116" s="13">
        <v>38060</v>
      </c>
    </row>
    <row r="117" spans="1:5" ht="14.25" customHeight="1" x14ac:dyDescent="0.45">
      <c r="A117" s="11">
        <v>2018</v>
      </c>
      <c r="B117" s="12" t="s">
        <v>106</v>
      </c>
      <c r="C117" s="13">
        <v>8</v>
      </c>
      <c r="D117" s="12" t="s">
        <v>50</v>
      </c>
      <c r="E117" s="13">
        <v>42380</v>
      </c>
    </row>
    <row r="118" spans="1:5" ht="14.25" customHeight="1" x14ac:dyDescent="0.45">
      <c r="A118" s="11">
        <v>2018</v>
      </c>
      <c r="B118" s="12" t="s">
        <v>386</v>
      </c>
      <c r="C118" s="13">
        <v>9</v>
      </c>
      <c r="D118" s="12" t="s">
        <v>50</v>
      </c>
      <c r="E118" s="13">
        <f>E117+4320</f>
        <v>46700</v>
      </c>
    </row>
    <row r="119" spans="1:5" ht="14.25" customHeight="1" x14ac:dyDescent="0.45">
      <c r="A119" s="11">
        <v>2018</v>
      </c>
      <c r="B119" s="12" t="s">
        <v>387</v>
      </c>
      <c r="C119" s="13">
        <v>10</v>
      </c>
      <c r="D119" s="12" t="s">
        <v>50</v>
      </c>
      <c r="E119" s="13">
        <f t="shared" ref="E119:E121" si="9">E118+4320</f>
        <v>51020</v>
      </c>
    </row>
    <row r="120" spans="1:5" ht="14.25" customHeight="1" x14ac:dyDescent="0.45">
      <c r="A120" s="11">
        <v>2018</v>
      </c>
      <c r="B120" s="12" t="s">
        <v>388</v>
      </c>
      <c r="C120" s="13">
        <v>11</v>
      </c>
      <c r="D120" s="12" t="s">
        <v>50</v>
      </c>
      <c r="E120" s="13">
        <f t="shared" si="9"/>
        <v>55340</v>
      </c>
    </row>
    <row r="121" spans="1:5" ht="14.25" customHeight="1" x14ac:dyDescent="0.45">
      <c r="A121" s="11">
        <v>2018</v>
      </c>
      <c r="B121" s="12" t="s">
        <v>389</v>
      </c>
      <c r="C121" s="13">
        <v>12</v>
      </c>
      <c r="D121" s="12" t="s">
        <v>50</v>
      </c>
      <c r="E121" s="13">
        <f t="shared" si="9"/>
        <v>59660</v>
      </c>
    </row>
    <row r="122" spans="1:5" ht="14.25" customHeight="1" x14ac:dyDescent="0.45">
      <c r="A122" s="11">
        <v>2018</v>
      </c>
      <c r="B122" s="12" t="s">
        <v>107</v>
      </c>
      <c r="C122" s="13">
        <v>1</v>
      </c>
      <c r="D122" s="12" t="s">
        <v>35</v>
      </c>
      <c r="E122" s="13">
        <v>15180</v>
      </c>
    </row>
    <row r="123" spans="1:5" ht="14.25" customHeight="1" x14ac:dyDescent="0.45">
      <c r="A123" s="11">
        <v>2018</v>
      </c>
      <c r="B123" s="12" t="s">
        <v>108</v>
      </c>
      <c r="C123" s="13">
        <v>2</v>
      </c>
      <c r="D123" s="12" t="s">
        <v>35</v>
      </c>
      <c r="E123" s="13">
        <v>20580</v>
      </c>
    </row>
    <row r="124" spans="1:5" x14ac:dyDescent="0.45">
      <c r="A124" s="11">
        <v>2018</v>
      </c>
      <c r="B124" s="12" t="s">
        <v>109</v>
      </c>
      <c r="C124" s="13">
        <v>3</v>
      </c>
      <c r="D124" s="12" t="s">
        <v>35</v>
      </c>
      <c r="E124" s="13">
        <v>25980</v>
      </c>
    </row>
    <row r="125" spans="1:5" x14ac:dyDescent="0.45">
      <c r="A125" s="11">
        <v>2018</v>
      </c>
      <c r="B125" s="12" t="s">
        <v>110</v>
      </c>
      <c r="C125" s="13">
        <v>4</v>
      </c>
      <c r="D125" s="12" t="s">
        <v>35</v>
      </c>
      <c r="E125" s="13">
        <v>31380</v>
      </c>
    </row>
    <row r="126" spans="1:5" x14ac:dyDescent="0.45">
      <c r="A126" s="11">
        <v>2018</v>
      </c>
      <c r="B126" s="12" t="s">
        <v>111</v>
      </c>
      <c r="C126" s="13">
        <v>5</v>
      </c>
      <c r="D126" s="12" t="s">
        <v>35</v>
      </c>
      <c r="E126" s="13">
        <v>36780</v>
      </c>
    </row>
    <row r="127" spans="1:5" x14ac:dyDescent="0.45">
      <c r="A127" s="11">
        <v>2018</v>
      </c>
      <c r="B127" s="12" t="s">
        <v>112</v>
      </c>
      <c r="C127" s="13">
        <v>6</v>
      </c>
      <c r="D127" s="12" t="s">
        <v>35</v>
      </c>
      <c r="E127" s="13">
        <v>42180</v>
      </c>
    </row>
    <row r="128" spans="1:5" x14ac:dyDescent="0.45">
      <c r="A128" s="11">
        <v>2018</v>
      </c>
      <c r="B128" s="12" t="s">
        <v>113</v>
      </c>
      <c r="C128" s="13">
        <v>7</v>
      </c>
      <c r="D128" s="12" t="s">
        <v>35</v>
      </c>
      <c r="E128" s="13">
        <v>47580</v>
      </c>
    </row>
    <row r="129" spans="1:5" x14ac:dyDescent="0.45">
      <c r="A129" s="11">
        <v>2018</v>
      </c>
      <c r="B129" s="12" t="s">
        <v>114</v>
      </c>
      <c r="C129" s="13">
        <v>8</v>
      </c>
      <c r="D129" s="12" t="s">
        <v>35</v>
      </c>
      <c r="E129" s="13">
        <v>52980</v>
      </c>
    </row>
    <row r="130" spans="1:5" x14ac:dyDescent="0.45">
      <c r="A130" s="11">
        <v>2018</v>
      </c>
      <c r="B130" s="12" t="s">
        <v>486</v>
      </c>
      <c r="C130" s="13">
        <v>9</v>
      </c>
      <c r="D130" s="12" t="s">
        <v>35</v>
      </c>
      <c r="E130" s="13">
        <f>E129+5400</f>
        <v>58380</v>
      </c>
    </row>
    <row r="131" spans="1:5" x14ac:dyDescent="0.45">
      <c r="A131" s="11">
        <v>2018</v>
      </c>
      <c r="B131" s="12" t="s">
        <v>487</v>
      </c>
      <c r="C131" s="13">
        <v>10</v>
      </c>
      <c r="D131" s="12" t="s">
        <v>35</v>
      </c>
      <c r="E131" s="13">
        <f t="shared" ref="E131:E133" si="10">E130+5400</f>
        <v>63780</v>
      </c>
    </row>
    <row r="132" spans="1:5" x14ac:dyDescent="0.45">
      <c r="A132" s="11">
        <v>2018</v>
      </c>
      <c r="B132" s="12" t="s">
        <v>488</v>
      </c>
      <c r="C132" s="13">
        <v>11</v>
      </c>
      <c r="D132" s="12" t="s">
        <v>35</v>
      </c>
      <c r="E132" s="13">
        <f t="shared" si="10"/>
        <v>69180</v>
      </c>
    </row>
    <row r="133" spans="1:5" x14ac:dyDescent="0.45">
      <c r="A133" s="11">
        <v>2018</v>
      </c>
      <c r="B133" s="12" t="s">
        <v>489</v>
      </c>
      <c r="C133" s="13">
        <v>12</v>
      </c>
      <c r="D133" s="12" t="s">
        <v>35</v>
      </c>
      <c r="E133" s="13">
        <f t="shared" si="10"/>
        <v>74580</v>
      </c>
    </row>
    <row r="134" spans="1:5" x14ac:dyDescent="0.45">
      <c r="A134" s="11">
        <v>2018</v>
      </c>
      <c r="B134" s="12" t="s">
        <v>115</v>
      </c>
      <c r="C134" s="13">
        <v>1</v>
      </c>
      <c r="D134" s="12" t="s">
        <v>46</v>
      </c>
      <c r="E134" s="13">
        <v>13960</v>
      </c>
    </row>
    <row r="135" spans="1:5" x14ac:dyDescent="0.45">
      <c r="A135" s="11">
        <v>2018</v>
      </c>
      <c r="B135" s="12" t="s">
        <v>116</v>
      </c>
      <c r="C135" s="13">
        <v>2</v>
      </c>
      <c r="D135" s="12" t="s">
        <v>46</v>
      </c>
      <c r="E135" s="13">
        <v>18770</v>
      </c>
    </row>
    <row r="136" spans="1:5" x14ac:dyDescent="0.45">
      <c r="A136" s="11">
        <v>2018</v>
      </c>
      <c r="B136" s="12" t="s">
        <v>117</v>
      </c>
      <c r="C136" s="13">
        <v>3</v>
      </c>
      <c r="D136" s="12" t="s">
        <v>46</v>
      </c>
      <c r="E136" s="13">
        <v>23580</v>
      </c>
    </row>
    <row r="137" spans="1:5" x14ac:dyDescent="0.45">
      <c r="A137" s="11">
        <v>2018</v>
      </c>
      <c r="B137" s="12" t="s">
        <v>118</v>
      </c>
      <c r="C137" s="13">
        <v>4</v>
      </c>
      <c r="D137" s="12" t="s">
        <v>46</v>
      </c>
      <c r="E137" s="13">
        <v>28390</v>
      </c>
    </row>
    <row r="138" spans="1:5" x14ac:dyDescent="0.45">
      <c r="A138" s="11">
        <v>2018</v>
      </c>
      <c r="B138" s="12" t="s">
        <v>119</v>
      </c>
      <c r="C138" s="13">
        <v>5</v>
      </c>
      <c r="D138" s="12" t="s">
        <v>46</v>
      </c>
      <c r="E138" s="13">
        <v>33200</v>
      </c>
    </row>
    <row r="139" spans="1:5" x14ac:dyDescent="0.45">
      <c r="A139" s="11">
        <v>2018</v>
      </c>
      <c r="B139" s="12" t="s">
        <v>120</v>
      </c>
      <c r="C139" s="13">
        <v>6</v>
      </c>
      <c r="D139" s="12" t="s">
        <v>46</v>
      </c>
      <c r="E139" s="13">
        <v>38010</v>
      </c>
    </row>
    <row r="140" spans="1:5" x14ac:dyDescent="0.45">
      <c r="A140" s="11">
        <v>2018</v>
      </c>
      <c r="B140" s="12" t="s">
        <v>121</v>
      </c>
      <c r="C140" s="13">
        <v>7</v>
      </c>
      <c r="D140" s="12" t="s">
        <v>46</v>
      </c>
      <c r="E140" s="13">
        <v>42820</v>
      </c>
    </row>
    <row r="141" spans="1:5" x14ac:dyDescent="0.45">
      <c r="A141" s="11">
        <v>2018</v>
      </c>
      <c r="B141" s="12" t="s">
        <v>122</v>
      </c>
      <c r="C141" s="13">
        <v>8</v>
      </c>
      <c r="D141" s="12" t="s">
        <v>46</v>
      </c>
      <c r="E141" s="13">
        <v>47630</v>
      </c>
    </row>
    <row r="142" spans="1:5" x14ac:dyDescent="0.45">
      <c r="A142" s="11">
        <v>2018</v>
      </c>
      <c r="B142" s="12" t="s">
        <v>390</v>
      </c>
      <c r="C142" s="13">
        <v>9</v>
      </c>
      <c r="D142" s="12" t="s">
        <v>46</v>
      </c>
      <c r="E142" s="13">
        <f>E141+4810</f>
        <v>52440</v>
      </c>
    </row>
    <row r="143" spans="1:5" x14ac:dyDescent="0.45">
      <c r="A143" s="11">
        <v>2018</v>
      </c>
      <c r="B143" s="12" t="s">
        <v>391</v>
      </c>
      <c r="C143" s="13">
        <v>10</v>
      </c>
      <c r="D143" s="12" t="s">
        <v>46</v>
      </c>
      <c r="E143" s="13">
        <f t="shared" ref="E143:E145" si="11">E142+4810</f>
        <v>57250</v>
      </c>
    </row>
    <row r="144" spans="1:5" x14ac:dyDescent="0.45">
      <c r="A144" s="11">
        <v>2018</v>
      </c>
      <c r="B144" s="12" t="s">
        <v>392</v>
      </c>
      <c r="C144" s="13">
        <v>11</v>
      </c>
      <c r="D144" s="12" t="s">
        <v>46</v>
      </c>
      <c r="E144" s="13">
        <f t="shared" si="11"/>
        <v>62060</v>
      </c>
    </row>
    <row r="145" spans="1:5" x14ac:dyDescent="0.45">
      <c r="A145" s="11">
        <v>2018</v>
      </c>
      <c r="B145" s="12" t="s">
        <v>393</v>
      </c>
      <c r="C145" s="13">
        <v>12</v>
      </c>
      <c r="D145" s="12" t="s">
        <v>46</v>
      </c>
      <c r="E145" s="13">
        <f t="shared" si="11"/>
        <v>66870</v>
      </c>
    </row>
    <row r="146" spans="1:5" x14ac:dyDescent="0.45">
      <c r="A146" s="11">
        <v>2017</v>
      </c>
      <c r="B146" s="12" t="s">
        <v>123</v>
      </c>
      <c r="C146" s="13">
        <v>1</v>
      </c>
      <c r="D146" s="12" t="s">
        <v>50</v>
      </c>
      <c r="E146" s="13">
        <v>12060</v>
      </c>
    </row>
    <row r="147" spans="1:5" x14ac:dyDescent="0.45">
      <c r="A147" s="11">
        <v>2017</v>
      </c>
      <c r="B147" s="12" t="s">
        <v>124</v>
      </c>
      <c r="C147" s="13">
        <v>2</v>
      </c>
      <c r="D147" s="12" t="s">
        <v>50</v>
      </c>
      <c r="E147" s="13">
        <v>16240</v>
      </c>
    </row>
    <row r="148" spans="1:5" x14ac:dyDescent="0.45">
      <c r="A148" s="11">
        <v>2017</v>
      </c>
      <c r="B148" s="12" t="s">
        <v>125</v>
      </c>
      <c r="C148" s="13">
        <v>3</v>
      </c>
      <c r="D148" s="12" t="s">
        <v>50</v>
      </c>
      <c r="E148" s="13">
        <v>20420</v>
      </c>
    </row>
    <row r="149" spans="1:5" x14ac:dyDescent="0.45">
      <c r="A149" s="11">
        <v>2017</v>
      </c>
      <c r="B149" s="12" t="s">
        <v>126</v>
      </c>
      <c r="C149" s="13">
        <v>4</v>
      </c>
      <c r="D149" s="12" t="s">
        <v>50</v>
      </c>
      <c r="E149" s="13">
        <v>24600</v>
      </c>
    </row>
    <row r="150" spans="1:5" x14ac:dyDescent="0.45">
      <c r="A150" s="11">
        <v>2017</v>
      </c>
      <c r="B150" s="12" t="s">
        <v>127</v>
      </c>
      <c r="C150" s="13">
        <v>5</v>
      </c>
      <c r="D150" s="12" t="s">
        <v>50</v>
      </c>
      <c r="E150" s="13">
        <v>28780</v>
      </c>
    </row>
    <row r="151" spans="1:5" x14ac:dyDescent="0.45">
      <c r="A151" s="11">
        <v>2017</v>
      </c>
      <c r="B151" s="12" t="s">
        <v>128</v>
      </c>
      <c r="C151" s="13">
        <v>6</v>
      </c>
      <c r="D151" s="12" t="s">
        <v>50</v>
      </c>
      <c r="E151" s="13">
        <v>32960</v>
      </c>
    </row>
    <row r="152" spans="1:5" x14ac:dyDescent="0.45">
      <c r="A152" s="11">
        <v>2017</v>
      </c>
      <c r="B152" s="12" t="s">
        <v>129</v>
      </c>
      <c r="C152" s="13">
        <v>7</v>
      </c>
      <c r="D152" s="12" t="s">
        <v>50</v>
      </c>
      <c r="E152" s="13">
        <v>37140</v>
      </c>
    </row>
    <row r="153" spans="1:5" x14ac:dyDescent="0.45">
      <c r="A153" s="11">
        <v>2017</v>
      </c>
      <c r="B153" s="12" t="s">
        <v>130</v>
      </c>
      <c r="C153" s="13">
        <v>8</v>
      </c>
      <c r="D153" s="12" t="s">
        <v>50</v>
      </c>
      <c r="E153" s="13">
        <v>41320</v>
      </c>
    </row>
    <row r="154" spans="1:5" x14ac:dyDescent="0.45">
      <c r="A154" s="11">
        <v>2017</v>
      </c>
      <c r="B154" s="12" t="s">
        <v>394</v>
      </c>
      <c r="C154" s="13">
        <v>9</v>
      </c>
      <c r="D154" s="12" t="s">
        <v>50</v>
      </c>
      <c r="E154" s="13">
        <f>E153+4180</f>
        <v>45500</v>
      </c>
    </row>
    <row r="155" spans="1:5" x14ac:dyDescent="0.45">
      <c r="A155" s="11">
        <v>2017</v>
      </c>
      <c r="B155" s="12" t="s">
        <v>395</v>
      </c>
      <c r="C155" s="13">
        <v>10</v>
      </c>
      <c r="D155" s="12" t="s">
        <v>50</v>
      </c>
      <c r="E155" s="13">
        <f t="shared" ref="E155:E157" si="12">E154+4180</f>
        <v>49680</v>
      </c>
    </row>
    <row r="156" spans="1:5" x14ac:dyDescent="0.45">
      <c r="A156" s="11">
        <v>2017</v>
      </c>
      <c r="B156" s="12" t="s">
        <v>396</v>
      </c>
      <c r="C156" s="13">
        <v>11</v>
      </c>
      <c r="D156" s="12" t="s">
        <v>50</v>
      </c>
      <c r="E156" s="13">
        <f t="shared" si="12"/>
        <v>53860</v>
      </c>
    </row>
    <row r="157" spans="1:5" x14ac:dyDescent="0.45">
      <c r="A157" s="11">
        <v>2017</v>
      </c>
      <c r="B157" s="12" t="s">
        <v>397</v>
      </c>
      <c r="C157" s="13">
        <v>12</v>
      </c>
      <c r="D157" s="12" t="s">
        <v>50</v>
      </c>
      <c r="E157" s="13">
        <f t="shared" si="12"/>
        <v>58040</v>
      </c>
    </row>
    <row r="158" spans="1:5" x14ac:dyDescent="0.45">
      <c r="A158" s="11">
        <v>2017</v>
      </c>
      <c r="B158" s="12" t="s">
        <v>131</v>
      </c>
      <c r="C158" s="13">
        <v>1</v>
      </c>
      <c r="D158" s="12" t="s">
        <v>35</v>
      </c>
      <c r="E158" s="13">
        <v>15060</v>
      </c>
    </row>
    <row r="159" spans="1:5" x14ac:dyDescent="0.45">
      <c r="A159" s="11">
        <v>2017</v>
      </c>
      <c r="B159" s="12" t="s">
        <v>132</v>
      </c>
      <c r="C159" s="13">
        <v>2</v>
      </c>
      <c r="D159" s="12" t="s">
        <v>35</v>
      </c>
      <c r="E159" s="13">
        <v>20290</v>
      </c>
    </row>
    <row r="160" spans="1:5" x14ac:dyDescent="0.45">
      <c r="A160" s="11">
        <v>2017</v>
      </c>
      <c r="B160" s="12" t="s">
        <v>133</v>
      </c>
      <c r="C160" s="13">
        <v>3</v>
      </c>
      <c r="D160" s="12" t="s">
        <v>35</v>
      </c>
      <c r="E160" s="13">
        <v>25520</v>
      </c>
    </row>
    <row r="161" spans="1:5" x14ac:dyDescent="0.45">
      <c r="A161" s="11">
        <v>2017</v>
      </c>
      <c r="B161" s="12" t="s">
        <v>134</v>
      </c>
      <c r="C161" s="13">
        <v>4</v>
      </c>
      <c r="D161" s="12" t="s">
        <v>35</v>
      </c>
      <c r="E161" s="13">
        <v>30750</v>
      </c>
    </row>
    <row r="162" spans="1:5" x14ac:dyDescent="0.45">
      <c r="A162" s="11">
        <v>2017</v>
      </c>
      <c r="B162" s="12" t="s">
        <v>135</v>
      </c>
      <c r="C162" s="13">
        <v>5</v>
      </c>
      <c r="D162" s="12" t="s">
        <v>35</v>
      </c>
      <c r="E162" s="13">
        <v>35980</v>
      </c>
    </row>
    <row r="163" spans="1:5" x14ac:dyDescent="0.45">
      <c r="A163" s="11">
        <v>2017</v>
      </c>
      <c r="B163" s="12" t="s">
        <v>136</v>
      </c>
      <c r="C163" s="13">
        <v>6</v>
      </c>
      <c r="D163" s="12" t="s">
        <v>35</v>
      </c>
      <c r="E163" s="13">
        <v>41210</v>
      </c>
    </row>
    <row r="164" spans="1:5" x14ac:dyDescent="0.45">
      <c r="A164" s="11">
        <v>2017</v>
      </c>
      <c r="B164" s="12" t="s">
        <v>137</v>
      </c>
      <c r="C164" s="13">
        <v>7</v>
      </c>
      <c r="D164" s="12" t="s">
        <v>35</v>
      </c>
      <c r="E164" s="13">
        <v>46440</v>
      </c>
    </row>
    <row r="165" spans="1:5" x14ac:dyDescent="0.45">
      <c r="A165" s="11">
        <v>2017</v>
      </c>
      <c r="B165" s="12" t="s">
        <v>138</v>
      </c>
      <c r="C165" s="13">
        <v>8</v>
      </c>
      <c r="D165" s="12" t="s">
        <v>35</v>
      </c>
      <c r="E165" s="13">
        <v>51670</v>
      </c>
    </row>
    <row r="166" spans="1:5" x14ac:dyDescent="0.45">
      <c r="A166" s="11">
        <v>2017</v>
      </c>
      <c r="B166" s="12" t="s">
        <v>398</v>
      </c>
      <c r="C166" s="13">
        <v>9</v>
      </c>
      <c r="D166" s="12" t="s">
        <v>35</v>
      </c>
      <c r="E166" s="13">
        <f>E165+5230</f>
        <v>56900</v>
      </c>
    </row>
    <row r="167" spans="1:5" x14ac:dyDescent="0.45">
      <c r="A167" s="11">
        <v>2017</v>
      </c>
      <c r="B167" s="12" t="s">
        <v>399</v>
      </c>
      <c r="C167" s="13">
        <v>10</v>
      </c>
      <c r="D167" s="12" t="s">
        <v>35</v>
      </c>
      <c r="E167" s="13">
        <f t="shared" ref="E167:E169" si="13">E166+5230</f>
        <v>62130</v>
      </c>
    </row>
    <row r="168" spans="1:5" x14ac:dyDescent="0.45">
      <c r="A168" s="11">
        <v>2017</v>
      </c>
      <c r="B168" s="12" t="s">
        <v>400</v>
      </c>
      <c r="C168" s="13">
        <v>11</v>
      </c>
      <c r="D168" s="12" t="s">
        <v>35</v>
      </c>
      <c r="E168" s="13">
        <f t="shared" si="13"/>
        <v>67360</v>
      </c>
    </row>
    <row r="169" spans="1:5" x14ac:dyDescent="0.45">
      <c r="A169" s="11">
        <v>2017</v>
      </c>
      <c r="B169" s="12" t="s">
        <v>401</v>
      </c>
      <c r="C169" s="13">
        <v>12</v>
      </c>
      <c r="D169" s="12" t="s">
        <v>35</v>
      </c>
      <c r="E169" s="13">
        <f t="shared" si="13"/>
        <v>72590</v>
      </c>
    </row>
    <row r="170" spans="1:5" x14ac:dyDescent="0.45">
      <c r="A170" s="11">
        <v>2017</v>
      </c>
      <c r="B170" s="12" t="s">
        <v>139</v>
      </c>
      <c r="C170" s="13">
        <v>1</v>
      </c>
      <c r="D170" s="12" t="s">
        <v>46</v>
      </c>
      <c r="E170" s="13">
        <v>13860</v>
      </c>
    </row>
    <row r="171" spans="1:5" x14ac:dyDescent="0.45">
      <c r="A171" s="11">
        <v>2017</v>
      </c>
      <c r="B171" s="12" t="s">
        <v>140</v>
      </c>
      <c r="C171" s="13">
        <v>2</v>
      </c>
      <c r="D171" s="12" t="s">
        <v>46</v>
      </c>
      <c r="E171" s="13">
        <v>18670</v>
      </c>
    </row>
    <row r="172" spans="1:5" x14ac:dyDescent="0.45">
      <c r="A172" s="11">
        <v>2017</v>
      </c>
      <c r="B172" s="12" t="s">
        <v>141</v>
      </c>
      <c r="C172" s="13">
        <v>3</v>
      </c>
      <c r="D172" s="12" t="s">
        <v>46</v>
      </c>
      <c r="E172" s="13">
        <v>23480</v>
      </c>
    </row>
    <row r="173" spans="1:5" x14ac:dyDescent="0.45">
      <c r="A173" s="11">
        <v>2017</v>
      </c>
      <c r="B173" s="12" t="s">
        <v>142</v>
      </c>
      <c r="C173" s="13">
        <v>4</v>
      </c>
      <c r="D173" s="12" t="s">
        <v>46</v>
      </c>
      <c r="E173" s="13">
        <v>28290</v>
      </c>
    </row>
    <row r="174" spans="1:5" x14ac:dyDescent="0.45">
      <c r="A174" s="11">
        <v>2017</v>
      </c>
      <c r="B174" s="12" t="s">
        <v>143</v>
      </c>
      <c r="C174" s="13">
        <v>5</v>
      </c>
      <c r="D174" s="12" t="s">
        <v>46</v>
      </c>
      <c r="E174" s="13">
        <v>33100</v>
      </c>
    </row>
    <row r="175" spans="1:5" x14ac:dyDescent="0.45">
      <c r="A175" s="11">
        <v>2017</v>
      </c>
      <c r="B175" s="12" t="s">
        <v>144</v>
      </c>
      <c r="C175" s="13">
        <v>6</v>
      </c>
      <c r="D175" s="12" t="s">
        <v>46</v>
      </c>
      <c r="E175" s="13">
        <v>37910</v>
      </c>
    </row>
    <row r="176" spans="1:5" x14ac:dyDescent="0.45">
      <c r="A176" s="11">
        <v>2017</v>
      </c>
      <c r="B176" s="12" t="s">
        <v>145</v>
      </c>
      <c r="C176" s="13">
        <v>7</v>
      </c>
      <c r="D176" s="12" t="s">
        <v>46</v>
      </c>
      <c r="E176" s="13">
        <v>42720</v>
      </c>
    </row>
    <row r="177" spans="1:5" x14ac:dyDescent="0.45">
      <c r="A177" s="11">
        <v>2017</v>
      </c>
      <c r="B177" s="12" t="s">
        <v>146</v>
      </c>
      <c r="C177" s="13">
        <v>8</v>
      </c>
      <c r="D177" s="12" t="s">
        <v>46</v>
      </c>
      <c r="E177" s="13">
        <v>47530</v>
      </c>
    </row>
    <row r="178" spans="1:5" x14ac:dyDescent="0.45">
      <c r="A178" s="11">
        <v>2017</v>
      </c>
      <c r="B178" s="12" t="s">
        <v>402</v>
      </c>
      <c r="C178" s="13">
        <v>9</v>
      </c>
      <c r="D178" s="12" t="s">
        <v>46</v>
      </c>
      <c r="E178" s="13">
        <f>E177+4810</f>
        <v>52340</v>
      </c>
    </row>
    <row r="179" spans="1:5" x14ac:dyDescent="0.45">
      <c r="A179" s="11">
        <v>2017</v>
      </c>
      <c r="B179" s="12" t="s">
        <v>403</v>
      </c>
      <c r="C179" s="13">
        <v>10</v>
      </c>
      <c r="D179" s="12" t="s">
        <v>46</v>
      </c>
      <c r="E179" s="13">
        <f t="shared" ref="E179:E181" si="14">E178+4810</f>
        <v>57150</v>
      </c>
    </row>
    <row r="180" spans="1:5" x14ac:dyDescent="0.45">
      <c r="A180" s="11">
        <v>2017</v>
      </c>
      <c r="B180" s="12" t="s">
        <v>404</v>
      </c>
      <c r="C180" s="13">
        <v>11</v>
      </c>
      <c r="D180" s="12" t="s">
        <v>46</v>
      </c>
      <c r="E180" s="13">
        <f t="shared" si="14"/>
        <v>61960</v>
      </c>
    </row>
    <row r="181" spans="1:5" x14ac:dyDescent="0.45">
      <c r="A181" s="11">
        <v>2017</v>
      </c>
      <c r="B181" s="12" t="s">
        <v>405</v>
      </c>
      <c r="C181" s="13">
        <v>12</v>
      </c>
      <c r="D181" s="12" t="s">
        <v>46</v>
      </c>
      <c r="E181" s="13">
        <f t="shared" si="14"/>
        <v>66770</v>
      </c>
    </row>
    <row r="182" spans="1:5" x14ac:dyDescent="0.45">
      <c r="A182" s="11">
        <v>2016</v>
      </c>
      <c r="B182" s="12" t="s">
        <v>147</v>
      </c>
      <c r="C182" s="13">
        <v>1</v>
      </c>
      <c r="D182" s="12" t="s">
        <v>50</v>
      </c>
      <c r="E182" s="13">
        <v>11880</v>
      </c>
    </row>
    <row r="183" spans="1:5" x14ac:dyDescent="0.45">
      <c r="A183" s="11">
        <v>2016</v>
      </c>
      <c r="B183" s="12" t="s">
        <v>148</v>
      </c>
      <c r="C183" s="13">
        <v>2</v>
      </c>
      <c r="D183" s="12" t="s">
        <v>50</v>
      </c>
      <c r="E183" s="13">
        <v>16040</v>
      </c>
    </row>
    <row r="184" spans="1:5" x14ac:dyDescent="0.45">
      <c r="A184" s="11">
        <v>2016</v>
      </c>
      <c r="B184" s="12" t="s">
        <v>149</v>
      </c>
      <c r="C184" s="13">
        <v>3</v>
      </c>
      <c r="D184" s="12" t="s">
        <v>50</v>
      </c>
      <c r="E184" s="13">
        <v>20200</v>
      </c>
    </row>
    <row r="185" spans="1:5" x14ac:dyDescent="0.45">
      <c r="A185" s="11">
        <v>2016</v>
      </c>
      <c r="B185" s="12" t="s">
        <v>150</v>
      </c>
      <c r="C185" s="13">
        <v>4</v>
      </c>
      <c r="D185" s="12" t="s">
        <v>50</v>
      </c>
      <c r="E185" s="13">
        <v>24360</v>
      </c>
    </row>
    <row r="186" spans="1:5" x14ac:dyDescent="0.45">
      <c r="A186" s="11">
        <v>2016</v>
      </c>
      <c r="B186" s="12" t="s">
        <v>151</v>
      </c>
      <c r="C186" s="13">
        <v>5</v>
      </c>
      <c r="D186" s="12" t="s">
        <v>50</v>
      </c>
      <c r="E186" s="13">
        <v>28520</v>
      </c>
    </row>
    <row r="187" spans="1:5" x14ac:dyDescent="0.45">
      <c r="A187" s="11">
        <v>2016</v>
      </c>
      <c r="B187" s="12" t="s">
        <v>152</v>
      </c>
      <c r="C187" s="13">
        <v>6</v>
      </c>
      <c r="D187" s="12" t="s">
        <v>50</v>
      </c>
      <c r="E187" s="13">
        <v>32680</v>
      </c>
    </row>
    <row r="188" spans="1:5" x14ac:dyDescent="0.45">
      <c r="A188" s="11">
        <v>2016</v>
      </c>
      <c r="B188" s="12" t="s">
        <v>153</v>
      </c>
      <c r="C188" s="13">
        <v>7</v>
      </c>
      <c r="D188" s="12" t="s">
        <v>50</v>
      </c>
      <c r="E188" s="13">
        <v>36840</v>
      </c>
    </row>
    <row r="189" spans="1:5" x14ac:dyDescent="0.45">
      <c r="A189" s="11">
        <v>2016</v>
      </c>
      <c r="B189" s="12" t="s">
        <v>154</v>
      </c>
      <c r="C189" s="13">
        <v>8</v>
      </c>
      <c r="D189" s="12" t="s">
        <v>50</v>
      </c>
      <c r="E189" s="13">
        <v>41000</v>
      </c>
    </row>
    <row r="190" spans="1:5" x14ac:dyDescent="0.45">
      <c r="A190" s="11">
        <v>2016</v>
      </c>
      <c r="B190" s="12" t="s">
        <v>406</v>
      </c>
      <c r="C190" s="13">
        <v>9</v>
      </c>
      <c r="D190" s="12" t="s">
        <v>50</v>
      </c>
      <c r="E190" s="13">
        <f>E189+4160</f>
        <v>45160</v>
      </c>
    </row>
    <row r="191" spans="1:5" x14ac:dyDescent="0.45">
      <c r="A191" s="11">
        <v>2016</v>
      </c>
      <c r="B191" s="12" t="s">
        <v>407</v>
      </c>
      <c r="C191" s="13">
        <v>10</v>
      </c>
      <c r="D191" s="12" t="s">
        <v>50</v>
      </c>
      <c r="E191" s="13">
        <f t="shared" ref="E191:E193" si="15">E190+4160</f>
        <v>49320</v>
      </c>
    </row>
    <row r="192" spans="1:5" x14ac:dyDescent="0.45">
      <c r="A192" s="11">
        <v>2016</v>
      </c>
      <c r="B192" s="12" t="s">
        <v>408</v>
      </c>
      <c r="C192" s="13">
        <v>11</v>
      </c>
      <c r="D192" s="12" t="s">
        <v>50</v>
      </c>
      <c r="E192" s="13">
        <f t="shared" si="15"/>
        <v>53480</v>
      </c>
    </row>
    <row r="193" spans="1:5" x14ac:dyDescent="0.45">
      <c r="A193" s="11">
        <v>2016</v>
      </c>
      <c r="B193" s="12" t="s">
        <v>409</v>
      </c>
      <c r="C193" s="13">
        <v>12</v>
      </c>
      <c r="D193" s="12" t="s">
        <v>50</v>
      </c>
      <c r="E193" s="13">
        <f t="shared" si="15"/>
        <v>57640</v>
      </c>
    </row>
    <row r="194" spans="1:5" x14ac:dyDescent="0.45">
      <c r="A194" s="11">
        <v>2016</v>
      </c>
      <c r="B194" s="12" t="s">
        <v>155</v>
      </c>
      <c r="C194" s="13">
        <v>1</v>
      </c>
      <c r="D194" s="12" t="s">
        <v>35</v>
      </c>
      <c r="E194" s="13">
        <v>14712</v>
      </c>
    </row>
    <row r="195" spans="1:5" x14ac:dyDescent="0.45">
      <c r="A195" s="11">
        <v>2016</v>
      </c>
      <c r="B195" s="12" t="s">
        <v>156</v>
      </c>
      <c r="C195" s="13">
        <v>2</v>
      </c>
      <c r="D195" s="12" t="s">
        <v>35</v>
      </c>
      <c r="E195" s="13">
        <v>19912</v>
      </c>
    </row>
    <row r="196" spans="1:5" x14ac:dyDescent="0.45">
      <c r="A196" s="11">
        <v>2016</v>
      </c>
      <c r="B196" s="12" t="s">
        <v>157</v>
      </c>
      <c r="C196" s="13">
        <v>3</v>
      </c>
      <c r="D196" s="12" t="s">
        <v>35</v>
      </c>
      <c r="E196" s="13">
        <v>25112</v>
      </c>
    </row>
    <row r="197" spans="1:5" x14ac:dyDescent="0.45">
      <c r="A197" s="11">
        <v>2016</v>
      </c>
      <c r="B197" s="12" t="s">
        <v>158</v>
      </c>
      <c r="C197" s="13">
        <v>4</v>
      </c>
      <c r="D197" s="12" t="s">
        <v>35</v>
      </c>
      <c r="E197" s="13">
        <v>30312</v>
      </c>
    </row>
    <row r="198" spans="1:5" x14ac:dyDescent="0.45">
      <c r="A198" s="11">
        <v>2016</v>
      </c>
      <c r="B198" s="12" t="s">
        <v>159</v>
      </c>
      <c r="C198" s="13">
        <v>5</v>
      </c>
      <c r="D198" s="12" t="s">
        <v>35</v>
      </c>
      <c r="E198" s="13">
        <v>35512</v>
      </c>
    </row>
    <row r="199" spans="1:5" x14ac:dyDescent="0.45">
      <c r="A199" s="11">
        <v>2016</v>
      </c>
      <c r="B199" s="12" t="s">
        <v>160</v>
      </c>
      <c r="C199" s="13">
        <v>6</v>
      </c>
      <c r="D199" s="12" t="s">
        <v>35</v>
      </c>
      <c r="E199" s="13">
        <v>40712</v>
      </c>
    </row>
    <row r="200" spans="1:5" x14ac:dyDescent="0.45">
      <c r="A200" s="11">
        <v>2016</v>
      </c>
      <c r="B200" s="12" t="s">
        <v>161</v>
      </c>
      <c r="C200" s="13">
        <v>7</v>
      </c>
      <c r="D200" s="12" t="s">
        <v>35</v>
      </c>
      <c r="E200" s="13">
        <v>45912</v>
      </c>
    </row>
    <row r="201" spans="1:5" x14ac:dyDescent="0.45">
      <c r="A201" s="11">
        <v>2016</v>
      </c>
      <c r="B201" s="12" t="s">
        <v>162</v>
      </c>
      <c r="C201" s="13">
        <v>8</v>
      </c>
      <c r="D201" s="12" t="s">
        <v>35</v>
      </c>
      <c r="E201" s="13">
        <v>51112</v>
      </c>
    </row>
    <row r="202" spans="1:5" x14ac:dyDescent="0.45">
      <c r="A202" s="11">
        <v>2016</v>
      </c>
      <c r="B202" s="12" t="s">
        <v>410</v>
      </c>
      <c r="C202" s="13">
        <v>9</v>
      </c>
      <c r="D202" s="12" t="s">
        <v>35</v>
      </c>
      <c r="E202" s="13">
        <f>E201+5200</f>
        <v>56312</v>
      </c>
    </row>
    <row r="203" spans="1:5" x14ac:dyDescent="0.45">
      <c r="A203" s="11">
        <v>2016</v>
      </c>
      <c r="B203" s="12" t="s">
        <v>411</v>
      </c>
      <c r="C203" s="13">
        <v>10</v>
      </c>
      <c r="D203" s="12" t="s">
        <v>35</v>
      </c>
      <c r="E203" s="13">
        <f t="shared" ref="E203:E205" si="16">E202+5200</f>
        <v>61512</v>
      </c>
    </row>
    <row r="204" spans="1:5" x14ac:dyDescent="0.45">
      <c r="A204" s="11">
        <v>2016</v>
      </c>
      <c r="B204" s="12" t="s">
        <v>412</v>
      </c>
      <c r="C204" s="13">
        <v>11</v>
      </c>
      <c r="D204" s="12" t="s">
        <v>35</v>
      </c>
      <c r="E204" s="13">
        <f t="shared" si="16"/>
        <v>66712</v>
      </c>
    </row>
    <row r="205" spans="1:5" x14ac:dyDescent="0.45">
      <c r="A205" s="11">
        <v>2016</v>
      </c>
      <c r="B205" s="12" t="s">
        <v>413</v>
      </c>
      <c r="C205" s="13">
        <v>12</v>
      </c>
      <c r="D205" s="12" t="s">
        <v>35</v>
      </c>
      <c r="E205" s="13">
        <f t="shared" si="16"/>
        <v>71912</v>
      </c>
    </row>
    <row r="206" spans="1:5" x14ac:dyDescent="0.45">
      <c r="A206" s="11">
        <v>2016</v>
      </c>
      <c r="B206" s="12" t="s">
        <v>163</v>
      </c>
      <c r="C206" s="13">
        <v>1</v>
      </c>
      <c r="D206" s="12" t="s">
        <v>46</v>
      </c>
      <c r="E206" s="13">
        <v>13535</v>
      </c>
    </row>
    <row r="207" spans="1:5" x14ac:dyDescent="0.45">
      <c r="A207" s="11">
        <v>2016</v>
      </c>
      <c r="B207" s="12" t="s">
        <v>164</v>
      </c>
      <c r="C207" s="13">
        <v>2</v>
      </c>
      <c r="D207" s="12" t="s">
        <v>46</v>
      </c>
      <c r="E207" s="13">
        <v>18315</v>
      </c>
    </row>
    <row r="208" spans="1:5" x14ac:dyDescent="0.45">
      <c r="A208" s="11">
        <v>2016</v>
      </c>
      <c r="B208" s="12" t="s">
        <v>165</v>
      </c>
      <c r="C208" s="13">
        <v>3</v>
      </c>
      <c r="D208" s="12" t="s">
        <v>46</v>
      </c>
      <c r="E208" s="13">
        <v>23095</v>
      </c>
    </row>
    <row r="209" spans="1:5" x14ac:dyDescent="0.45">
      <c r="A209" s="11">
        <v>2016</v>
      </c>
      <c r="B209" s="12" t="s">
        <v>166</v>
      </c>
      <c r="C209" s="13">
        <v>4</v>
      </c>
      <c r="D209" s="12" t="s">
        <v>46</v>
      </c>
      <c r="E209" s="13">
        <v>27875</v>
      </c>
    </row>
    <row r="210" spans="1:5" x14ac:dyDescent="0.45">
      <c r="A210" s="11">
        <v>2016</v>
      </c>
      <c r="B210" s="12" t="s">
        <v>167</v>
      </c>
      <c r="C210" s="13">
        <v>5</v>
      </c>
      <c r="D210" s="12" t="s">
        <v>46</v>
      </c>
      <c r="E210" s="13">
        <v>32655</v>
      </c>
    </row>
    <row r="211" spans="1:5" x14ac:dyDescent="0.45">
      <c r="A211" s="11">
        <v>2016</v>
      </c>
      <c r="B211" s="12" t="s">
        <v>168</v>
      </c>
      <c r="C211" s="13">
        <v>6</v>
      </c>
      <c r="D211" s="12" t="s">
        <v>46</v>
      </c>
      <c r="E211" s="13">
        <v>37435</v>
      </c>
    </row>
    <row r="212" spans="1:5" x14ac:dyDescent="0.45">
      <c r="A212" s="11">
        <v>2016</v>
      </c>
      <c r="B212" s="12" t="s">
        <v>169</v>
      </c>
      <c r="C212" s="13">
        <v>7</v>
      </c>
      <c r="D212" s="12" t="s">
        <v>46</v>
      </c>
      <c r="E212" s="13">
        <v>42215</v>
      </c>
    </row>
    <row r="213" spans="1:5" x14ac:dyDescent="0.45">
      <c r="A213" s="11">
        <v>2016</v>
      </c>
      <c r="B213" s="12" t="s">
        <v>170</v>
      </c>
      <c r="C213" s="13">
        <v>8</v>
      </c>
      <c r="D213" s="12" t="s">
        <v>46</v>
      </c>
      <c r="E213" s="13">
        <v>46995</v>
      </c>
    </row>
    <row r="214" spans="1:5" x14ac:dyDescent="0.45">
      <c r="A214" s="11">
        <v>2016</v>
      </c>
      <c r="B214" s="12" t="s">
        <v>414</v>
      </c>
      <c r="C214" s="13">
        <v>9</v>
      </c>
      <c r="D214" s="12" t="s">
        <v>46</v>
      </c>
      <c r="E214" s="13">
        <f>E213+4780</f>
        <v>51775</v>
      </c>
    </row>
    <row r="215" spans="1:5" x14ac:dyDescent="0.45">
      <c r="A215" s="11">
        <v>2016</v>
      </c>
      <c r="B215" s="12" t="s">
        <v>415</v>
      </c>
      <c r="C215" s="13">
        <v>10</v>
      </c>
      <c r="D215" s="12" t="s">
        <v>46</v>
      </c>
      <c r="E215" s="13">
        <f t="shared" ref="E215:E217" si="17">E214+4780</f>
        <v>56555</v>
      </c>
    </row>
    <row r="216" spans="1:5" x14ac:dyDescent="0.45">
      <c r="A216" s="11">
        <v>2016</v>
      </c>
      <c r="B216" s="12" t="s">
        <v>416</v>
      </c>
      <c r="C216" s="13">
        <v>11</v>
      </c>
      <c r="D216" s="12" t="s">
        <v>46</v>
      </c>
      <c r="E216" s="13">
        <f t="shared" si="17"/>
        <v>61335</v>
      </c>
    </row>
    <row r="217" spans="1:5" x14ac:dyDescent="0.45">
      <c r="A217" s="11">
        <v>2016</v>
      </c>
      <c r="B217" s="12" t="s">
        <v>417</v>
      </c>
      <c r="C217" s="13">
        <v>12</v>
      </c>
      <c r="D217" s="12" t="s">
        <v>46</v>
      </c>
      <c r="E217" s="13">
        <f t="shared" si="17"/>
        <v>66115</v>
      </c>
    </row>
    <row r="218" spans="1:5" x14ac:dyDescent="0.45">
      <c r="A218" s="11">
        <v>2015</v>
      </c>
      <c r="B218" s="12" t="s">
        <v>171</v>
      </c>
      <c r="C218" s="13">
        <v>1</v>
      </c>
      <c r="D218" s="12" t="s">
        <v>50</v>
      </c>
      <c r="E218" s="13">
        <v>11770</v>
      </c>
    </row>
    <row r="219" spans="1:5" x14ac:dyDescent="0.45">
      <c r="A219" s="11">
        <v>2015</v>
      </c>
      <c r="B219" s="12" t="s">
        <v>172</v>
      </c>
      <c r="C219" s="13">
        <v>2</v>
      </c>
      <c r="D219" s="12" t="s">
        <v>50</v>
      </c>
      <c r="E219" s="13">
        <v>15930</v>
      </c>
    </row>
    <row r="220" spans="1:5" x14ac:dyDescent="0.45">
      <c r="A220" s="11">
        <v>2015</v>
      </c>
      <c r="B220" s="12" t="s">
        <v>173</v>
      </c>
      <c r="C220" s="13">
        <v>3</v>
      </c>
      <c r="D220" s="12" t="s">
        <v>50</v>
      </c>
      <c r="E220" s="13">
        <v>20090</v>
      </c>
    </row>
    <row r="221" spans="1:5" x14ac:dyDescent="0.45">
      <c r="A221" s="11">
        <v>2015</v>
      </c>
      <c r="B221" s="12" t="s">
        <v>174</v>
      </c>
      <c r="C221" s="13">
        <v>4</v>
      </c>
      <c r="D221" s="12" t="s">
        <v>50</v>
      </c>
      <c r="E221" s="13">
        <v>24250</v>
      </c>
    </row>
    <row r="222" spans="1:5" x14ac:dyDescent="0.45">
      <c r="A222" s="11">
        <v>2015</v>
      </c>
      <c r="B222" s="12" t="s">
        <v>175</v>
      </c>
      <c r="C222" s="13">
        <v>5</v>
      </c>
      <c r="D222" s="12" t="s">
        <v>50</v>
      </c>
      <c r="E222" s="13">
        <v>28410</v>
      </c>
    </row>
    <row r="223" spans="1:5" x14ac:dyDescent="0.45">
      <c r="A223" s="11">
        <v>2015</v>
      </c>
      <c r="B223" s="12" t="s">
        <v>176</v>
      </c>
      <c r="C223" s="13">
        <v>6</v>
      </c>
      <c r="D223" s="12" t="s">
        <v>50</v>
      </c>
      <c r="E223" s="13">
        <v>32570</v>
      </c>
    </row>
    <row r="224" spans="1:5" x14ac:dyDescent="0.45">
      <c r="A224" s="11">
        <v>2015</v>
      </c>
      <c r="B224" s="12" t="s">
        <v>177</v>
      </c>
      <c r="C224" s="13">
        <v>7</v>
      </c>
      <c r="D224" s="12" t="s">
        <v>50</v>
      </c>
      <c r="E224" s="13">
        <v>36730</v>
      </c>
    </row>
    <row r="225" spans="1:5" x14ac:dyDescent="0.45">
      <c r="A225" s="11">
        <v>2015</v>
      </c>
      <c r="B225" s="12" t="s">
        <v>178</v>
      </c>
      <c r="C225" s="13">
        <v>8</v>
      </c>
      <c r="D225" s="12" t="s">
        <v>50</v>
      </c>
      <c r="E225" s="13">
        <v>40890</v>
      </c>
    </row>
    <row r="226" spans="1:5" x14ac:dyDescent="0.45">
      <c r="A226" s="11">
        <v>2015</v>
      </c>
      <c r="B226" s="12" t="s">
        <v>418</v>
      </c>
      <c r="C226" s="13">
        <v>9</v>
      </c>
      <c r="D226" s="12" t="s">
        <v>50</v>
      </c>
      <c r="E226" s="13">
        <f>E225+4160</f>
        <v>45050</v>
      </c>
    </row>
    <row r="227" spans="1:5" x14ac:dyDescent="0.45">
      <c r="A227" s="11">
        <v>2015</v>
      </c>
      <c r="B227" s="12" t="s">
        <v>419</v>
      </c>
      <c r="C227" s="13">
        <v>10</v>
      </c>
      <c r="D227" s="12" t="s">
        <v>50</v>
      </c>
      <c r="E227" s="13">
        <f t="shared" ref="E227:E229" si="18">E226+4160</f>
        <v>49210</v>
      </c>
    </row>
    <row r="228" spans="1:5" x14ac:dyDescent="0.45">
      <c r="A228" s="11">
        <v>2015</v>
      </c>
      <c r="B228" s="12" t="s">
        <v>420</v>
      </c>
      <c r="C228" s="13">
        <v>11</v>
      </c>
      <c r="D228" s="12" t="s">
        <v>50</v>
      </c>
      <c r="E228" s="13">
        <f t="shared" si="18"/>
        <v>53370</v>
      </c>
    </row>
    <row r="229" spans="1:5" x14ac:dyDescent="0.45">
      <c r="A229" s="11">
        <v>2015</v>
      </c>
      <c r="B229" s="12" t="s">
        <v>421</v>
      </c>
      <c r="C229" s="13">
        <v>12</v>
      </c>
      <c r="D229" s="12" t="s">
        <v>50</v>
      </c>
      <c r="E229" s="13">
        <f t="shared" si="18"/>
        <v>57530</v>
      </c>
    </row>
    <row r="230" spans="1:5" x14ac:dyDescent="0.45">
      <c r="A230" s="11">
        <v>2015</v>
      </c>
      <c r="B230" s="12" t="s">
        <v>179</v>
      </c>
      <c r="C230" s="13">
        <v>1</v>
      </c>
      <c r="D230" s="12" t="s">
        <v>35</v>
      </c>
      <c r="E230" s="13">
        <v>14720</v>
      </c>
    </row>
    <row r="231" spans="1:5" x14ac:dyDescent="0.45">
      <c r="A231" s="11">
        <v>2015</v>
      </c>
      <c r="B231" s="12" t="s">
        <v>180</v>
      </c>
      <c r="C231" s="13">
        <v>2</v>
      </c>
      <c r="D231" s="12" t="s">
        <v>35</v>
      </c>
      <c r="E231" s="13">
        <v>19920</v>
      </c>
    </row>
    <row r="232" spans="1:5" x14ac:dyDescent="0.45">
      <c r="A232" s="11">
        <v>2015</v>
      </c>
      <c r="B232" s="12" t="s">
        <v>181</v>
      </c>
      <c r="C232" s="13">
        <v>3</v>
      </c>
      <c r="D232" s="12" t="s">
        <v>35</v>
      </c>
      <c r="E232" s="13">
        <v>25120</v>
      </c>
    </row>
    <row r="233" spans="1:5" x14ac:dyDescent="0.45">
      <c r="A233" s="11">
        <v>2015</v>
      </c>
      <c r="B233" s="12" t="s">
        <v>182</v>
      </c>
      <c r="C233" s="13">
        <v>4</v>
      </c>
      <c r="D233" s="12" t="s">
        <v>35</v>
      </c>
      <c r="E233" s="13">
        <v>30320</v>
      </c>
    </row>
    <row r="234" spans="1:5" x14ac:dyDescent="0.45">
      <c r="A234" s="11">
        <v>2015</v>
      </c>
      <c r="B234" s="12" t="s">
        <v>183</v>
      </c>
      <c r="C234" s="13">
        <v>5</v>
      </c>
      <c r="D234" s="12" t="s">
        <v>35</v>
      </c>
      <c r="E234" s="13">
        <v>35520</v>
      </c>
    </row>
    <row r="235" spans="1:5" x14ac:dyDescent="0.45">
      <c r="A235" s="11">
        <v>2015</v>
      </c>
      <c r="B235" s="12" t="s">
        <v>184</v>
      </c>
      <c r="C235" s="13">
        <v>6</v>
      </c>
      <c r="D235" s="12" t="s">
        <v>35</v>
      </c>
      <c r="E235" s="13">
        <v>40720</v>
      </c>
    </row>
    <row r="236" spans="1:5" x14ac:dyDescent="0.45">
      <c r="A236" s="11">
        <v>2015</v>
      </c>
      <c r="B236" s="12" t="s">
        <v>185</v>
      </c>
      <c r="C236" s="13">
        <v>7</v>
      </c>
      <c r="D236" s="12" t="s">
        <v>35</v>
      </c>
      <c r="E236" s="13">
        <v>45920</v>
      </c>
    </row>
    <row r="237" spans="1:5" x14ac:dyDescent="0.45">
      <c r="A237" s="11">
        <v>2015</v>
      </c>
      <c r="B237" s="12" t="s">
        <v>186</v>
      </c>
      <c r="C237" s="13">
        <v>8</v>
      </c>
      <c r="D237" s="12" t="s">
        <v>35</v>
      </c>
      <c r="E237" s="13">
        <v>51120</v>
      </c>
    </row>
    <row r="238" spans="1:5" x14ac:dyDescent="0.45">
      <c r="A238" s="11">
        <v>2015</v>
      </c>
      <c r="B238" s="12" t="s">
        <v>422</v>
      </c>
      <c r="C238" s="13">
        <v>9</v>
      </c>
      <c r="D238" s="12" t="s">
        <v>35</v>
      </c>
      <c r="E238" s="13">
        <f>E237+5200</f>
        <v>56320</v>
      </c>
    </row>
    <row r="239" spans="1:5" x14ac:dyDescent="0.45">
      <c r="A239" s="11">
        <v>2015</v>
      </c>
      <c r="B239" s="12" t="s">
        <v>423</v>
      </c>
      <c r="C239" s="13">
        <v>10</v>
      </c>
      <c r="D239" s="12" t="s">
        <v>35</v>
      </c>
      <c r="E239" s="13">
        <f t="shared" ref="E239:E241" si="19">E238+5200</f>
        <v>61520</v>
      </c>
    </row>
    <row r="240" spans="1:5" x14ac:dyDescent="0.45">
      <c r="A240" s="11">
        <v>2015</v>
      </c>
      <c r="B240" s="12" t="s">
        <v>424</v>
      </c>
      <c r="C240" s="13">
        <v>11</v>
      </c>
      <c r="D240" s="12" t="s">
        <v>35</v>
      </c>
      <c r="E240" s="13">
        <f t="shared" si="19"/>
        <v>66720</v>
      </c>
    </row>
    <row r="241" spans="1:5" x14ac:dyDescent="0.45">
      <c r="A241" s="11">
        <v>2015</v>
      </c>
      <c r="B241" s="12" t="s">
        <v>425</v>
      </c>
      <c r="C241" s="13">
        <v>12</v>
      </c>
      <c r="D241" s="12" t="s">
        <v>35</v>
      </c>
      <c r="E241" s="13">
        <f t="shared" si="19"/>
        <v>71920</v>
      </c>
    </row>
    <row r="242" spans="1:5" x14ac:dyDescent="0.45">
      <c r="A242" s="11">
        <v>2015</v>
      </c>
      <c r="B242" s="12" t="s">
        <v>187</v>
      </c>
      <c r="C242" s="13">
        <v>1</v>
      </c>
      <c r="D242" s="12" t="s">
        <v>46</v>
      </c>
      <c r="E242" s="13">
        <v>13550</v>
      </c>
    </row>
    <row r="243" spans="1:5" x14ac:dyDescent="0.45">
      <c r="A243" s="11">
        <v>2015</v>
      </c>
      <c r="B243" s="12" t="s">
        <v>188</v>
      </c>
      <c r="C243" s="13">
        <v>2</v>
      </c>
      <c r="D243" s="12" t="s">
        <v>46</v>
      </c>
      <c r="E243" s="13">
        <v>18330</v>
      </c>
    </row>
    <row r="244" spans="1:5" x14ac:dyDescent="0.45">
      <c r="A244" s="11">
        <v>2015</v>
      </c>
      <c r="B244" s="12" t="s">
        <v>189</v>
      </c>
      <c r="C244" s="13">
        <v>3</v>
      </c>
      <c r="D244" s="12" t="s">
        <v>46</v>
      </c>
      <c r="E244" s="13">
        <v>23110</v>
      </c>
    </row>
    <row r="245" spans="1:5" x14ac:dyDescent="0.45">
      <c r="A245" s="11">
        <v>2015</v>
      </c>
      <c r="B245" s="12" t="s">
        <v>190</v>
      </c>
      <c r="C245" s="13">
        <v>4</v>
      </c>
      <c r="D245" s="12" t="s">
        <v>46</v>
      </c>
      <c r="E245" s="13">
        <v>27890</v>
      </c>
    </row>
    <row r="246" spans="1:5" x14ac:dyDescent="0.45">
      <c r="A246" s="11">
        <v>2015</v>
      </c>
      <c r="B246" s="12" t="s">
        <v>191</v>
      </c>
      <c r="C246" s="13">
        <v>5</v>
      </c>
      <c r="D246" s="12" t="s">
        <v>46</v>
      </c>
      <c r="E246" s="13">
        <v>32670</v>
      </c>
    </row>
    <row r="247" spans="1:5" x14ac:dyDescent="0.45">
      <c r="A247" s="11">
        <v>2015</v>
      </c>
      <c r="B247" s="12" t="s">
        <v>192</v>
      </c>
      <c r="C247" s="13">
        <v>6</v>
      </c>
      <c r="D247" s="12" t="s">
        <v>46</v>
      </c>
      <c r="E247" s="13">
        <v>37450</v>
      </c>
    </row>
    <row r="248" spans="1:5" x14ac:dyDescent="0.45">
      <c r="A248" s="11">
        <v>2015</v>
      </c>
      <c r="B248" s="12" t="s">
        <v>193</v>
      </c>
      <c r="C248" s="13">
        <v>7</v>
      </c>
      <c r="D248" s="12" t="s">
        <v>46</v>
      </c>
      <c r="E248" s="13">
        <v>42230</v>
      </c>
    </row>
    <row r="249" spans="1:5" x14ac:dyDescent="0.45">
      <c r="A249" s="11">
        <v>2015</v>
      </c>
      <c r="B249" s="12" t="s">
        <v>194</v>
      </c>
      <c r="C249" s="13">
        <v>8</v>
      </c>
      <c r="D249" s="12" t="s">
        <v>46</v>
      </c>
      <c r="E249" s="13">
        <v>47010</v>
      </c>
    </row>
    <row r="250" spans="1:5" x14ac:dyDescent="0.45">
      <c r="A250" s="11">
        <v>2015</v>
      </c>
      <c r="B250" s="12" t="s">
        <v>426</v>
      </c>
      <c r="C250" s="13">
        <v>9</v>
      </c>
      <c r="D250" s="12" t="s">
        <v>46</v>
      </c>
      <c r="E250" s="13">
        <f>E249+4780</f>
        <v>51790</v>
      </c>
    </row>
    <row r="251" spans="1:5" x14ac:dyDescent="0.45">
      <c r="A251" s="11">
        <v>2015</v>
      </c>
      <c r="B251" s="12" t="s">
        <v>427</v>
      </c>
      <c r="C251" s="13">
        <v>10</v>
      </c>
      <c r="D251" s="12" t="s">
        <v>46</v>
      </c>
      <c r="E251" s="13">
        <f t="shared" ref="E251:E253" si="20">E250+4780</f>
        <v>56570</v>
      </c>
    </row>
    <row r="252" spans="1:5" x14ac:dyDescent="0.45">
      <c r="A252" s="11">
        <v>2015</v>
      </c>
      <c r="B252" s="12" t="s">
        <v>428</v>
      </c>
      <c r="C252" s="13">
        <v>11</v>
      </c>
      <c r="D252" s="12" t="s">
        <v>46</v>
      </c>
      <c r="E252" s="13">
        <f t="shared" si="20"/>
        <v>61350</v>
      </c>
    </row>
    <row r="253" spans="1:5" x14ac:dyDescent="0.45">
      <c r="A253" s="11">
        <v>2015</v>
      </c>
      <c r="B253" s="12" t="s">
        <v>429</v>
      </c>
      <c r="C253" s="13">
        <v>12</v>
      </c>
      <c r="D253" s="12" t="s">
        <v>46</v>
      </c>
      <c r="E253" s="13">
        <f t="shared" si="20"/>
        <v>66130</v>
      </c>
    </row>
    <row r="254" spans="1:5" x14ac:dyDescent="0.45">
      <c r="A254" s="11">
        <v>2014</v>
      </c>
      <c r="B254" s="12" t="s">
        <v>195</v>
      </c>
      <c r="C254" s="13">
        <v>1</v>
      </c>
      <c r="D254" s="12" t="s">
        <v>50</v>
      </c>
      <c r="E254" s="13">
        <v>11670</v>
      </c>
    </row>
    <row r="255" spans="1:5" x14ac:dyDescent="0.45">
      <c r="A255" s="11">
        <v>2014</v>
      </c>
      <c r="B255" s="12" t="s">
        <v>196</v>
      </c>
      <c r="C255" s="13">
        <v>2</v>
      </c>
      <c r="D255" s="12" t="s">
        <v>50</v>
      </c>
      <c r="E255" s="13">
        <v>15730</v>
      </c>
    </row>
    <row r="256" spans="1:5" x14ac:dyDescent="0.45">
      <c r="A256" s="11">
        <v>2014</v>
      </c>
      <c r="B256" s="12" t="s">
        <v>197</v>
      </c>
      <c r="C256" s="13">
        <v>3</v>
      </c>
      <c r="D256" s="12" t="s">
        <v>50</v>
      </c>
      <c r="E256" s="13">
        <v>19790</v>
      </c>
    </row>
    <row r="257" spans="1:5" x14ac:dyDescent="0.45">
      <c r="A257" s="11">
        <v>2014</v>
      </c>
      <c r="B257" s="12" t="s">
        <v>198</v>
      </c>
      <c r="C257" s="13">
        <v>4</v>
      </c>
      <c r="D257" s="12" t="s">
        <v>50</v>
      </c>
      <c r="E257" s="13">
        <v>23850</v>
      </c>
    </row>
    <row r="258" spans="1:5" x14ac:dyDescent="0.45">
      <c r="A258" s="11">
        <v>2014</v>
      </c>
      <c r="B258" s="12" t="s">
        <v>199</v>
      </c>
      <c r="C258" s="13">
        <v>5</v>
      </c>
      <c r="D258" s="12" t="s">
        <v>50</v>
      </c>
      <c r="E258" s="13">
        <v>27910</v>
      </c>
    </row>
    <row r="259" spans="1:5" x14ac:dyDescent="0.45">
      <c r="A259" s="11">
        <v>2014</v>
      </c>
      <c r="B259" s="12" t="s">
        <v>200</v>
      </c>
      <c r="C259" s="13">
        <v>6</v>
      </c>
      <c r="D259" s="12" t="s">
        <v>50</v>
      </c>
      <c r="E259" s="13">
        <v>31970</v>
      </c>
    </row>
    <row r="260" spans="1:5" x14ac:dyDescent="0.45">
      <c r="A260" s="11">
        <v>2014</v>
      </c>
      <c r="B260" s="12" t="s">
        <v>201</v>
      </c>
      <c r="C260" s="13">
        <v>7</v>
      </c>
      <c r="D260" s="12" t="s">
        <v>50</v>
      </c>
      <c r="E260" s="13">
        <v>36030</v>
      </c>
    </row>
    <row r="261" spans="1:5" x14ac:dyDescent="0.45">
      <c r="A261" s="11">
        <v>2014</v>
      </c>
      <c r="B261" s="12" t="s">
        <v>202</v>
      </c>
      <c r="C261" s="13">
        <v>8</v>
      </c>
      <c r="D261" s="12" t="s">
        <v>50</v>
      </c>
      <c r="E261" s="13">
        <v>40090</v>
      </c>
    </row>
    <row r="262" spans="1:5" x14ac:dyDescent="0.45">
      <c r="A262" s="11">
        <v>2014</v>
      </c>
      <c r="B262" s="12" t="s">
        <v>430</v>
      </c>
      <c r="C262" s="13">
        <v>9</v>
      </c>
      <c r="D262" s="12" t="s">
        <v>50</v>
      </c>
      <c r="E262" s="13">
        <f>E261+4060</f>
        <v>44150</v>
      </c>
    </row>
    <row r="263" spans="1:5" x14ac:dyDescent="0.45">
      <c r="A263" s="11">
        <v>2014</v>
      </c>
      <c r="B263" s="12" t="s">
        <v>431</v>
      </c>
      <c r="C263" s="13">
        <v>10</v>
      </c>
      <c r="D263" s="12" t="s">
        <v>50</v>
      </c>
      <c r="E263" s="13">
        <f t="shared" ref="E263:E265" si="21">E262+4060</f>
        <v>48210</v>
      </c>
    </row>
    <row r="264" spans="1:5" x14ac:dyDescent="0.45">
      <c r="A264" s="11">
        <v>2014</v>
      </c>
      <c r="B264" s="12" t="s">
        <v>432</v>
      </c>
      <c r="C264" s="13">
        <v>11</v>
      </c>
      <c r="D264" s="12" t="s">
        <v>50</v>
      </c>
      <c r="E264" s="13">
        <f t="shared" si="21"/>
        <v>52270</v>
      </c>
    </row>
    <row r="265" spans="1:5" x14ac:dyDescent="0.45">
      <c r="A265" s="11">
        <v>2014</v>
      </c>
      <c r="B265" s="12" t="s">
        <v>433</v>
      </c>
      <c r="C265" s="13">
        <v>12</v>
      </c>
      <c r="D265" s="12" t="s">
        <v>50</v>
      </c>
      <c r="E265" s="13">
        <f t="shared" si="21"/>
        <v>56330</v>
      </c>
    </row>
    <row r="266" spans="1:5" x14ac:dyDescent="0.45">
      <c r="A266" s="11">
        <v>2014</v>
      </c>
      <c r="B266" s="12" t="s">
        <v>203</v>
      </c>
      <c r="C266" s="13">
        <v>1</v>
      </c>
      <c r="D266" s="12" t="s">
        <v>35</v>
      </c>
      <c r="E266" s="13">
        <v>14580</v>
      </c>
    </row>
    <row r="267" spans="1:5" x14ac:dyDescent="0.45">
      <c r="A267" s="11">
        <v>2014</v>
      </c>
      <c r="B267" s="12" t="s">
        <v>204</v>
      </c>
      <c r="C267" s="13">
        <v>2</v>
      </c>
      <c r="D267" s="12" t="s">
        <v>35</v>
      </c>
      <c r="E267" s="13">
        <v>19660</v>
      </c>
    </row>
    <row r="268" spans="1:5" x14ac:dyDescent="0.45">
      <c r="A268" s="11">
        <v>2014</v>
      </c>
      <c r="B268" s="12" t="s">
        <v>205</v>
      </c>
      <c r="C268" s="13">
        <v>3</v>
      </c>
      <c r="D268" s="12" t="s">
        <v>35</v>
      </c>
      <c r="E268" s="13">
        <v>24740</v>
      </c>
    </row>
    <row r="269" spans="1:5" x14ac:dyDescent="0.45">
      <c r="A269" s="11">
        <v>2014</v>
      </c>
      <c r="B269" s="12" t="s">
        <v>206</v>
      </c>
      <c r="C269" s="13">
        <v>4</v>
      </c>
      <c r="D269" s="12" t="s">
        <v>35</v>
      </c>
      <c r="E269" s="13">
        <v>29820</v>
      </c>
    </row>
    <row r="270" spans="1:5" x14ac:dyDescent="0.45">
      <c r="A270" s="11">
        <v>2014</v>
      </c>
      <c r="B270" s="12" t="s">
        <v>207</v>
      </c>
      <c r="C270" s="13">
        <v>5</v>
      </c>
      <c r="D270" s="12" t="s">
        <v>35</v>
      </c>
      <c r="E270" s="13">
        <v>34900</v>
      </c>
    </row>
    <row r="271" spans="1:5" x14ac:dyDescent="0.45">
      <c r="A271" s="11">
        <v>2014</v>
      </c>
      <c r="B271" s="12" t="s">
        <v>208</v>
      </c>
      <c r="C271" s="13">
        <v>6</v>
      </c>
      <c r="D271" s="12" t="s">
        <v>35</v>
      </c>
      <c r="E271" s="13">
        <v>39980</v>
      </c>
    </row>
    <row r="272" spans="1:5" x14ac:dyDescent="0.45">
      <c r="A272" s="11">
        <v>2014</v>
      </c>
      <c r="B272" s="12" t="s">
        <v>209</v>
      </c>
      <c r="C272" s="13">
        <v>7</v>
      </c>
      <c r="D272" s="12" t="s">
        <v>35</v>
      </c>
      <c r="E272" s="13">
        <v>45060</v>
      </c>
    </row>
    <row r="273" spans="1:5" x14ac:dyDescent="0.45">
      <c r="A273" s="11">
        <v>2014</v>
      </c>
      <c r="B273" s="12" t="s">
        <v>210</v>
      </c>
      <c r="C273" s="13">
        <v>8</v>
      </c>
      <c r="D273" s="12" t="s">
        <v>35</v>
      </c>
      <c r="E273" s="13">
        <v>50140</v>
      </c>
    </row>
    <row r="274" spans="1:5" x14ac:dyDescent="0.45">
      <c r="A274" s="11">
        <v>2014</v>
      </c>
      <c r="B274" s="12" t="s">
        <v>434</v>
      </c>
      <c r="C274" s="13">
        <v>9</v>
      </c>
      <c r="D274" s="12" t="s">
        <v>35</v>
      </c>
      <c r="E274" s="13">
        <f>E273+5080</f>
        <v>55220</v>
      </c>
    </row>
    <row r="275" spans="1:5" x14ac:dyDescent="0.45">
      <c r="A275" s="11">
        <v>2014</v>
      </c>
      <c r="B275" s="12" t="s">
        <v>435</v>
      </c>
      <c r="C275" s="13">
        <v>10</v>
      </c>
      <c r="D275" s="12" t="s">
        <v>35</v>
      </c>
      <c r="E275" s="13">
        <f t="shared" ref="E275:E277" si="22">E274+5080</f>
        <v>60300</v>
      </c>
    </row>
    <row r="276" spans="1:5" x14ac:dyDescent="0.45">
      <c r="A276" s="11">
        <v>2014</v>
      </c>
      <c r="B276" s="12" t="s">
        <v>436</v>
      </c>
      <c r="C276" s="13">
        <v>11</v>
      </c>
      <c r="D276" s="12" t="s">
        <v>35</v>
      </c>
      <c r="E276" s="13">
        <f t="shared" si="22"/>
        <v>65380</v>
      </c>
    </row>
    <row r="277" spans="1:5" x14ac:dyDescent="0.45">
      <c r="A277" s="11">
        <v>2014</v>
      </c>
      <c r="B277" s="12" t="s">
        <v>437</v>
      </c>
      <c r="C277" s="13">
        <v>12</v>
      </c>
      <c r="D277" s="12" t="s">
        <v>35</v>
      </c>
      <c r="E277" s="13">
        <f t="shared" si="22"/>
        <v>70460</v>
      </c>
    </row>
    <row r="278" spans="1:5" x14ac:dyDescent="0.45">
      <c r="A278" s="11">
        <v>2014</v>
      </c>
      <c r="B278" s="12" t="s">
        <v>211</v>
      </c>
      <c r="C278" s="13">
        <v>1</v>
      </c>
      <c r="D278" s="12" t="s">
        <v>46</v>
      </c>
      <c r="E278" s="13">
        <v>13420</v>
      </c>
    </row>
    <row r="279" spans="1:5" x14ac:dyDescent="0.45">
      <c r="A279" s="11">
        <v>2014</v>
      </c>
      <c r="B279" s="12" t="s">
        <v>212</v>
      </c>
      <c r="C279" s="13">
        <v>2</v>
      </c>
      <c r="D279" s="12" t="s">
        <v>46</v>
      </c>
      <c r="E279" s="13">
        <v>18090</v>
      </c>
    </row>
    <row r="280" spans="1:5" x14ac:dyDescent="0.45">
      <c r="A280" s="11">
        <v>2014</v>
      </c>
      <c r="B280" s="12" t="s">
        <v>213</v>
      </c>
      <c r="C280" s="13">
        <v>3</v>
      </c>
      <c r="D280" s="12" t="s">
        <v>46</v>
      </c>
      <c r="E280" s="13">
        <v>22760</v>
      </c>
    </row>
    <row r="281" spans="1:5" x14ac:dyDescent="0.45">
      <c r="A281" s="11">
        <v>2014</v>
      </c>
      <c r="B281" s="12" t="s">
        <v>214</v>
      </c>
      <c r="C281" s="13">
        <v>4</v>
      </c>
      <c r="D281" s="12" t="s">
        <v>46</v>
      </c>
      <c r="E281" s="13">
        <v>27430</v>
      </c>
    </row>
    <row r="282" spans="1:5" x14ac:dyDescent="0.45">
      <c r="A282" s="11">
        <v>2014</v>
      </c>
      <c r="B282" s="12" t="s">
        <v>215</v>
      </c>
      <c r="C282" s="13">
        <v>5</v>
      </c>
      <c r="D282" s="12" t="s">
        <v>46</v>
      </c>
      <c r="E282" s="13">
        <v>32100</v>
      </c>
    </row>
    <row r="283" spans="1:5" x14ac:dyDescent="0.45">
      <c r="A283" s="11">
        <v>2014</v>
      </c>
      <c r="B283" s="12" t="s">
        <v>216</v>
      </c>
      <c r="C283" s="13">
        <v>6</v>
      </c>
      <c r="D283" s="12" t="s">
        <v>46</v>
      </c>
      <c r="E283" s="13">
        <v>36770</v>
      </c>
    </row>
    <row r="284" spans="1:5" x14ac:dyDescent="0.45">
      <c r="A284" s="11">
        <v>2014</v>
      </c>
      <c r="B284" s="12" t="s">
        <v>217</v>
      </c>
      <c r="C284" s="13">
        <v>7</v>
      </c>
      <c r="D284" s="12" t="s">
        <v>46</v>
      </c>
      <c r="E284" s="13">
        <v>41440</v>
      </c>
    </row>
    <row r="285" spans="1:5" x14ac:dyDescent="0.45">
      <c r="A285" s="11">
        <v>2014</v>
      </c>
      <c r="B285" s="12" t="s">
        <v>218</v>
      </c>
      <c r="C285" s="13">
        <v>8</v>
      </c>
      <c r="D285" s="12" t="s">
        <v>46</v>
      </c>
      <c r="E285" s="13">
        <v>46110</v>
      </c>
    </row>
    <row r="286" spans="1:5" x14ac:dyDescent="0.45">
      <c r="A286" s="11">
        <v>2014</v>
      </c>
      <c r="B286" s="12" t="s">
        <v>438</v>
      </c>
      <c r="C286" s="13">
        <v>9</v>
      </c>
      <c r="D286" s="12" t="s">
        <v>46</v>
      </c>
      <c r="E286" s="13">
        <f>E285+4670</f>
        <v>50780</v>
      </c>
    </row>
    <row r="287" spans="1:5" x14ac:dyDescent="0.45">
      <c r="A287" s="11">
        <v>2014</v>
      </c>
      <c r="B287" s="12" t="s">
        <v>439</v>
      </c>
      <c r="C287" s="13">
        <v>10</v>
      </c>
      <c r="D287" s="12" t="s">
        <v>46</v>
      </c>
      <c r="E287" s="13">
        <f t="shared" ref="E287:E289" si="23">E286+4670</f>
        <v>55450</v>
      </c>
    </row>
    <row r="288" spans="1:5" x14ac:dyDescent="0.45">
      <c r="A288" s="11">
        <v>2014</v>
      </c>
      <c r="B288" s="12" t="s">
        <v>440</v>
      </c>
      <c r="C288" s="13">
        <v>11</v>
      </c>
      <c r="D288" s="12" t="s">
        <v>46</v>
      </c>
      <c r="E288" s="13">
        <f t="shared" si="23"/>
        <v>60120</v>
      </c>
    </row>
    <row r="289" spans="1:5" x14ac:dyDescent="0.45">
      <c r="A289" s="11">
        <v>2014</v>
      </c>
      <c r="B289" s="12" t="s">
        <v>441</v>
      </c>
      <c r="C289" s="13">
        <v>12</v>
      </c>
      <c r="D289" s="12" t="s">
        <v>46</v>
      </c>
      <c r="E289" s="13">
        <f t="shared" si="23"/>
        <v>64790</v>
      </c>
    </row>
    <row r="290" spans="1:5" x14ac:dyDescent="0.45">
      <c r="A290" s="11">
        <v>2013</v>
      </c>
      <c r="B290" s="12" t="s">
        <v>219</v>
      </c>
      <c r="C290" s="13">
        <v>1</v>
      </c>
      <c r="D290" s="12" t="s">
        <v>50</v>
      </c>
      <c r="E290" s="13">
        <v>11490</v>
      </c>
    </row>
    <row r="291" spans="1:5" x14ac:dyDescent="0.45">
      <c r="A291" s="11">
        <v>2013</v>
      </c>
      <c r="B291" s="12" t="s">
        <v>220</v>
      </c>
      <c r="C291" s="13">
        <v>2</v>
      </c>
      <c r="D291" s="12" t="s">
        <v>50</v>
      </c>
      <c r="E291" s="13">
        <v>15510</v>
      </c>
    </row>
    <row r="292" spans="1:5" x14ac:dyDescent="0.45">
      <c r="A292" s="11">
        <v>2013</v>
      </c>
      <c r="B292" s="12" t="s">
        <v>221</v>
      </c>
      <c r="C292" s="13">
        <v>3</v>
      </c>
      <c r="D292" s="12" t="s">
        <v>50</v>
      </c>
      <c r="E292" s="13">
        <v>19530</v>
      </c>
    </row>
    <row r="293" spans="1:5" x14ac:dyDescent="0.45">
      <c r="A293" s="11">
        <v>2013</v>
      </c>
      <c r="B293" s="12" t="s">
        <v>222</v>
      </c>
      <c r="C293" s="13">
        <v>4</v>
      </c>
      <c r="D293" s="12" t="s">
        <v>50</v>
      </c>
      <c r="E293" s="13">
        <v>23550</v>
      </c>
    </row>
    <row r="294" spans="1:5" x14ac:dyDescent="0.45">
      <c r="A294" s="11">
        <v>2013</v>
      </c>
      <c r="B294" s="12" t="s">
        <v>223</v>
      </c>
      <c r="C294" s="13">
        <v>5</v>
      </c>
      <c r="D294" s="12" t="s">
        <v>50</v>
      </c>
      <c r="E294" s="13">
        <v>27570</v>
      </c>
    </row>
    <row r="295" spans="1:5" x14ac:dyDescent="0.45">
      <c r="A295" s="11">
        <v>2013</v>
      </c>
      <c r="B295" s="12" t="s">
        <v>224</v>
      </c>
      <c r="C295" s="13">
        <v>6</v>
      </c>
      <c r="D295" s="12" t="s">
        <v>50</v>
      </c>
      <c r="E295" s="13">
        <v>31590</v>
      </c>
    </row>
    <row r="296" spans="1:5" x14ac:dyDescent="0.45">
      <c r="A296" s="11">
        <v>2013</v>
      </c>
      <c r="B296" s="12" t="s">
        <v>225</v>
      </c>
      <c r="C296" s="13">
        <v>7</v>
      </c>
      <c r="D296" s="12" t="s">
        <v>50</v>
      </c>
      <c r="E296" s="13">
        <v>35610</v>
      </c>
    </row>
    <row r="297" spans="1:5" x14ac:dyDescent="0.45">
      <c r="A297" s="11">
        <v>2013</v>
      </c>
      <c r="B297" s="12" t="s">
        <v>226</v>
      </c>
      <c r="C297" s="13">
        <v>8</v>
      </c>
      <c r="D297" s="12" t="s">
        <v>50</v>
      </c>
      <c r="E297" s="13">
        <v>39630</v>
      </c>
    </row>
    <row r="298" spans="1:5" x14ac:dyDescent="0.45">
      <c r="A298" s="11">
        <v>2013</v>
      </c>
      <c r="B298" s="12" t="s">
        <v>442</v>
      </c>
      <c r="C298" s="13">
        <v>9</v>
      </c>
      <c r="D298" s="12" t="s">
        <v>50</v>
      </c>
      <c r="E298" s="13">
        <f>E297+4020</f>
        <v>43650</v>
      </c>
    </row>
    <row r="299" spans="1:5" x14ac:dyDescent="0.45">
      <c r="A299" s="11">
        <v>2013</v>
      </c>
      <c r="B299" s="12" t="s">
        <v>443</v>
      </c>
      <c r="C299" s="13">
        <v>10</v>
      </c>
      <c r="D299" s="12" t="s">
        <v>50</v>
      </c>
      <c r="E299" s="13">
        <f t="shared" ref="E299:E301" si="24">E298+4020</f>
        <v>47670</v>
      </c>
    </row>
    <row r="300" spans="1:5" x14ac:dyDescent="0.45">
      <c r="A300" s="11">
        <v>2013</v>
      </c>
      <c r="B300" s="12" t="s">
        <v>444</v>
      </c>
      <c r="C300" s="13">
        <v>11</v>
      </c>
      <c r="D300" s="12" t="s">
        <v>50</v>
      </c>
      <c r="E300" s="13">
        <f t="shared" si="24"/>
        <v>51690</v>
      </c>
    </row>
    <row r="301" spans="1:5" x14ac:dyDescent="0.45">
      <c r="A301" s="11">
        <v>2013</v>
      </c>
      <c r="B301" s="12" t="s">
        <v>445</v>
      </c>
      <c r="C301" s="13">
        <v>12</v>
      </c>
      <c r="D301" s="12" t="s">
        <v>50</v>
      </c>
      <c r="E301" s="13">
        <f t="shared" si="24"/>
        <v>55710</v>
      </c>
    </row>
    <row r="302" spans="1:5" x14ac:dyDescent="0.45">
      <c r="A302" s="11">
        <v>2013</v>
      </c>
      <c r="B302" s="12" t="s">
        <v>227</v>
      </c>
      <c r="C302" s="13">
        <v>1</v>
      </c>
      <c r="D302" s="12" t="s">
        <v>35</v>
      </c>
      <c r="E302" s="13">
        <v>14350</v>
      </c>
    </row>
    <row r="303" spans="1:5" x14ac:dyDescent="0.45">
      <c r="A303" s="11">
        <v>2013</v>
      </c>
      <c r="B303" s="12" t="s">
        <v>228</v>
      </c>
      <c r="C303" s="13">
        <v>2</v>
      </c>
      <c r="D303" s="12" t="s">
        <v>35</v>
      </c>
      <c r="E303" s="13">
        <v>19380</v>
      </c>
    </row>
    <row r="304" spans="1:5" x14ac:dyDescent="0.45">
      <c r="A304" s="11">
        <v>2013</v>
      </c>
      <c r="B304" s="12" t="s">
        <v>229</v>
      </c>
      <c r="C304" s="13">
        <v>3</v>
      </c>
      <c r="D304" s="12" t="s">
        <v>35</v>
      </c>
      <c r="E304" s="13">
        <v>24410</v>
      </c>
    </row>
    <row r="305" spans="1:5" x14ac:dyDescent="0.45">
      <c r="A305" s="11">
        <v>2013</v>
      </c>
      <c r="B305" s="12" t="s">
        <v>230</v>
      </c>
      <c r="C305" s="13">
        <v>4</v>
      </c>
      <c r="D305" s="12" t="s">
        <v>35</v>
      </c>
      <c r="E305" s="13">
        <v>29440</v>
      </c>
    </row>
    <row r="306" spans="1:5" x14ac:dyDescent="0.45">
      <c r="A306" s="11">
        <v>2013</v>
      </c>
      <c r="B306" s="12" t="s">
        <v>231</v>
      </c>
      <c r="C306" s="13">
        <v>5</v>
      </c>
      <c r="D306" s="12" t="s">
        <v>35</v>
      </c>
      <c r="E306" s="13">
        <v>34470</v>
      </c>
    </row>
    <row r="307" spans="1:5" x14ac:dyDescent="0.45">
      <c r="A307" s="11">
        <v>2013</v>
      </c>
      <c r="B307" s="12" t="s">
        <v>232</v>
      </c>
      <c r="C307" s="13">
        <v>6</v>
      </c>
      <c r="D307" s="12" t="s">
        <v>35</v>
      </c>
      <c r="E307" s="13">
        <v>39500</v>
      </c>
    </row>
    <row r="308" spans="1:5" x14ac:dyDescent="0.45">
      <c r="A308" s="11">
        <v>2013</v>
      </c>
      <c r="B308" s="12" t="s">
        <v>233</v>
      </c>
      <c r="C308" s="13">
        <v>7</v>
      </c>
      <c r="D308" s="12" t="s">
        <v>35</v>
      </c>
      <c r="E308" s="13">
        <v>44530</v>
      </c>
    </row>
    <row r="309" spans="1:5" x14ac:dyDescent="0.45">
      <c r="A309" s="11">
        <v>2013</v>
      </c>
      <c r="B309" s="12" t="s">
        <v>234</v>
      </c>
      <c r="C309" s="13">
        <v>8</v>
      </c>
      <c r="D309" s="12" t="s">
        <v>35</v>
      </c>
      <c r="E309" s="13">
        <v>49560</v>
      </c>
    </row>
    <row r="310" spans="1:5" x14ac:dyDescent="0.45">
      <c r="A310" s="11">
        <v>2013</v>
      </c>
      <c r="B310" s="12" t="s">
        <v>446</v>
      </c>
      <c r="C310" s="13">
        <v>9</v>
      </c>
      <c r="D310" s="12" t="s">
        <v>35</v>
      </c>
      <c r="E310" s="13">
        <f>E309+5030</f>
        <v>54590</v>
      </c>
    </row>
    <row r="311" spans="1:5" x14ac:dyDescent="0.45">
      <c r="A311" s="11">
        <v>2013</v>
      </c>
      <c r="B311" s="12" t="s">
        <v>447</v>
      </c>
      <c r="C311" s="13">
        <v>10</v>
      </c>
      <c r="D311" s="12" t="s">
        <v>35</v>
      </c>
      <c r="E311" s="13">
        <f t="shared" ref="E311:E313" si="25">E310+5030</f>
        <v>59620</v>
      </c>
    </row>
    <row r="312" spans="1:5" x14ac:dyDescent="0.45">
      <c r="A312" s="11">
        <v>2013</v>
      </c>
      <c r="B312" s="12" t="s">
        <v>448</v>
      </c>
      <c r="C312" s="13">
        <v>11</v>
      </c>
      <c r="D312" s="12" t="s">
        <v>35</v>
      </c>
      <c r="E312" s="13">
        <f t="shared" si="25"/>
        <v>64650</v>
      </c>
    </row>
    <row r="313" spans="1:5" x14ac:dyDescent="0.45">
      <c r="A313" s="11">
        <v>2013</v>
      </c>
      <c r="B313" s="12" t="s">
        <v>449</v>
      </c>
      <c r="C313" s="13">
        <v>12</v>
      </c>
      <c r="D313" s="12" t="s">
        <v>35</v>
      </c>
      <c r="E313" s="13">
        <f t="shared" si="25"/>
        <v>69680</v>
      </c>
    </row>
    <row r="314" spans="1:5" x14ac:dyDescent="0.45">
      <c r="A314" s="11">
        <v>2013</v>
      </c>
      <c r="B314" s="12" t="s">
        <v>235</v>
      </c>
      <c r="C314" s="13">
        <v>1</v>
      </c>
      <c r="D314" s="12" t="s">
        <v>46</v>
      </c>
      <c r="E314" s="13">
        <v>13230</v>
      </c>
    </row>
    <row r="315" spans="1:5" x14ac:dyDescent="0.45">
      <c r="A315" s="11">
        <v>2013</v>
      </c>
      <c r="B315" s="12" t="s">
        <v>236</v>
      </c>
      <c r="C315" s="13">
        <v>2</v>
      </c>
      <c r="D315" s="12" t="s">
        <v>46</v>
      </c>
      <c r="E315" s="13">
        <v>17850</v>
      </c>
    </row>
    <row r="316" spans="1:5" x14ac:dyDescent="0.45">
      <c r="A316" s="11">
        <v>2013</v>
      </c>
      <c r="B316" s="12" t="s">
        <v>237</v>
      </c>
      <c r="C316" s="13">
        <v>3</v>
      </c>
      <c r="D316" s="12" t="s">
        <v>46</v>
      </c>
      <c r="E316" s="13">
        <v>22470</v>
      </c>
    </row>
    <row r="317" spans="1:5" x14ac:dyDescent="0.45">
      <c r="A317" s="11">
        <v>2013</v>
      </c>
      <c r="B317" s="12" t="s">
        <v>238</v>
      </c>
      <c r="C317" s="13">
        <v>4</v>
      </c>
      <c r="D317" s="12" t="s">
        <v>46</v>
      </c>
      <c r="E317" s="13">
        <v>27090</v>
      </c>
    </row>
    <row r="318" spans="1:5" x14ac:dyDescent="0.45">
      <c r="A318" s="11">
        <v>2013</v>
      </c>
      <c r="B318" s="12" t="s">
        <v>239</v>
      </c>
      <c r="C318" s="13">
        <v>5</v>
      </c>
      <c r="D318" s="12" t="s">
        <v>46</v>
      </c>
      <c r="E318" s="13">
        <v>31710</v>
      </c>
    </row>
    <row r="319" spans="1:5" x14ac:dyDescent="0.45">
      <c r="A319" s="11">
        <v>2013</v>
      </c>
      <c r="B319" s="12" t="s">
        <v>240</v>
      </c>
      <c r="C319" s="13">
        <v>6</v>
      </c>
      <c r="D319" s="12" t="s">
        <v>46</v>
      </c>
      <c r="E319" s="13">
        <v>36330</v>
      </c>
    </row>
    <row r="320" spans="1:5" x14ac:dyDescent="0.45">
      <c r="A320" s="11">
        <v>2013</v>
      </c>
      <c r="B320" s="12" t="s">
        <v>241</v>
      </c>
      <c r="C320" s="13">
        <v>7</v>
      </c>
      <c r="D320" s="12" t="s">
        <v>46</v>
      </c>
      <c r="E320" s="13">
        <v>40950</v>
      </c>
    </row>
    <row r="321" spans="1:5" x14ac:dyDescent="0.45">
      <c r="A321" s="11">
        <v>2013</v>
      </c>
      <c r="B321" s="12" t="s">
        <v>242</v>
      </c>
      <c r="C321" s="13">
        <v>8</v>
      </c>
      <c r="D321" s="12" t="s">
        <v>46</v>
      </c>
      <c r="E321" s="13">
        <v>45570</v>
      </c>
    </row>
    <row r="322" spans="1:5" x14ac:dyDescent="0.45">
      <c r="A322" s="11">
        <v>2013</v>
      </c>
      <c r="B322" s="12" t="s">
        <v>450</v>
      </c>
      <c r="C322" s="13">
        <v>9</v>
      </c>
      <c r="D322" s="12" t="s">
        <v>46</v>
      </c>
      <c r="E322" s="13">
        <f>E321+4620</f>
        <v>50190</v>
      </c>
    </row>
    <row r="323" spans="1:5" x14ac:dyDescent="0.45">
      <c r="A323" s="11">
        <v>2013</v>
      </c>
      <c r="B323" s="12" t="s">
        <v>451</v>
      </c>
      <c r="C323" s="13">
        <v>10</v>
      </c>
      <c r="D323" s="12" t="s">
        <v>46</v>
      </c>
      <c r="E323" s="13">
        <f t="shared" ref="E323:E325" si="26">E322+4620</f>
        <v>54810</v>
      </c>
    </row>
    <row r="324" spans="1:5" x14ac:dyDescent="0.45">
      <c r="A324" s="11">
        <v>2013</v>
      </c>
      <c r="B324" s="12" t="s">
        <v>452</v>
      </c>
      <c r="C324" s="13">
        <v>11</v>
      </c>
      <c r="D324" s="12" t="s">
        <v>46</v>
      </c>
      <c r="E324" s="13">
        <f t="shared" si="26"/>
        <v>59430</v>
      </c>
    </row>
    <row r="325" spans="1:5" x14ac:dyDescent="0.45">
      <c r="A325" s="11">
        <v>2013</v>
      </c>
      <c r="B325" s="12" t="s">
        <v>453</v>
      </c>
      <c r="C325" s="13">
        <v>12</v>
      </c>
      <c r="D325" s="12" t="s">
        <v>46</v>
      </c>
      <c r="E325" s="13">
        <f t="shared" si="26"/>
        <v>64050</v>
      </c>
    </row>
    <row r="326" spans="1:5" x14ac:dyDescent="0.45">
      <c r="A326" s="11">
        <v>2012</v>
      </c>
      <c r="B326" s="12" t="s">
        <v>243</v>
      </c>
      <c r="C326" s="13">
        <v>1</v>
      </c>
      <c r="D326" s="12" t="s">
        <v>50</v>
      </c>
      <c r="E326" s="13">
        <v>11170</v>
      </c>
    </row>
    <row r="327" spans="1:5" x14ac:dyDescent="0.45">
      <c r="A327" s="11">
        <v>2012</v>
      </c>
      <c r="B327" s="12" t="s">
        <v>244</v>
      </c>
      <c r="C327" s="13">
        <v>2</v>
      </c>
      <c r="D327" s="12" t="s">
        <v>50</v>
      </c>
      <c r="E327" s="13">
        <v>15130</v>
      </c>
    </row>
    <row r="328" spans="1:5" x14ac:dyDescent="0.45">
      <c r="A328" s="11">
        <v>2012</v>
      </c>
      <c r="B328" s="12" t="s">
        <v>245</v>
      </c>
      <c r="C328" s="13">
        <v>3</v>
      </c>
      <c r="D328" s="12" t="s">
        <v>50</v>
      </c>
      <c r="E328" s="13">
        <v>19090</v>
      </c>
    </row>
    <row r="329" spans="1:5" x14ac:dyDescent="0.45">
      <c r="A329" s="11">
        <v>2012</v>
      </c>
      <c r="B329" s="12" t="s">
        <v>246</v>
      </c>
      <c r="C329" s="13">
        <v>4</v>
      </c>
      <c r="D329" s="12" t="s">
        <v>50</v>
      </c>
      <c r="E329" s="13">
        <v>23050</v>
      </c>
    </row>
    <row r="330" spans="1:5" x14ac:dyDescent="0.45">
      <c r="A330" s="11">
        <v>2012</v>
      </c>
      <c r="B330" s="12" t="s">
        <v>247</v>
      </c>
      <c r="C330" s="13">
        <v>5</v>
      </c>
      <c r="D330" s="12" t="s">
        <v>50</v>
      </c>
      <c r="E330" s="13">
        <v>27010</v>
      </c>
    </row>
    <row r="331" spans="1:5" x14ac:dyDescent="0.45">
      <c r="A331" s="11">
        <v>2012</v>
      </c>
      <c r="B331" s="12" t="s">
        <v>248</v>
      </c>
      <c r="C331" s="13">
        <v>6</v>
      </c>
      <c r="D331" s="12" t="s">
        <v>50</v>
      </c>
      <c r="E331" s="13">
        <v>30970</v>
      </c>
    </row>
    <row r="332" spans="1:5" x14ac:dyDescent="0.45">
      <c r="A332" s="11">
        <v>2012</v>
      </c>
      <c r="B332" s="12" t="s">
        <v>249</v>
      </c>
      <c r="C332" s="13">
        <v>7</v>
      </c>
      <c r="D332" s="12" t="s">
        <v>50</v>
      </c>
      <c r="E332" s="13">
        <v>34930</v>
      </c>
    </row>
    <row r="333" spans="1:5" x14ac:dyDescent="0.45">
      <c r="A333" s="11">
        <v>2012</v>
      </c>
      <c r="B333" s="12" t="s">
        <v>250</v>
      </c>
      <c r="C333" s="13">
        <v>8</v>
      </c>
      <c r="D333" s="12" t="s">
        <v>50</v>
      </c>
      <c r="E333" s="13">
        <v>38890</v>
      </c>
    </row>
    <row r="334" spans="1:5" x14ac:dyDescent="0.45">
      <c r="A334" s="11">
        <v>2012</v>
      </c>
      <c r="B334" s="12" t="s">
        <v>454</v>
      </c>
      <c r="C334" s="13">
        <v>9</v>
      </c>
      <c r="D334" s="12" t="s">
        <v>50</v>
      </c>
      <c r="E334" s="13">
        <f>E333+3960</f>
        <v>42850</v>
      </c>
    </row>
    <row r="335" spans="1:5" x14ac:dyDescent="0.45">
      <c r="A335" s="11">
        <v>2012</v>
      </c>
      <c r="B335" s="12" t="s">
        <v>455</v>
      </c>
      <c r="C335" s="13">
        <v>10</v>
      </c>
      <c r="D335" s="12" t="s">
        <v>50</v>
      </c>
      <c r="E335" s="13">
        <f t="shared" ref="E335:E337" si="27">E334+3960</f>
        <v>46810</v>
      </c>
    </row>
    <row r="336" spans="1:5" x14ac:dyDescent="0.45">
      <c r="A336" s="11">
        <v>2012</v>
      </c>
      <c r="B336" s="12" t="s">
        <v>456</v>
      </c>
      <c r="C336" s="13">
        <v>11</v>
      </c>
      <c r="D336" s="12" t="s">
        <v>50</v>
      </c>
      <c r="E336" s="13">
        <f t="shared" si="27"/>
        <v>50770</v>
      </c>
    </row>
    <row r="337" spans="1:5" x14ac:dyDescent="0.45">
      <c r="A337" s="11">
        <v>2012</v>
      </c>
      <c r="B337" s="12" t="s">
        <v>457</v>
      </c>
      <c r="C337" s="13">
        <v>12</v>
      </c>
      <c r="D337" s="12" t="s">
        <v>50</v>
      </c>
      <c r="E337" s="13">
        <f t="shared" si="27"/>
        <v>54730</v>
      </c>
    </row>
    <row r="338" spans="1:5" x14ac:dyDescent="0.45">
      <c r="A338" s="11">
        <v>2012</v>
      </c>
      <c r="B338" s="12" t="s">
        <v>251</v>
      </c>
      <c r="C338" s="13">
        <v>1</v>
      </c>
      <c r="D338" s="12" t="s">
        <v>35</v>
      </c>
      <c r="E338" s="13">
        <v>13970</v>
      </c>
    </row>
    <row r="339" spans="1:5" x14ac:dyDescent="0.45">
      <c r="A339" s="11">
        <v>2012</v>
      </c>
      <c r="B339" s="12" t="s">
        <v>252</v>
      </c>
      <c r="C339" s="13">
        <v>2</v>
      </c>
      <c r="D339" s="12" t="s">
        <v>35</v>
      </c>
      <c r="E339" s="13">
        <v>18920</v>
      </c>
    </row>
    <row r="340" spans="1:5" x14ac:dyDescent="0.45">
      <c r="A340" s="11">
        <v>2012</v>
      </c>
      <c r="B340" s="12" t="s">
        <v>253</v>
      </c>
      <c r="C340" s="13">
        <v>3</v>
      </c>
      <c r="D340" s="12" t="s">
        <v>35</v>
      </c>
      <c r="E340" s="13">
        <v>23870</v>
      </c>
    </row>
    <row r="341" spans="1:5" x14ac:dyDescent="0.45">
      <c r="A341" s="11">
        <v>2012</v>
      </c>
      <c r="B341" s="12" t="s">
        <v>254</v>
      </c>
      <c r="C341" s="13">
        <v>4</v>
      </c>
      <c r="D341" s="12" t="s">
        <v>35</v>
      </c>
      <c r="E341" s="13">
        <v>28820</v>
      </c>
    </row>
    <row r="342" spans="1:5" x14ac:dyDescent="0.45">
      <c r="A342" s="11">
        <v>2012</v>
      </c>
      <c r="B342" s="12" t="s">
        <v>255</v>
      </c>
      <c r="C342" s="13">
        <v>5</v>
      </c>
      <c r="D342" s="12" t="s">
        <v>35</v>
      </c>
      <c r="E342" s="13">
        <v>33770</v>
      </c>
    </row>
    <row r="343" spans="1:5" x14ac:dyDescent="0.45">
      <c r="A343" s="11">
        <v>2012</v>
      </c>
      <c r="B343" s="12" t="s">
        <v>256</v>
      </c>
      <c r="C343" s="13">
        <v>6</v>
      </c>
      <c r="D343" s="12" t="s">
        <v>35</v>
      </c>
      <c r="E343" s="13">
        <v>38720</v>
      </c>
    </row>
    <row r="344" spans="1:5" x14ac:dyDescent="0.45">
      <c r="A344" s="11">
        <v>2012</v>
      </c>
      <c r="B344" s="12" t="s">
        <v>257</v>
      </c>
      <c r="C344" s="13">
        <v>7</v>
      </c>
      <c r="D344" s="12" t="s">
        <v>35</v>
      </c>
      <c r="E344" s="13">
        <v>43670</v>
      </c>
    </row>
    <row r="345" spans="1:5" x14ac:dyDescent="0.45">
      <c r="A345" s="11">
        <v>2012</v>
      </c>
      <c r="B345" s="12" t="s">
        <v>258</v>
      </c>
      <c r="C345" s="13">
        <v>8</v>
      </c>
      <c r="D345" s="12" t="s">
        <v>35</v>
      </c>
      <c r="E345" s="13">
        <v>48620</v>
      </c>
    </row>
    <row r="346" spans="1:5" x14ac:dyDescent="0.45">
      <c r="A346" s="11">
        <v>2012</v>
      </c>
      <c r="B346" s="12" t="s">
        <v>458</v>
      </c>
      <c r="C346" s="13">
        <v>9</v>
      </c>
      <c r="D346" s="12" t="s">
        <v>35</v>
      </c>
      <c r="E346" s="13">
        <f>E345+4950</f>
        <v>53570</v>
      </c>
    </row>
    <row r="347" spans="1:5" x14ac:dyDescent="0.45">
      <c r="A347" s="11">
        <v>2012</v>
      </c>
      <c r="B347" s="12" t="s">
        <v>459</v>
      </c>
      <c r="C347" s="13">
        <v>10</v>
      </c>
      <c r="D347" s="12" t="s">
        <v>35</v>
      </c>
      <c r="E347" s="13">
        <f t="shared" ref="E347:E349" si="28">E346+4950</f>
        <v>58520</v>
      </c>
    </row>
    <row r="348" spans="1:5" x14ac:dyDescent="0.45">
      <c r="A348" s="11">
        <v>2012</v>
      </c>
      <c r="B348" s="12" t="s">
        <v>460</v>
      </c>
      <c r="C348" s="13">
        <v>11</v>
      </c>
      <c r="D348" s="12" t="s">
        <v>35</v>
      </c>
      <c r="E348" s="13">
        <f t="shared" si="28"/>
        <v>63470</v>
      </c>
    </row>
    <row r="349" spans="1:5" x14ac:dyDescent="0.45">
      <c r="A349" s="11">
        <v>2012</v>
      </c>
      <c r="B349" s="12" t="s">
        <v>461</v>
      </c>
      <c r="C349" s="13">
        <v>12</v>
      </c>
      <c r="D349" s="12" t="s">
        <v>35</v>
      </c>
      <c r="E349" s="13">
        <f t="shared" si="28"/>
        <v>68420</v>
      </c>
    </row>
    <row r="350" spans="1:5" x14ac:dyDescent="0.45">
      <c r="A350" s="11">
        <v>2012</v>
      </c>
      <c r="B350" s="12" t="s">
        <v>259</v>
      </c>
      <c r="C350" s="13">
        <v>1</v>
      </c>
      <c r="D350" s="12" t="s">
        <v>46</v>
      </c>
      <c r="E350" s="13">
        <v>12860</v>
      </c>
    </row>
    <row r="351" spans="1:5" x14ac:dyDescent="0.45">
      <c r="A351" s="11">
        <v>2012</v>
      </c>
      <c r="B351" s="12" t="s">
        <v>260</v>
      </c>
      <c r="C351" s="13">
        <v>2</v>
      </c>
      <c r="D351" s="12" t="s">
        <v>46</v>
      </c>
      <c r="E351" s="13">
        <v>17410</v>
      </c>
    </row>
    <row r="352" spans="1:5" x14ac:dyDescent="0.45">
      <c r="A352" s="11">
        <v>2012</v>
      </c>
      <c r="B352" s="12" t="s">
        <v>261</v>
      </c>
      <c r="C352" s="13">
        <v>3</v>
      </c>
      <c r="D352" s="12" t="s">
        <v>46</v>
      </c>
      <c r="E352" s="13">
        <v>21960</v>
      </c>
    </row>
    <row r="353" spans="1:5" x14ac:dyDescent="0.45">
      <c r="A353" s="11">
        <v>2012</v>
      </c>
      <c r="B353" s="12" t="s">
        <v>262</v>
      </c>
      <c r="C353" s="13">
        <v>4</v>
      </c>
      <c r="D353" s="12" t="s">
        <v>46</v>
      </c>
      <c r="E353" s="13">
        <v>26510</v>
      </c>
    </row>
    <row r="354" spans="1:5" x14ac:dyDescent="0.45">
      <c r="A354" s="11">
        <v>2012</v>
      </c>
      <c r="B354" s="12" t="s">
        <v>263</v>
      </c>
      <c r="C354" s="13">
        <v>5</v>
      </c>
      <c r="D354" s="12" t="s">
        <v>46</v>
      </c>
      <c r="E354" s="13">
        <v>31060</v>
      </c>
    </row>
    <row r="355" spans="1:5" x14ac:dyDescent="0.45">
      <c r="A355" s="11">
        <v>2012</v>
      </c>
      <c r="B355" s="12" t="s">
        <v>264</v>
      </c>
      <c r="C355" s="13">
        <v>6</v>
      </c>
      <c r="D355" s="12" t="s">
        <v>46</v>
      </c>
      <c r="E355" s="13">
        <v>35610</v>
      </c>
    </row>
    <row r="356" spans="1:5" x14ac:dyDescent="0.45">
      <c r="A356" s="11">
        <v>2012</v>
      </c>
      <c r="B356" s="12" t="s">
        <v>265</v>
      </c>
      <c r="C356" s="13">
        <v>7</v>
      </c>
      <c r="D356" s="12" t="s">
        <v>46</v>
      </c>
      <c r="E356" s="13">
        <v>40160</v>
      </c>
    </row>
    <row r="357" spans="1:5" x14ac:dyDescent="0.45">
      <c r="A357" s="11">
        <v>2012</v>
      </c>
      <c r="B357" s="12" t="s">
        <v>266</v>
      </c>
      <c r="C357" s="13">
        <v>8</v>
      </c>
      <c r="D357" s="12" t="s">
        <v>46</v>
      </c>
      <c r="E357" s="13">
        <v>44710</v>
      </c>
    </row>
    <row r="358" spans="1:5" x14ac:dyDescent="0.45">
      <c r="A358" s="11">
        <v>2012</v>
      </c>
      <c r="B358" s="12" t="s">
        <v>462</v>
      </c>
      <c r="C358" s="13">
        <v>9</v>
      </c>
      <c r="D358" s="12" t="s">
        <v>46</v>
      </c>
      <c r="E358" s="13">
        <f>+E357+4550</f>
        <v>49260</v>
      </c>
    </row>
    <row r="359" spans="1:5" x14ac:dyDescent="0.45">
      <c r="A359" s="11">
        <v>2012</v>
      </c>
      <c r="B359" s="12" t="s">
        <v>463</v>
      </c>
      <c r="C359" s="13">
        <v>10</v>
      </c>
      <c r="D359" s="12" t="s">
        <v>46</v>
      </c>
      <c r="E359" s="13">
        <f t="shared" ref="E359:E361" si="29">+E358+4550</f>
        <v>53810</v>
      </c>
    </row>
    <row r="360" spans="1:5" x14ac:dyDescent="0.45">
      <c r="A360" s="11">
        <v>2012</v>
      </c>
      <c r="B360" s="12" t="s">
        <v>464</v>
      </c>
      <c r="C360" s="13">
        <v>11</v>
      </c>
      <c r="D360" s="12" t="s">
        <v>46</v>
      </c>
      <c r="E360" s="13">
        <f t="shared" si="29"/>
        <v>58360</v>
      </c>
    </row>
    <row r="361" spans="1:5" x14ac:dyDescent="0.45">
      <c r="A361" s="11">
        <v>2012</v>
      </c>
      <c r="B361" s="12" t="s">
        <v>465</v>
      </c>
      <c r="C361" s="13">
        <v>12</v>
      </c>
      <c r="D361" s="12" t="s">
        <v>46</v>
      </c>
      <c r="E361" s="13">
        <f t="shared" si="29"/>
        <v>62910</v>
      </c>
    </row>
    <row r="362" spans="1:5" x14ac:dyDescent="0.45">
      <c r="A362" s="11">
        <v>2011</v>
      </c>
      <c r="B362" s="12" t="s">
        <v>267</v>
      </c>
      <c r="C362" s="13">
        <v>1</v>
      </c>
      <c r="D362" s="12" t="s">
        <v>50</v>
      </c>
      <c r="E362" s="13">
        <v>10890</v>
      </c>
    </row>
    <row r="363" spans="1:5" x14ac:dyDescent="0.45">
      <c r="A363" s="11">
        <v>2011</v>
      </c>
      <c r="B363" s="12" t="s">
        <v>268</v>
      </c>
      <c r="C363" s="13">
        <v>2</v>
      </c>
      <c r="D363" s="12" t="s">
        <v>50</v>
      </c>
      <c r="E363" s="13">
        <v>14710</v>
      </c>
    </row>
    <row r="364" spans="1:5" x14ac:dyDescent="0.45">
      <c r="A364" s="11">
        <v>2011</v>
      </c>
      <c r="B364" s="12" t="s">
        <v>269</v>
      </c>
      <c r="C364" s="13">
        <v>3</v>
      </c>
      <c r="D364" s="12" t="s">
        <v>50</v>
      </c>
      <c r="E364" s="13">
        <v>18530</v>
      </c>
    </row>
    <row r="365" spans="1:5" x14ac:dyDescent="0.45">
      <c r="A365" s="11">
        <v>2011</v>
      </c>
      <c r="B365" s="12" t="s">
        <v>270</v>
      </c>
      <c r="C365" s="13">
        <v>4</v>
      </c>
      <c r="D365" s="12" t="s">
        <v>50</v>
      </c>
      <c r="E365" s="13">
        <v>22350</v>
      </c>
    </row>
    <row r="366" spans="1:5" x14ac:dyDescent="0.45">
      <c r="A366" s="11">
        <v>2011</v>
      </c>
      <c r="B366" s="12" t="s">
        <v>271</v>
      </c>
      <c r="C366" s="13">
        <v>5</v>
      </c>
      <c r="D366" s="12" t="s">
        <v>50</v>
      </c>
      <c r="E366" s="13">
        <v>26170</v>
      </c>
    </row>
    <row r="367" spans="1:5" x14ac:dyDescent="0.45">
      <c r="A367" s="11">
        <v>2011</v>
      </c>
      <c r="B367" s="12" t="s">
        <v>272</v>
      </c>
      <c r="C367" s="13">
        <v>6</v>
      </c>
      <c r="D367" s="12" t="s">
        <v>50</v>
      </c>
      <c r="E367" s="13">
        <v>29990</v>
      </c>
    </row>
    <row r="368" spans="1:5" x14ac:dyDescent="0.45">
      <c r="A368" s="11">
        <v>2011</v>
      </c>
      <c r="B368" s="12" t="s">
        <v>273</v>
      </c>
      <c r="C368" s="13">
        <v>7</v>
      </c>
      <c r="D368" s="12" t="s">
        <v>50</v>
      </c>
      <c r="E368" s="13">
        <v>33810</v>
      </c>
    </row>
    <row r="369" spans="1:5" x14ac:dyDescent="0.45">
      <c r="A369" s="11">
        <v>2011</v>
      </c>
      <c r="B369" s="12" t="s">
        <v>274</v>
      </c>
      <c r="C369" s="13">
        <v>8</v>
      </c>
      <c r="D369" s="12" t="s">
        <v>50</v>
      </c>
      <c r="E369" s="13">
        <v>37630</v>
      </c>
    </row>
    <row r="370" spans="1:5" x14ac:dyDescent="0.45">
      <c r="A370" s="11">
        <v>2011</v>
      </c>
      <c r="B370" s="12" t="s">
        <v>466</v>
      </c>
      <c r="C370" s="13">
        <v>9</v>
      </c>
      <c r="D370" s="12" t="s">
        <v>50</v>
      </c>
      <c r="E370" s="13">
        <f>E369+3820</f>
        <v>41450</v>
      </c>
    </row>
    <row r="371" spans="1:5" x14ac:dyDescent="0.45">
      <c r="A371" s="11">
        <v>2011</v>
      </c>
      <c r="B371" s="12" t="s">
        <v>467</v>
      </c>
      <c r="C371" s="13">
        <v>10</v>
      </c>
      <c r="D371" s="12" t="s">
        <v>50</v>
      </c>
      <c r="E371" s="13">
        <f t="shared" ref="E371:E373" si="30">E370+3820</f>
        <v>45270</v>
      </c>
    </row>
    <row r="372" spans="1:5" x14ac:dyDescent="0.45">
      <c r="A372" s="11">
        <v>2011</v>
      </c>
      <c r="B372" s="12" t="s">
        <v>468</v>
      </c>
      <c r="C372" s="13">
        <v>11</v>
      </c>
      <c r="D372" s="12" t="s">
        <v>50</v>
      </c>
      <c r="E372" s="13">
        <f t="shared" si="30"/>
        <v>49090</v>
      </c>
    </row>
    <row r="373" spans="1:5" x14ac:dyDescent="0.45">
      <c r="A373" s="11">
        <v>2011</v>
      </c>
      <c r="B373" s="12" t="s">
        <v>469</v>
      </c>
      <c r="C373" s="13">
        <v>12</v>
      </c>
      <c r="D373" s="12" t="s">
        <v>50</v>
      </c>
      <c r="E373" s="13">
        <f t="shared" si="30"/>
        <v>52910</v>
      </c>
    </row>
    <row r="374" spans="1:5" x14ac:dyDescent="0.45">
      <c r="A374" s="11">
        <v>2011</v>
      </c>
      <c r="B374" s="12" t="s">
        <v>275</v>
      </c>
      <c r="C374" s="13">
        <v>1</v>
      </c>
      <c r="D374" s="12" t="s">
        <v>35</v>
      </c>
      <c r="E374" s="13">
        <v>13600</v>
      </c>
    </row>
    <row r="375" spans="1:5" x14ac:dyDescent="0.45">
      <c r="A375" s="11">
        <v>2011</v>
      </c>
      <c r="B375" s="12" t="s">
        <v>276</v>
      </c>
      <c r="C375" s="13">
        <v>2</v>
      </c>
      <c r="D375" s="12" t="s">
        <v>35</v>
      </c>
      <c r="E375" s="13">
        <v>18380</v>
      </c>
    </row>
    <row r="376" spans="1:5" x14ac:dyDescent="0.45">
      <c r="A376" s="11">
        <v>2011</v>
      </c>
      <c r="B376" s="12" t="s">
        <v>277</v>
      </c>
      <c r="C376" s="13">
        <v>3</v>
      </c>
      <c r="D376" s="12" t="s">
        <v>35</v>
      </c>
      <c r="E376" s="13">
        <v>23160</v>
      </c>
    </row>
    <row r="377" spans="1:5" x14ac:dyDescent="0.45">
      <c r="A377" s="11">
        <v>2011</v>
      </c>
      <c r="B377" s="12" t="s">
        <v>278</v>
      </c>
      <c r="C377" s="13">
        <v>4</v>
      </c>
      <c r="D377" s="12" t="s">
        <v>35</v>
      </c>
      <c r="E377" s="13">
        <v>27940</v>
      </c>
    </row>
    <row r="378" spans="1:5" x14ac:dyDescent="0.45">
      <c r="A378" s="11">
        <v>2011</v>
      </c>
      <c r="B378" s="12" t="s">
        <v>279</v>
      </c>
      <c r="C378" s="13">
        <v>5</v>
      </c>
      <c r="D378" s="12" t="s">
        <v>35</v>
      </c>
      <c r="E378" s="13">
        <v>32720</v>
      </c>
    </row>
    <row r="379" spans="1:5" x14ac:dyDescent="0.45">
      <c r="A379" s="11">
        <v>2011</v>
      </c>
      <c r="B379" s="12" t="s">
        <v>280</v>
      </c>
      <c r="C379" s="13">
        <v>6</v>
      </c>
      <c r="D379" s="12" t="s">
        <v>35</v>
      </c>
      <c r="E379" s="13">
        <v>37500</v>
      </c>
    </row>
    <row r="380" spans="1:5" x14ac:dyDescent="0.45">
      <c r="A380" s="11">
        <v>2011</v>
      </c>
      <c r="B380" s="12" t="s">
        <v>281</v>
      </c>
      <c r="C380" s="13">
        <v>7</v>
      </c>
      <c r="D380" s="12" t="s">
        <v>35</v>
      </c>
      <c r="E380" s="13">
        <v>42280</v>
      </c>
    </row>
    <row r="381" spans="1:5" x14ac:dyDescent="0.45">
      <c r="A381" s="11">
        <v>2011</v>
      </c>
      <c r="B381" s="12" t="s">
        <v>282</v>
      </c>
      <c r="C381" s="13">
        <v>8</v>
      </c>
      <c r="D381" s="12" t="s">
        <v>35</v>
      </c>
      <c r="E381" s="13">
        <v>47060</v>
      </c>
    </row>
    <row r="382" spans="1:5" x14ac:dyDescent="0.45">
      <c r="A382" s="11">
        <v>2011</v>
      </c>
      <c r="B382" s="12" t="s">
        <v>470</v>
      </c>
      <c r="C382" s="13">
        <v>9</v>
      </c>
      <c r="D382" s="12" t="s">
        <v>35</v>
      </c>
      <c r="E382" s="13">
        <f>E381+4780</f>
        <v>51840</v>
      </c>
    </row>
    <row r="383" spans="1:5" x14ac:dyDescent="0.45">
      <c r="A383" s="11">
        <v>2011</v>
      </c>
      <c r="B383" s="12" t="s">
        <v>471</v>
      </c>
      <c r="C383" s="13">
        <v>10</v>
      </c>
      <c r="D383" s="12" t="s">
        <v>35</v>
      </c>
      <c r="E383" s="13">
        <f t="shared" ref="E383:E385" si="31">E382+4780</f>
        <v>56620</v>
      </c>
    </row>
    <row r="384" spans="1:5" x14ac:dyDescent="0.45">
      <c r="A384" s="11">
        <v>2011</v>
      </c>
      <c r="B384" s="12" t="s">
        <v>472</v>
      </c>
      <c r="C384" s="13">
        <v>11</v>
      </c>
      <c r="D384" s="12" t="s">
        <v>35</v>
      </c>
      <c r="E384" s="13">
        <f t="shared" si="31"/>
        <v>61400</v>
      </c>
    </row>
    <row r="385" spans="1:5" x14ac:dyDescent="0.45">
      <c r="A385" s="11">
        <v>2011</v>
      </c>
      <c r="B385" s="12" t="s">
        <v>473</v>
      </c>
      <c r="C385" s="13">
        <v>12</v>
      </c>
      <c r="D385" s="12" t="s">
        <v>35</v>
      </c>
      <c r="E385" s="13">
        <f t="shared" si="31"/>
        <v>66180</v>
      </c>
    </row>
    <row r="386" spans="1:5" x14ac:dyDescent="0.45">
      <c r="A386" s="11">
        <v>2011</v>
      </c>
      <c r="B386" s="12" t="s">
        <v>283</v>
      </c>
      <c r="C386" s="13">
        <v>1</v>
      </c>
      <c r="D386" s="12" t="s">
        <v>46</v>
      </c>
      <c r="E386" s="13">
        <v>12540</v>
      </c>
    </row>
    <row r="387" spans="1:5" x14ac:dyDescent="0.45">
      <c r="A387" s="11">
        <v>2011</v>
      </c>
      <c r="B387" s="12" t="s">
        <v>284</v>
      </c>
      <c r="C387" s="13">
        <v>2</v>
      </c>
      <c r="D387" s="12" t="s">
        <v>46</v>
      </c>
      <c r="E387" s="13">
        <v>16930</v>
      </c>
    </row>
    <row r="388" spans="1:5" x14ac:dyDescent="0.45">
      <c r="A388" s="11">
        <v>2011</v>
      </c>
      <c r="B388" s="12" t="s">
        <v>285</v>
      </c>
      <c r="C388" s="13">
        <v>3</v>
      </c>
      <c r="D388" s="12" t="s">
        <v>46</v>
      </c>
      <c r="E388" s="13">
        <v>21320</v>
      </c>
    </row>
    <row r="389" spans="1:5" x14ac:dyDescent="0.45">
      <c r="A389" s="11">
        <v>2011</v>
      </c>
      <c r="B389" s="12" t="s">
        <v>286</v>
      </c>
      <c r="C389" s="13">
        <v>4</v>
      </c>
      <c r="D389" s="12" t="s">
        <v>46</v>
      </c>
      <c r="E389" s="13">
        <v>25710</v>
      </c>
    </row>
    <row r="390" spans="1:5" x14ac:dyDescent="0.45">
      <c r="A390" s="11">
        <v>2011</v>
      </c>
      <c r="B390" s="12" t="s">
        <v>287</v>
      </c>
      <c r="C390" s="13">
        <v>5</v>
      </c>
      <c r="D390" s="12" t="s">
        <v>46</v>
      </c>
      <c r="E390" s="13">
        <v>30100</v>
      </c>
    </row>
    <row r="391" spans="1:5" x14ac:dyDescent="0.45">
      <c r="A391" s="11">
        <v>2011</v>
      </c>
      <c r="B391" s="12" t="s">
        <v>288</v>
      </c>
      <c r="C391" s="13">
        <v>6</v>
      </c>
      <c r="D391" s="12" t="s">
        <v>46</v>
      </c>
      <c r="E391" s="13">
        <v>34490</v>
      </c>
    </row>
    <row r="392" spans="1:5" x14ac:dyDescent="0.45">
      <c r="A392" s="11">
        <v>2011</v>
      </c>
      <c r="B392" s="12" t="s">
        <v>289</v>
      </c>
      <c r="C392" s="13">
        <v>7</v>
      </c>
      <c r="D392" s="12" t="s">
        <v>46</v>
      </c>
      <c r="E392" s="13">
        <v>38880</v>
      </c>
    </row>
    <row r="393" spans="1:5" x14ac:dyDescent="0.45">
      <c r="A393" s="11">
        <v>2011</v>
      </c>
      <c r="B393" s="12" t="s">
        <v>290</v>
      </c>
      <c r="C393" s="13">
        <v>8</v>
      </c>
      <c r="D393" s="12" t="s">
        <v>46</v>
      </c>
      <c r="E393" s="13">
        <v>43270</v>
      </c>
    </row>
    <row r="394" spans="1:5" x14ac:dyDescent="0.45">
      <c r="A394" s="11">
        <v>2011</v>
      </c>
      <c r="B394" s="12" t="s">
        <v>474</v>
      </c>
      <c r="C394" s="13">
        <v>9</v>
      </c>
      <c r="D394" s="12" t="s">
        <v>46</v>
      </c>
      <c r="E394" s="13">
        <f>+E393+4390</f>
        <v>47660</v>
      </c>
    </row>
    <row r="395" spans="1:5" x14ac:dyDescent="0.45">
      <c r="A395" s="11">
        <v>2011</v>
      </c>
      <c r="B395" s="12" t="s">
        <v>475</v>
      </c>
      <c r="C395" s="13">
        <v>10</v>
      </c>
      <c r="D395" s="12" t="s">
        <v>46</v>
      </c>
      <c r="E395" s="13">
        <f t="shared" ref="E395:E397" si="32">+E394+4390</f>
        <v>52050</v>
      </c>
    </row>
    <row r="396" spans="1:5" x14ac:dyDescent="0.45">
      <c r="A396" s="11">
        <v>2011</v>
      </c>
      <c r="B396" s="12" t="s">
        <v>476</v>
      </c>
      <c r="C396" s="13">
        <v>11</v>
      </c>
      <c r="D396" s="12" t="s">
        <v>46</v>
      </c>
      <c r="E396" s="13">
        <f t="shared" si="32"/>
        <v>56440</v>
      </c>
    </row>
    <row r="397" spans="1:5" x14ac:dyDescent="0.45">
      <c r="A397" s="11">
        <v>2011</v>
      </c>
      <c r="B397" s="12" t="s">
        <v>477</v>
      </c>
      <c r="C397" s="13">
        <v>12</v>
      </c>
      <c r="D397" s="12" t="s">
        <v>46</v>
      </c>
      <c r="E397" s="13">
        <f t="shared" si="32"/>
        <v>60830</v>
      </c>
    </row>
    <row r="398" spans="1:5" x14ac:dyDescent="0.45">
      <c r="A398" s="11">
        <v>2010</v>
      </c>
      <c r="B398" s="12" t="s">
        <v>291</v>
      </c>
      <c r="C398" s="13">
        <v>1</v>
      </c>
      <c r="D398" s="12" t="s">
        <v>50</v>
      </c>
      <c r="E398" s="13">
        <v>10830</v>
      </c>
    </row>
    <row r="399" spans="1:5" x14ac:dyDescent="0.45">
      <c r="A399" s="11">
        <v>2010</v>
      </c>
      <c r="B399" s="12" t="s">
        <v>292</v>
      </c>
      <c r="C399" s="13">
        <v>2</v>
      </c>
      <c r="D399" s="12" t="s">
        <v>50</v>
      </c>
      <c r="E399" s="13">
        <v>14570</v>
      </c>
    </row>
    <row r="400" spans="1:5" x14ac:dyDescent="0.45">
      <c r="A400" s="11">
        <v>2010</v>
      </c>
      <c r="B400" s="12" t="s">
        <v>293</v>
      </c>
      <c r="C400" s="13">
        <v>3</v>
      </c>
      <c r="D400" s="12" t="s">
        <v>50</v>
      </c>
      <c r="E400" s="13">
        <v>18310</v>
      </c>
    </row>
    <row r="401" spans="1:5" x14ac:dyDescent="0.45">
      <c r="A401" s="11">
        <v>2010</v>
      </c>
      <c r="B401" s="12" t="s">
        <v>294</v>
      </c>
      <c r="C401" s="13">
        <v>4</v>
      </c>
      <c r="D401" s="12" t="s">
        <v>50</v>
      </c>
      <c r="E401" s="13">
        <v>22050</v>
      </c>
    </row>
    <row r="402" spans="1:5" x14ac:dyDescent="0.45">
      <c r="A402" s="11">
        <v>2010</v>
      </c>
      <c r="B402" s="12" t="s">
        <v>295</v>
      </c>
      <c r="C402" s="13">
        <v>5</v>
      </c>
      <c r="D402" s="12" t="s">
        <v>50</v>
      </c>
      <c r="E402" s="13">
        <v>25790</v>
      </c>
    </row>
    <row r="403" spans="1:5" x14ac:dyDescent="0.45">
      <c r="A403" s="11">
        <v>2010</v>
      </c>
      <c r="B403" s="12" t="s">
        <v>296</v>
      </c>
      <c r="C403" s="13">
        <v>6</v>
      </c>
      <c r="D403" s="12" t="s">
        <v>50</v>
      </c>
      <c r="E403" s="13">
        <v>29530</v>
      </c>
    </row>
    <row r="404" spans="1:5" x14ac:dyDescent="0.45">
      <c r="A404" s="11">
        <v>2010</v>
      </c>
      <c r="B404" s="12" t="s">
        <v>297</v>
      </c>
      <c r="C404" s="13">
        <v>7</v>
      </c>
      <c r="D404" s="12" t="s">
        <v>50</v>
      </c>
      <c r="E404" s="13">
        <v>33270</v>
      </c>
    </row>
    <row r="405" spans="1:5" x14ac:dyDescent="0.45">
      <c r="A405" s="11">
        <v>2010</v>
      </c>
      <c r="B405" s="12" t="s">
        <v>298</v>
      </c>
      <c r="C405" s="13">
        <v>8</v>
      </c>
      <c r="D405" s="12" t="s">
        <v>50</v>
      </c>
      <c r="E405" s="13">
        <v>37010</v>
      </c>
    </row>
    <row r="406" spans="1:5" x14ac:dyDescent="0.45">
      <c r="A406" s="11">
        <v>2010</v>
      </c>
      <c r="B406" s="12" t="s">
        <v>478</v>
      </c>
      <c r="C406" s="13">
        <v>9</v>
      </c>
      <c r="D406" s="12" t="s">
        <v>50</v>
      </c>
      <c r="E406" s="13">
        <f>+E405+3740</f>
        <v>40750</v>
      </c>
    </row>
    <row r="407" spans="1:5" x14ac:dyDescent="0.45">
      <c r="A407" s="11">
        <v>2010</v>
      </c>
      <c r="B407" s="12" t="s">
        <v>479</v>
      </c>
      <c r="C407" s="13">
        <v>10</v>
      </c>
      <c r="D407" s="12" t="s">
        <v>50</v>
      </c>
      <c r="E407" s="13">
        <f t="shared" ref="E407:E409" si="33">+E406+3740</f>
        <v>44490</v>
      </c>
    </row>
    <row r="408" spans="1:5" x14ac:dyDescent="0.45">
      <c r="A408" s="11">
        <v>2010</v>
      </c>
      <c r="B408" s="12" t="s">
        <v>480</v>
      </c>
      <c r="C408" s="13">
        <v>11</v>
      </c>
      <c r="D408" s="12" t="s">
        <v>50</v>
      </c>
      <c r="E408" s="13">
        <f t="shared" si="33"/>
        <v>48230</v>
      </c>
    </row>
    <row r="409" spans="1:5" x14ac:dyDescent="0.45">
      <c r="A409" s="11">
        <v>2010</v>
      </c>
      <c r="B409" s="12" t="s">
        <v>481</v>
      </c>
      <c r="C409" s="13">
        <v>12</v>
      </c>
      <c r="D409" s="12" t="s">
        <v>50</v>
      </c>
      <c r="E409" s="13">
        <f t="shared" si="33"/>
        <v>51970</v>
      </c>
    </row>
    <row r="410" spans="1:5" x14ac:dyDescent="0.45">
      <c r="A410" s="11">
        <v>2010</v>
      </c>
      <c r="B410" s="12" t="s">
        <v>299</v>
      </c>
      <c r="C410" s="13">
        <v>1</v>
      </c>
      <c r="D410" s="12" t="s">
        <v>35</v>
      </c>
      <c r="E410" s="13">
        <v>13530</v>
      </c>
    </row>
    <row r="411" spans="1:5" x14ac:dyDescent="0.45">
      <c r="A411" s="11">
        <v>2010</v>
      </c>
      <c r="B411" s="12" t="s">
        <v>300</v>
      </c>
      <c r="C411" s="13">
        <v>2</v>
      </c>
      <c r="D411" s="12" t="s">
        <v>35</v>
      </c>
      <c r="E411" s="13">
        <v>18210</v>
      </c>
    </row>
    <row r="412" spans="1:5" x14ac:dyDescent="0.45">
      <c r="A412" s="11">
        <v>2010</v>
      </c>
      <c r="B412" s="12" t="s">
        <v>301</v>
      </c>
      <c r="C412" s="13">
        <v>3</v>
      </c>
      <c r="D412" s="12" t="s">
        <v>35</v>
      </c>
      <c r="E412" s="13">
        <v>22890</v>
      </c>
    </row>
    <row r="413" spans="1:5" x14ac:dyDescent="0.45">
      <c r="A413" s="11">
        <v>2010</v>
      </c>
      <c r="B413" s="12" t="s">
        <v>302</v>
      </c>
      <c r="C413" s="13">
        <v>4</v>
      </c>
      <c r="D413" s="12" t="s">
        <v>35</v>
      </c>
      <c r="E413" s="13">
        <v>27570</v>
      </c>
    </row>
    <row r="414" spans="1:5" x14ac:dyDescent="0.45">
      <c r="A414" s="11">
        <v>2010</v>
      </c>
      <c r="B414" s="12" t="s">
        <v>303</v>
      </c>
      <c r="C414" s="13">
        <v>5</v>
      </c>
      <c r="D414" s="12" t="s">
        <v>35</v>
      </c>
      <c r="E414" s="13">
        <v>32250</v>
      </c>
    </row>
    <row r="415" spans="1:5" x14ac:dyDescent="0.45">
      <c r="A415" s="11">
        <v>2010</v>
      </c>
      <c r="B415" s="12" t="s">
        <v>304</v>
      </c>
      <c r="C415" s="13">
        <v>6</v>
      </c>
      <c r="D415" s="12" t="s">
        <v>35</v>
      </c>
      <c r="E415" s="13">
        <v>36930</v>
      </c>
    </row>
    <row r="416" spans="1:5" x14ac:dyDescent="0.45">
      <c r="A416" s="11">
        <v>2010</v>
      </c>
      <c r="B416" s="12" t="s">
        <v>305</v>
      </c>
      <c r="C416" s="13">
        <v>7</v>
      </c>
      <c r="D416" s="12" t="s">
        <v>35</v>
      </c>
      <c r="E416" s="13">
        <v>41610</v>
      </c>
    </row>
    <row r="417" spans="1:5" x14ac:dyDescent="0.45">
      <c r="A417" s="11">
        <v>2010</v>
      </c>
      <c r="B417" s="12" t="s">
        <v>306</v>
      </c>
      <c r="C417" s="13">
        <v>8</v>
      </c>
      <c r="D417" s="12" t="s">
        <v>35</v>
      </c>
      <c r="E417" s="13">
        <v>46290</v>
      </c>
    </row>
    <row r="418" spans="1:5" x14ac:dyDescent="0.45">
      <c r="A418" s="11">
        <v>2010</v>
      </c>
      <c r="B418" s="12" t="s">
        <v>482</v>
      </c>
      <c r="C418" s="13">
        <v>9</v>
      </c>
      <c r="D418" s="12" t="s">
        <v>35</v>
      </c>
      <c r="E418" s="13">
        <f>E417+4680</f>
        <v>50970</v>
      </c>
    </row>
    <row r="419" spans="1:5" x14ac:dyDescent="0.45">
      <c r="A419" s="11">
        <v>2010</v>
      </c>
      <c r="B419" s="12" t="s">
        <v>483</v>
      </c>
      <c r="C419" s="13">
        <v>10</v>
      </c>
      <c r="D419" s="12" t="s">
        <v>35</v>
      </c>
      <c r="E419" s="13">
        <f t="shared" ref="E419:E421" si="34">E418+4680</f>
        <v>55650</v>
      </c>
    </row>
    <row r="420" spans="1:5" x14ac:dyDescent="0.45">
      <c r="A420" s="11">
        <v>2010</v>
      </c>
      <c r="B420" s="12" t="s">
        <v>484</v>
      </c>
      <c r="C420" s="13">
        <v>11</v>
      </c>
      <c r="D420" s="12" t="s">
        <v>35</v>
      </c>
      <c r="E420" s="13">
        <f t="shared" si="34"/>
        <v>60330</v>
      </c>
    </row>
    <row r="421" spans="1:5" x14ac:dyDescent="0.45">
      <c r="A421" s="11">
        <v>2010</v>
      </c>
      <c r="B421" s="12" t="s">
        <v>485</v>
      </c>
      <c r="C421" s="13">
        <v>12</v>
      </c>
      <c r="D421" s="12" t="s">
        <v>35</v>
      </c>
      <c r="E421" s="13">
        <f t="shared" si="34"/>
        <v>65010</v>
      </c>
    </row>
    <row r="422" spans="1:5" x14ac:dyDescent="0.45">
      <c r="A422" s="11">
        <v>2010</v>
      </c>
      <c r="B422" s="12" t="s">
        <v>307</v>
      </c>
      <c r="C422" s="13">
        <v>1</v>
      </c>
      <c r="D422" s="12" t="s">
        <v>46</v>
      </c>
      <c r="E422" s="13">
        <v>12460</v>
      </c>
    </row>
    <row r="423" spans="1:5" x14ac:dyDescent="0.45">
      <c r="A423" s="11">
        <v>2010</v>
      </c>
      <c r="B423" s="12" t="s">
        <v>308</v>
      </c>
      <c r="C423" s="13">
        <v>2</v>
      </c>
      <c r="D423" s="12" t="s">
        <v>46</v>
      </c>
      <c r="E423" s="13">
        <v>16760</v>
      </c>
    </row>
    <row r="424" spans="1:5" x14ac:dyDescent="0.45">
      <c r="A424" s="11">
        <v>2010</v>
      </c>
      <c r="B424" s="12" t="s">
        <v>309</v>
      </c>
      <c r="C424" s="13">
        <v>3</v>
      </c>
      <c r="D424" s="12" t="s">
        <v>46</v>
      </c>
      <c r="E424" s="13">
        <v>21060</v>
      </c>
    </row>
    <row r="425" spans="1:5" x14ac:dyDescent="0.45">
      <c r="A425" s="11">
        <v>2010</v>
      </c>
      <c r="B425" s="12" t="s">
        <v>310</v>
      </c>
      <c r="C425" s="13">
        <v>4</v>
      </c>
      <c r="D425" s="12" t="s">
        <v>46</v>
      </c>
      <c r="E425" s="13">
        <v>25360</v>
      </c>
    </row>
    <row r="426" spans="1:5" x14ac:dyDescent="0.45">
      <c r="A426" s="11">
        <v>2010</v>
      </c>
      <c r="B426" s="12" t="s">
        <v>311</v>
      </c>
      <c r="C426" s="13">
        <v>5</v>
      </c>
      <c r="D426" s="12" t="s">
        <v>46</v>
      </c>
      <c r="E426" s="13">
        <v>29660</v>
      </c>
    </row>
    <row r="427" spans="1:5" x14ac:dyDescent="0.45">
      <c r="A427" s="11">
        <v>2010</v>
      </c>
      <c r="B427" s="12" t="s">
        <v>312</v>
      </c>
      <c r="C427" s="13">
        <v>6</v>
      </c>
      <c r="D427" s="12" t="s">
        <v>46</v>
      </c>
      <c r="E427" s="13">
        <v>33960</v>
      </c>
    </row>
    <row r="428" spans="1:5" x14ac:dyDescent="0.45">
      <c r="A428" s="11">
        <v>2010</v>
      </c>
      <c r="B428" s="12" t="s">
        <v>313</v>
      </c>
      <c r="C428" s="13">
        <v>7</v>
      </c>
      <c r="D428" s="12" t="s">
        <v>46</v>
      </c>
      <c r="E428" s="13">
        <v>38260</v>
      </c>
    </row>
    <row r="429" spans="1:5" x14ac:dyDescent="0.45">
      <c r="A429" s="11">
        <v>2010</v>
      </c>
      <c r="B429" s="12" t="s">
        <v>314</v>
      </c>
      <c r="C429" s="13">
        <v>8</v>
      </c>
      <c r="D429" s="12" t="s">
        <v>46</v>
      </c>
      <c r="E429" s="13">
        <v>42560</v>
      </c>
    </row>
    <row r="430" spans="1:5" x14ac:dyDescent="0.45">
      <c r="A430" s="11">
        <v>2010</v>
      </c>
      <c r="B430" s="12" t="s">
        <v>354</v>
      </c>
      <c r="C430" s="13">
        <v>9</v>
      </c>
      <c r="D430" s="12" t="s">
        <v>46</v>
      </c>
      <c r="E430" s="13">
        <f>E429+4300</f>
        <v>46860</v>
      </c>
    </row>
    <row r="431" spans="1:5" x14ac:dyDescent="0.45">
      <c r="A431" s="11">
        <v>2010</v>
      </c>
      <c r="B431" s="12" t="s">
        <v>355</v>
      </c>
      <c r="C431" s="13">
        <v>10</v>
      </c>
      <c r="D431" s="12" t="s">
        <v>46</v>
      </c>
      <c r="E431" s="13">
        <f t="shared" ref="E431:E433" si="35">E430+4300</f>
        <v>51160</v>
      </c>
    </row>
    <row r="432" spans="1:5" x14ac:dyDescent="0.45">
      <c r="A432" s="11">
        <v>2010</v>
      </c>
      <c r="B432" s="12" t="s">
        <v>356</v>
      </c>
      <c r="C432" s="13">
        <v>11</v>
      </c>
      <c r="D432" s="12" t="s">
        <v>46</v>
      </c>
      <c r="E432" s="13">
        <f t="shared" si="35"/>
        <v>55460</v>
      </c>
    </row>
    <row r="433" spans="1:5" x14ac:dyDescent="0.45">
      <c r="A433" s="11">
        <v>2010</v>
      </c>
      <c r="B433" s="12" t="s">
        <v>357</v>
      </c>
      <c r="C433" s="13">
        <v>12</v>
      </c>
      <c r="D433" s="12" t="s">
        <v>46</v>
      </c>
      <c r="E433" s="13">
        <f t="shared" si="35"/>
        <v>59760</v>
      </c>
    </row>
  </sheetData>
  <phoneticPr fontId="13" type="noConversion"/>
  <pageMargins left="0.7" right="0.7" top="0.75" bottom="0.75" header="0.3" footer="0.3"/>
  <pageSetup paperSize="9" orientation="portrait" horizontalDpi="300" verticalDpi="300" r:id="rId1"/>
  <headerFooter>
    <oddHeader>&amp;L&amp;"Calibri"&amp;11&amp;K000000PERSONAL/NONWORK // EXTERNAL&amp;1#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Health Exchange Subsidy</vt:lpstr>
      <vt:lpstr>FPL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 Terry</dc:creator>
  <cp:lastModifiedBy>Elias Ilin</cp:lastModifiedBy>
  <dcterms:created xsi:type="dcterms:W3CDTF">2021-02-26T16:17:01Z</dcterms:created>
  <dcterms:modified xsi:type="dcterms:W3CDTF">2022-07-12T14:49:54Z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ea93e3-e39d-47c1-8196-dda37fa8a38c_Enabled">
    <vt:lpwstr>true</vt:lpwstr>
  </property>
  <property fmtid="{D5CDD505-2E9C-101B-9397-08002B2CF9AE}" pid="3" name="MSIP_Label_d7ea93e3-e39d-47c1-8196-dda37fa8a38c_SetDate">
    <vt:lpwstr>2022-05-12T16:02:33Z</vt:lpwstr>
  </property>
  <property fmtid="{D5CDD505-2E9C-101B-9397-08002B2CF9AE}" pid="4" name="MSIP_Label_d7ea93e3-e39d-47c1-8196-dda37fa8a38c_Method">
    <vt:lpwstr>Privileged</vt:lpwstr>
  </property>
  <property fmtid="{D5CDD505-2E9C-101B-9397-08002B2CF9AE}" pid="5" name="MSIP_Label_d7ea93e3-e39d-47c1-8196-dda37fa8a38c_Name">
    <vt:lpwstr>d7ea93e3-e39d-47c1-8196-dda37fa8a38c</vt:lpwstr>
  </property>
  <property fmtid="{D5CDD505-2E9C-101B-9397-08002B2CF9AE}" pid="6" name="MSIP_Label_d7ea93e3-e39d-47c1-8196-dda37fa8a38c_SiteId">
    <vt:lpwstr>b397c653-5b19-463f-b9fc-af658ded9128</vt:lpwstr>
  </property>
  <property fmtid="{D5CDD505-2E9C-101B-9397-08002B2CF9AE}" pid="7" name="MSIP_Label_d7ea93e3-e39d-47c1-8196-dda37fa8a38c_ActionId">
    <vt:lpwstr>032f2458-a7ba-4ff2-93d7-d31e4053577b</vt:lpwstr>
  </property>
  <property fmtid="{D5CDD505-2E9C-101B-9397-08002B2CF9AE}" pid="8" name="MSIP_Label_d7ea93e3-e39d-47c1-8196-dda37fa8a38c_ContentBits">
    <vt:lpwstr>1</vt:lpwstr>
  </property>
</Properties>
</file>