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mc:AlternateContent xmlns:mc="http://schemas.openxmlformats.org/markup-compatibility/2006">
    <mc:Choice Requires="x15">
      <x15ac:absPath xmlns:x15ac="http://schemas.microsoft.com/office/spreadsheetml/2010/11/ac" url="C:\Users\indexing5\Desktop\"/>
    </mc:Choice>
  </mc:AlternateContent>
  <xr:revisionPtr revIDLastSave="0" documentId="13_ncr:1_{45371A36-6553-454E-9324-F008A112D8A4}" xr6:coauthVersionLast="32" xr6:coauthVersionMax="32" xr10:uidLastSave="{00000000-0000-0000-0000-000000000000}"/>
  <bookViews>
    <workbookView xWindow="240" yWindow="465" windowWidth="29115" windowHeight="17160" activeTab="3" xr2:uid="{00000000-000D-0000-FFFF-FFFF00000000}"/>
  </bookViews>
  <sheets>
    <sheet name="Instructions " sheetId="2" r:id="rId1"/>
    <sheet name="Student database" sheetId="1" r:id="rId2"/>
    <sheet name="Database edit" sheetId="3" r:id="rId3"/>
    <sheet name="Students by Campus" sheetId="5" r:id="rId4"/>
  </sheets>
  <definedNames>
    <definedName name="_xlnm._FilterDatabase" localSheetId="2" hidden="1">'Database edit'!$A$1:$M$154</definedName>
    <definedName name="_xlnm._FilterDatabase" localSheetId="1" hidden="1">'Student database'!$A$1:$I$154</definedName>
  </definedNames>
  <calcPr calcId="179017"/>
  <pivotCaches>
    <pivotCache cacheId="6" r:id="rId5"/>
    <pivotCache cacheId="21" r:id="rId6"/>
  </pivotCache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3" i="3" l="1"/>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103" i="3"/>
  <c r="B104" i="3"/>
  <c r="B105" i="3"/>
  <c r="B106" i="3"/>
  <c r="B107" i="3"/>
  <c r="B108" i="3"/>
  <c r="B109" i="3"/>
  <c r="B110" i="3"/>
  <c r="B111" i="3"/>
  <c r="B112" i="3"/>
  <c r="B113" i="3"/>
  <c r="B114" i="3"/>
  <c r="B115" i="3"/>
  <c r="B116" i="3"/>
  <c r="B117" i="3"/>
  <c r="B118" i="3"/>
  <c r="B119" i="3"/>
  <c r="B120" i="3"/>
  <c r="B121" i="3"/>
  <c r="B122" i="3"/>
  <c r="B123" i="3"/>
  <c r="B124" i="3"/>
  <c r="B125" i="3"/>
  <c r="B126" i="3"/>
  <c r="B127" i="3"/>
  <c r="B128" i="3"/>
  <c r="B129" i="3"/>
  <c r="B130" i="3"/>
  <c r="B131" i="3"/>
  <c r="B132" i="3"/>
  <c r="B133" i="3"/>
  <c r="B134" i="3"/>
  <c r="B135" i="3"/>
  <c r="B136" i="3"/>
  <c r="B137" i="3"/>
  <c r="B138" i="3"/>
  <c r="B139" i="3"/>
  <c r="B140" i="3"/>
  <c r="B141" i="3"/>
  <c r="B142" i="3"/>
  <c r="B143" i="3"/>
  <c r="B144" i="3"/>
  <c r="B145" i="3"/>
  <c r="B146" i="3"/>
  <c r="B147" i="3"/>
  <c r="B148" i="3"/>
  <c r="B149" i="3"/>
  <c r="B150" i="3"/>
  <c r="B151" i="3"/>
  <c r="B152" i="3"/>
  <c r="B153" i="3"/>
  <c r="B154" i="3"/>
  <c r="B2" i="3"/>
  <c r="G3" i="3"/>
  <c r="G4" i="3"/>
  <c r="M4" i="3" s="1"/>
  <c r="G5" i="3"/>
  <c r="M5" i="3" s="1"/>
  <c r="G6" i="3"/>
  <c r="M6" i="3" s="1"/>
  <c r="G7" i="3"/>
  <c r="G8" i="3"/>
  <c r="M8" i="3" s="1"/>
  <c r="G9" i="3"/>
  <c r="M9" i="3" s="1"/>
  <c r="G10" i="3"/>
  <c r="M10" i="3" s="1"/>
  <c r="G11" i="3"/>
  <c r="G12" i="3"/>
  <c r="M12" i="3" s="1"/>
  <c r="G13" i="3"/>
  <c r="M13" i="3" s="1"/>
  <c r="G14" i="3"/>
  <c r="M14" i="3" s="1"/>
  <c r="G15" i="3"/>
  <c r="G16" i="3"/>
  <c r="M16" i="3" s="1"/>
  <c r="G17" i="3"/>
  <c r="M17" i="3" s="1"/>
  <c r="G18" i="3"/>
  <c r="M18" i="3" s="1"/>
  <c r="G19" i="3"/>
  <c r="G20" i="3"/>
  <c r="M20" i="3" s="1"/>
  <c r="G21" i="3"/>
  <c r="M21" i="3" s="1"/>
  <c r="G22" i="3"/>
  <c r="M22" i="3" s="1"/>
  <c r="G23" i="3"/>
  <c r="G24" i="3"/>
  <c r="M24" i="3" s="1"/>
  <c r="G25" i="3"/>
  <c r="M25" i="3" s="1"/>
  <c r="G26" i="3"/>
  <c r="M26" i="3" s="1"/>
  <c r="G27" i="3"/>
  <c r="G28" i="3"/>
  <c r="M28" i="3" s="1"/>
  <c r="G29" i="3"/>
  <c r="M29" i="3" s="1"/>
  <c r="G30" i="3"/>
  <c r="M30" i="3" s="1"/>
  <c r="G31" i="3"/>
  <c r="G32" i="3"/>
  <c r="M32" i="3" s="1"/>
  <c r="G33" i="3"/>
  <c r="M33" i="3" s="1"/>
  <c r="G34" i="3"/>
  <c r="M34" i="3" s="1"/>
  <c r="G35" i="3"/>
  <c r="G36" i="3"/>
  <c r="M36" i="3" s="1"/>
  <c r="G37" i="3"/>
  <c r="M37" i="3" s="1"/>
  <c r="G38" i="3"/>
  <c r="M38" i="3" s="1"/>
  <c r="G39" i="3"/>
  <c r="G40" i="3"/>
  <c r="M40" i="3" s="1"/>
  <c r="G41" i="3"/>
  <c r="M41" i="3" s="1"/>
  <c r="G42" i="3"/>
  <c r="M42" i="3" s="1"/>
  <c r="G43" i="3"/>
  <c r="G44" i="3"/>
  <c r="M44" i="3" s="1"/>
  <c r="G45" i="3"/>
  <c r="M45" i="3" s="1"/>
  <c r="G46" i="3"/>
  <c r="G47" i="3"/>
  <c r="G48" i="3"/>
  <c r="M48" i="3" s="1"/>
  <c r="G49" i="3"/>
  <c r="M49" i="3" s="1"/>
  <c r="G50" i="3"/>
  <c r="M50" i="3" s="1"/>
  <c r="G51" i="3"/>
  <c r="G52" i="3"/>
  <c r="M52" i="3" s="1"/>
  <c r="G53" i="3"/>
  <c r="M53" i="3" s="1"/>
  <c r="G54" i="3"/>
  <c r="G55" i="3"/>
  <c r="G56" i="3"/>
  <c r="M56" i="3" s="1"/>
  <c r="G57" i="3"/>
  <c r="M57" i="3" s="1"/>
  <c r="G58" i="3"/>
  <c r="M58" i="3" s="1"/>
  <c r="G59" i="3"/>
  <c r="G60" i="3"/>
  <c r="M60" i="3" s="1"/>
  <c r="G61" i="3"/>
  <c r="M61" i="3" s="1"/>
  <c r="G62" i="3"/>
  <c r="G63" i="3"/>
  <c r="G64" i="3"/>
  <c r="M64" i="3" s="1"/>
  <c r="G65" i="3"/>
  <c r="M65" i="3" s="1"/>
  <c r="G66" i="3"/>
  <c r="M66" i="3" s="1"/>
  <c r="G67" i="3"/>
  <c r="G68" i="3"/>
  <c r="M68" i="3" s="1"/>
  <c r="G69" i="3"/>
  <c r="M69" i="3" s="1"/>
  <c r="G70" i="3"/>
  <c r="G71" i="3"/>
  <c r="G72" i="3"/>
  <c r="M72" i="3" s="1"/>
  <c r="G73" i="3"/>
  <c r="M73" i="3" s="1"/>
  <c r="G74" i="3"/>
  <c r="M74" i="3" s="1"/>
  <c r="G75" i="3"/>
  <c r="G76" i="3"/>
  <c r="M76" i="3" s="1"/>
  <c r="G77" i="3"/>
  <c r="M77" i="3" s="1"/>
  <c r="G78" i="3"/>
  <c r="G79" i="3"/>
  <c r="G80" i="3"/>
  <c r="M80" i="3" s="1"/>
  <c r="G81" i="3"/>
  <c r="M81" i="3" s="1"/>
  <c r="G82" i="3"/>
  <c r="M82" i="3" s="1"/>
  <c r="G83" i="3"/>
  <c r="G84" i="3"/>
  <c r="M84" i="3" s="1"/>
  <c r="G85" i="3"/>
  <c r="M85" i="3" s="1"/>
  <c r="G86" i="3"/>
  <c r="G87" i="3"/>
  <c r="G88" i="3"/>
  <c r="M88" i="3" s="1"/>
  <c r="G89" i="3"/>
  <c r="M89" i="3" s="1"/>
  <c r="G90" i="3"/>
  <c r="M90" i="3" s="1"/>
  <c r="G91" i="3"/>
  <c r="G92" i="3"/>
  <c r="M92" i="3" s="1"/>
  <c r="G93" i="3"/>
  <c r="M93" i="3" s="1"/>
  <c r="G94" i="3"/>
  <c r="G95" i="3"/>
  <c r="G96" i="3"/>
  <c r="M96" i="3" s="1"/>
  <c r="G97" i="3"/>
  <c r="M97" i="3" s="1"/>
  <c r="G98" i="3"/>
  <c r="M98" i="3" s="1"/>
  <c r="G99" i="3"/>
  <c r="G100" i="3"/>
  <c r="M100" i="3" s="1"/>
  <c r="G101" i="3"/>
  <c r="M101" i="3" s="1"/>
  <c r="G102" i="3"/>
  <c r="G103" i="3"/>
  <c r="G104" i="3"/>
  <c r="M104" i="3" s="1"/>
  <c r="G105" i="3"/>
  <c r="M105" i="3" s="1"/>
  <c r="G106" i="3"/>
  <c r="M106" i="3" s="1"/>
  <c r="G107" i="3"/>
  <c r="G108" i="3"/>
  <c r="M108" i="3" s="1"/>
  <c r="G109" i="3"/>
  <c r="M109" i="3" s="1"/>
  <c r="G110" i="3"/>
  <c r="G111" i="3"/>
  <c r="G112" i="3"/>
  <c r="M112" i="3" s="1"/>
  <c r="G113" i="3"/>
  <c r="M113" i="3" s="1"/>
  <c r="G114" i="3"/>
  <c r="M114" i="3" s="1"/>
  <c r="G115" i="3"/>
  <c r="G116" i="3"/>
  <c r="M116" i="3" s="1"/>
  <c r="G117" i="3"/>
  <c r="M117" i="3" s="1"/>
  <c r="G118" i="3"/>
  <c r="G119" i="3"/>
  <c r="G120" i="3"/>
  <c r="M120" i="3" s="1"/>
  <c r="G121" i="3"/>
  <c r="M121" i="3" s="1"/>
  <c r="G122" i="3"/>
  <c r="M122" i="3" s="1"/>
  <c r="G123" i="3"/>
  <c r="G124" i="3"/>
  <c r="M124" i="3" s="1"/>
  <c r="G125" i="3"/>
  <c r="M125" i="3" s="1"/>
  <c r="G126" i="3"/>
  <c r="G127" i="3"/>
  <c r="G128" i="3"/>
  <c r="M128" i="3" s="1"/>
  <c r="G129" i="3"/>
  <c r="M129" i="3" s="1"/>
  <c r="G130" i="3"/>
  <c r="M130" i="3" s="1"/>
  <c r="G131" i="3"/>
  <c r="G132" i="3"/>
  <c r="M132" i="3" s="1"/>
  <c r="G133" i="3"/>
  <c r="M133" i="3" s="1"/>
  <c r="G134" i="3"/>
  <c r="G135" i="3"/>
  <c r="G136" i="3"/>
  <c r="M136" i="3" s="1"/>
  <c r="G137" i="3"/>
  <c r="M137" i="3" s="1"/>
  <c r="G138" i="3"/>
  <c r="M138" i="3" s="1"/>
  <c r="G139" i="3"/>
  <c r="G140" i="3"/>
  <c r="M140" i="3" s="1"/>
  <c r="G141" i="3"/>
  <c r="M141" i="3" s="1"/>
  <c r="G142" i="3"/>
  <c r="G143" i="3"/>
  <c r="G144" i="3"/>
  <c r="M144" i="3" s="1"/>
  <c r="G145" i="3"/>
  <c r="M145" i="3" s="1"/>
  <c r="G146" i="3"/>
  <c r="M146" i="3" s="1"/>
  <c r="G147" i="3"/>
  <c r="G148" i="3"/>
  <c r="M148" i="3" s="1"/>
  <c r="G149" i="3"/>
  <c r="M149" i="3" s="1"/>
  <c r="G150" i="3"/>
  <c r="G151" i="3"/>
  <c r="G152" i="3"/>
  <c r="M152" i="3" s="1"/>
  <c r="G153" i="3"/>
  <c r="M153" i="3" s="1"/>
  <c r="G154" i="3"/>
  <c r="M154" i="3" s="1"/>
  <c r="G2" i="3"/>
  <c r="M2" i="3" s="1"/>
  <c r="O2" i="3"/>
  <c r="M3" i="3"/>
  <c r="M7" i="3"/>
  <c r="M11" i="3"/>
  <c r="M15" i="3"/>
  <c r="M19" i="3"/>
  <c r="M23" i="3"/>
  <c r="M27" i="3"/>
  <c r="M31" i="3"/>
  <c r="M35" i="3"/>
  <c r="M39" i="3"/>
  <c r="M43" i="3"/>
  <c r="M46" i="3"/>
  <c r="M47" i="3"/>
  <c r="M51" i="3"/>
  <c r="M54" i="3"/>
  <c r="M55" i="3"/>
  <c r="M59" i="3"/>
  <c r="M62" i="3"/>
  <c r="M63" i="3"/>
  <c r="M67" i="3"/>
  <c r="M70" i="3"/>
  <c r="M71" i="3"/>
  <c r="M75" i="3"/>
  <c r="M78" i="3"/>
  <c r="M79" i="3"/>
  <c r="M83" i="3"/>
  <c r="M86" i="3"/>
  <c r="M87" i="3"/>
  <c r="M91" i="3"/>
  <c r="M94" i="3"/>
  <c r="M95" i="3"/>
  <c r="M99" i="3"/>
  <c r="M102" i="3"/>
  <c r="M103" i="3"/>
  <c r="M107" i="3"/>
  <c r="M110" i="3"/>
  <c r="M111" i="3"/>
  <c r="M115" i="3"/>
  <c r="M118" i="3"/>
  <c r="M119" i="3"/>
  <c r="M123" i="3"/>
  <c r="M126" i="3"/>
  <c r="M127" i="3"/>
  <c r="M131" i="3"/>
  <c r="M134" i="3"/>
  <c r="M135" i="3"/>
  <c r="M139" i="3"/>
  <c r="M142" i="3"/>
  <c r="M143" i="3"/>
  <c r="M147" i="3"/>
  <c r="M150" i="3"/>
  <c r="M151" i="3"/>
  <c r="A3"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2" i="3"/>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2" i="3"/>
  <c r="J4" i="3"/>
  <c r="J5" i="3" s="1"/>
  <c r="J6" i="3"/>
  <c r="J7" i="3" s="1"/>
  <c r="J8" i="3" s="1"/>
  <c r="J9" i="3" s="1"/>
  <c r="J10" i="3"/>
  <c r="J11" i="3"/>
  <c r="J12" i="3" s="1"/>
  <c r="J13" i="3"/>
  <c r="J14" i="3" s="1"/>
  <c r="J15" i="3"/>
  <c r="J16" i="3" s="1"/>
  <c r="J17" i="3"/>
  <c r="J18" i="3" s="1"/>
  <c r="J19" i="3"/>
  <c r="J20" i="3" s="1"/>
  <c r="J21" i="3"/>
  <c r="J22" i="3"/>
  <c r="J23" i="3" s="1"/>
  <c r="J24" i="3"/>
  <c r="J25" i="3" s="1"/>
  <c r="J26" i="3"/>
  <c r="J27" i="3" s="1"/>
  <c r="J28" i="3" s="1"/>
  <c r="J29" i="3" s="1"/>
  <c r="J30" i="3"/>
  <c r="J31" i="3" s="1"/>
  <c r="J32" i="3"/>
  <c r="J33" i="3"/>
  <c r="J34" i="3" s="1"/>
  <c r="J35" i="3" s="1"/>
  <c r="J36" i="3"/>
  <c r="J37" i="3"/>
  <c r="J38" i="3"/>
  <c r="J39" i="3"/>
  <c r="J40" i="3"/>
  <c r="J41" i="3" s="1"/>
  <c r="J42" i="3"/>
  <c r="J43" i="3"/>
  <c r="J44" i="3" s="1"/>
  <c r="J45" i="3"/>
  <c r="J46" i="3" s="1"/>
  <c r="J47" i="3"/>
  <c r="J48" i="3"/>
  <c r="J49" i="3" s="1"/>
  <c r="J50" i="3"/>
  <c r="J51" i="3"/>
  <c r="J52" i="3" s="1"/>
  <c r="J53" i="3" s="1"/>
  <c r="J54" i="3"/>
  <c r="J55" i="3" s="1"/>
  <c r="J56" i="3" s="1"/>
  <c r="J57" i="3" s="1"/>
  <c r="J58" i="3"/>
  <c r="J59" i="3" s="1"/>
  <c r="J60" i="3"/>
  <c r="J61" i="3"/>
  <c r="J62" i="3" s="1"/>
  <c r="J63" i="3"/>
  <c r="J64" i="3" s="1"/>
  <c r="J65" i="3"/>
  <c r="J66" i="3"/>
  <c r="J67" i="3" s="1"/>
  <c r="J68" i="3" s="1"/>
  <c r="J69" i="3"/>
  <c r="J70" i="3" s="1"/>
  <c r="J71" i="3"/>
  <c r="J72" i="3" s="1"/>
  <c r="J73" i="3"/>
  <c r="J74" i="3" s="1"/>
  <c r="J75" i="3" s="1"/>
  <c r="J76" i="3" s="1"/>
  <c r="J77" i="3" s="1"/>
  <c r="J78" i="3" s="1"/>
  <c r="J79" i="3" s="1"/>
  <c r="J80" i="3" s="1"/>
  <c r="J81" i="3"/>
  <c r="J82" i="3" s="1"/>
  <c r="J83" i="3"/>
  <c r="J84" i="3" s="1"/>
  <c r="J85" i="3"/>
  <c r="J86" i="3"/>
  <c r="J87" i="3" s="1"/>
  <c r="J88" i="3" s="1"/>
  <c r="J89" i="3" s="1"/>
  <c r="J90" i="3"/>
  <c r="J91" i="3" s="1"/>
  <c r="J92" i="3" s="1"/>
  <c r="J93" i="3" s="1"/>
  <c r="J94" i="3"/>
  <c r="J95" i="3" s="1"/>
  <c r="J96" i="3" s="1"/>
  <c r="J97" i="3" s="1"/>
  <c r="J98" i="3"/>
  <c r="J99" i="3" s="1"/>
  <c r="J100" i="3" s="1"/>
  <c r="J101" i="3" s="1"/>
  <c r="J102" i="3"/>
  <c r="J103" i="3"/>
  <c r="J104" i="3" s="1"/>
  <c r="J105" i="3" s="1"/>
  <c r="J106" i="3" s="1"/>
  <c r="J107" i="3"/>
  <c r="J108" i="3" s="1"/>
  <c r="J109" i="3" s="1"/>
  <c r="J110" i="3"/>
  <c r="J111" i="3" s="1"/>
  <c r="J112" i="3" s="1"/>
  <c r="J113" i="3" s="1"/>
  <c r="J114" i="3"/>
  <c r="J115" i="3" s="1"/>
  <c r="J116" i="3"/>
  <c r="J117" i="3" s="1"/>
  <c r="J118" i="3" s="1"/>
  <c r="J119" i="3" s="1"/>
  <c r="J120" i="3"/>
  <c r="J121" i="3"/>
  <c r="J122" i="3" s="1"/>
  <c r="J123" i="3"/>
  <c r="J124" i="3" s="1"/>
  <c r="J125" i="3" s="1"/>
  <c r="J126" i="3" s="1"/>
  <c r="J127" i="3"/>
  <c r="J128" i="3"/>
  <c r="J129" i="3"/>
  <c r="J130" i="3" s="1"/>
  <c r="J131" i="3" s="1"/>
  <c r="J132" i="3" s="1"/>
  <c r="J133" i="3"/>
  <c r="J134" i="3" s="1"/>
  <c r="J135" i="3"/>
  <c r="J136" i="3" s="1"/>
  <c r="J137" i="3" s="1"/>
  <c r="J138" i="3"/>
  <c r="J139" i="3"/>
  <c r="J140" i="3" s="1"/>
  <c r="J141" i="3"/>
  <c r="J142" i="3"/>
  <c r="J143" i="3" s="1"/>
  <c r="J144" i="3"/>
  <c r="J145" i="3" s="1"/>
  <c r="J146" i="3" s="1"/>
  <c r="J147" i="3"/>
  <c r="J148" i="3"/>
  <c r="J149" i="3" s="1"/>
  <c r="J150" i="3" s="1"/>
  <c r="J151" i="3"/>
  <c r="J152" i="3" s="1"/>
  <c r="J153" i="3" s="1"/>
  <c r="J154" i="3" s="1"/>
  <c r="J2" i="3"/>
  <c r="J3" i="3" s="1"/>
  <c r="C3" i="3"/>
  <c r="E3" i="3"/>
  <c r="F3" i="3" s="1"/>
  <c r="H3" i="3"/>
  <c r="I3" i="3"/>
  <c r="C4" i="3"/>
  <c r="E4" i="3"/>
  <c r="F4" i="3" s="1"/>
  <c r="H4" i="3"/>
  <c r="I4" i="3"/>
  <c r="C5" i="3"/>
  <c r="E5" i="3"/>
  <c r="F5" i="3" s="1"/>
  <c r="H5" i="3"/>
  <c r="I5" i="3"/>
  <c r="C6" i="3"/>
  <c r="E6" i="3"/>
  <c r="F6" i="3" s="1"/>
  <c r="K6" i="3" s="1"/>
  <c r="H6" i="3"/>
  <c r="I6" i="3"/>
  <c r="C7" i="3"/>
  <c r="E7" i="3"/>
  <c r="F7" i="3" s="1"/>
  <c r="H7" i="3"/>
  <c r="I7" i="3"/>
  <c r="C8" i="3"/>
  <c r="E8" i="3"/>
  <c r="F8" i="3" s="1"/>
  <c r="H8" i="3"/>
  <c r="I8" i="3"/>
  <c r="C9" i="3"/>
  <c r="E9" i="3"/>
  <c r="F9" i="3" s="1"/>
  <c r="H9" i="3"/>
  <c r="I9" i="3"/>
  <c r="C10" i="3"/>
  <c r="E10" i="3"/>
  <c r="F10" i="3" s="1"/>
  <c r="K10" i="3" s="1"/>
  <c r="H10" i="3"/>
  <c r="I10" i="3"/>
  <c r="C11" i="3"/>
  <c r="E11" i="3"/>
  <c r="F11" i="3" s="1"/>
  <c r="H11" i="3"/>
  <c r="I11" i="3"/>
  <c r="C12" i="3"/>
  <c r="E12" i="3"/>
  <c r="F12" i="3" s="1"/>
  <c r="H12" i="3"/>
  <c r="I12" i="3"/>
  <c r="C13" i="3"/>
  <c r="E13" i="3"/>
  <c r="F13" i="3" s="1"/>
  <c r="H13" i="3"/>
  <c r="I13" i="3"/>
  <c r="C14" i="3"/>
  <c r="E14" i="3"/>
  <c r="F14" i="3" s="1"/>
  <c r="K14" i="3" s="1"/>
  <c r="H14" i="3"/>
  <c r="I14" i="3"/>
  <c r="C15" i="3"/>
  <c r="E15" i="3"/>
  <c r="F15" i="3" s="1"/>
  <c r="H15" i="3"/>
  <c r="I15" i="3"/>
  <c r="C16" i="3"/>
  <c r="E16" i="3"/>
  <c r="F16" i="3" s="1"/>
  <c r="H16" i="3"/>
  <c r="I16" i="3"/>
  <c r="C17" i="3"/>
  <c r="E17" i="3"/>
  <c r="F17" i="3" s="1"/>
  <c r="H17" i="3"/>
  <c r="I17" i="3"/>
  <c r="C18" i="3"/>
  <c r="E18" i="3"/>
  <c r="F18" i="3" s="1"/>
  <c r="K18" i="3" s="1"/>
  <c r="H18" i="3"/>
  <c r="I18" i="3"/>
  <c r="C19" i="3"/>
  <c r="E19" i="3"/>
  <c r="F19" i="3" s="1"/>
  <c r="H19" i="3"/>
  <c r="I19" i="3"/>
  <c r="C20" i="3"/>
  <c r="E20" i="3"/>
  <c r="F20" i="3" s="1"/>
  <c r="H20" i="3"/>
  <c r="I20" i="3"/>
  <c r="C21" i="3"/>
  <c r="E21" i="3"/>
  <c r="F21" i="3" s="1"/>
  <c r="H21" i="3"/>
  <c r="I21" i="3"/>
  <c r="C22" i="3"/>
  <c r="E22" i="3"/>
  <c r="F22" i="3" s="1"/>
  <c r="K22" i="3" s="1"/>
  <c r="H22" i="3"/>
  <c r="I22" i="3"/>
  <c r="C23" i="3"/>
  <c r="E23" i="3"/>
  <c r="F23" i="3" s="1"/>
  <c r="H23" i="3"/>
  <c r="I23" i="3"/>
  <c r="C24" i="3"/>
  <c r="E24" i="3"/>
  <c r="F24" i="3" s="1"/>
  <c r="H24" i="3"/>
  <c r="I24" i="3"/>
  <c r="C25" i="3"/>
  <c r="E25" i="3"/>
  <c r="F25" i="3" s="1"/>
  <c r="H25" i="3"/>
  <c r="I25" i="3"/>
  <c r="C26" i="3"/>
  <c r="E26" i="3"/>
  <c r="F26" i="3" s="1"/>
  <c r="K26" i="3" s="1"/>
  <c r="H26" i="3"/>
  <c r="I26" i="3"/>
  <c r="C27" i="3"/>
  <c r="E27" i="3"/>
  <c r="F27" i="3" s="1"/>
  <c r="H27" i="3"/>
  <c r="I27" i="3"/>
  <c r="C28" i="3"/>
  <c r="E28" i="3"/>
  <c r="F28" i="3" s="1"/>
  <c r="H28" i="3"/>
  <c r="I28" i="3"/>
  <c r="C29" i="3"/>
  <c r="E29" i="3"/>
  <c r="F29" i="3" s="1"/>
  <c r="H29" i="3"/>
  <c r="I29" i="3"/>
  <c r="C30" i="3"/>
  <c r="E30" i="3"/>
  <c r="F30" i="3" s="1"/>
  <c r="K30" i="3" s="1"/>
  <c r="H30" i="3"/>
  <c r="I30" i="3"/>
  <c r="C31" i="3"/>
  <c r="E31" i="3"/>
  <c r="F31" i="3" s="1"/>
  <c r="H31" i="3"/>
  <c r="I31" i="3"/>
  <c r="C32" i="3"/>
  <c r="E32" i="3"/>
  <c r="F32" i="3" s="1"/>
  <c r="H32" i="3"/>
  <c r="I32" i="3"/>
  <c r="C33" i="3"/>
  <c r="E33" i="3"/>
  <c r="F33" i="3" s="1"/>
  <c r="H33" i="3"/>
  <c r="I33" i="3"/>
  <c r="C34" i="3"/>
  <c r="E34" i="3"/>
  <c r="F34" i="3" s="1"/>
  <c r="K34" i="3" s="1"/>
  <c r="H34" i="3"/>
  <c r="I34" i="3"/>
  <c r="C35" i="3"/>
  <c r="E35" i="3"/>
  <c r="F35" i="3" s="1"/>
  <c r="H35" i="3"/>
  <c r="I35" i="3"/>
  <c r="C36" i="3"/>
  <c r="E36" i="3"/>
  <c r="F36" i="3" s="1"/>
  <c r="H36" i="3"/>
  <c r="I36" i="3"/>
  <c r="C37" i="3"/>
  <c r="E37" i="3"/>
  <c r="F37" i="3" s="1"/>
  <c r="K37" i="3" s="1"/>
  <c r="H37" i="3"/>
  <c r="I37" i="3"/>
  <c r="C38" i="3"/>
  <c r="E38" i="3"/>
  <c r="F38" i="3" s="1"/>
  <c r="K38" i="3" s="1"/>
  <c r="H38" i="3"/>
  <c r="I38" i="3"/>
  <c r="C39" i="3"/>
  <c r="E39" i="3"/>
  <c r="F39" i="3" s="1"/>
  <c r="H39" i="3"/>
  <c r="I39" i="3"/>
  <c r="C40" i="3"/>
  <c r="E40" i="3"/>
  <c r="F40" i="3" s="1"/>
  <c r="H40" i="3"/>
  <c r="I40" i="3"/>
  <c r="C41" i="3"/>
  <c r="E41" i="3"/>
  <c r="F41" i="3" s="1"/>
  <c r="K41" i="3" s="1"/>
  <c r="H41" i="3"/>
  <c r="I41" i="3"/>
  <c r="C42" i="3"/>
  <c r="E42" i="3"/>
  <c r="F42" i="3" s="1"/>
  <c r="K42" i="3" s="1"/>
  <c r="H42" i="3"/>
  <c r="I42" i="3"/>
  <c r="C43" i="3"/>
  <c r="E43" i="3"/>
  <c r="F43" i="3" s="1"/>
  <c r="H43" i="3"/>
  <c r="I43" i="3"/>
  <c r="C44" i="3"/>
  <c r="E44" i="3"/>
  <c r="F44" i="3" s="1"/>
  <c r="H44" i="3"/>
  <c r="I44" i="3"/>
  <c r="C45" i="3"/>
  <c r="E45" i="3"/>
  <c r="F45" i="3" s="1"/>
  <c r="K45" i="3" s="1"/>
  <c r="H45" i="3"/>
  <c r="I45" i="3"/>
  <c r="C46" i="3"/>
  <c r="E46" i="3"/>
  <c r="F46" i="3" s="1"/>
  <c r="K46" i="3" s="1"/>
  <c r="H46" i="3"/>
  <c r="I46" i="3"/>
  <c r="C47" i="3"/>
  <c r="E47" i="3"/>
  <c r="F47" i="3" s="1"/>
  <c r="H47" i="3"/>
  <c r="I47" i="3"/>
  <c r="C48" i="3"/>
  <c r="E48" i="3"/>
  <c r="F48" i="3" s="1"/>
  <c r="H48" i="3"/>
  <c r="I48" i="3"/>
  <c r="C49" i="3"/>
  <c r="E49" i="3"/>
  <c r="F49" i="3" s="1"/>
  <c r="K49" i="3" s="1"/>
  <c r="H49" i="3"/>
  <c r="I49" i="3"/>
  <c r="C50" i="3"/>
  <c r="E50" i="3"/>
  <c r="F50" i="3" s="1"/>
  <c r="K50" i="3" s="1"/>
  <c r="H50" i="3"/>
  <c r="I50" i="3"/>
  <c r="C51" i="3"/>
  <c r="E51" i="3"/>
  <c r="F51" i="3" s="1"/>
  <c r="H51" i="3"/>
  <c r="I51" i="3"/>
  <c r="C52" i="3"/>
  <c r="E52" i="3"/>
  <c r="F52" i="3" s="1"/>
  <c r="H52" i="3"/>
  <c r="I52" i="3"/>
  <c r="C53" i="3"/>
  <c r="E53" i="3"/>
  <c r="F53" i="3" s="1"/>
  <c r="K53" i="3" s="1"/>
  <c r="H53" i="3"/>
  <c r="I53" i="3"/>
  <c r="C54" i="3"/>
  <c r="E54" i="3"/>
  <c r="F54" i="3" s="1"/>
  <c r="K54" i="3" s="1"/>
  <c r="H54" i="3"/>
  <c r="I54" i="3"/>
  <c r="C55" i="3"/>
  <c r="E55" i="3"/>
  <c r="F55" i="3" s="1"/>
  <c r="H55" i="3"/>
  <c r="I55" i="3"/>
  <c r="C56" i="3"/>
  <c r="E56" i="3"/>
  <c r="F56" i="3" s="1"/>
  <c r="H56" i="3"/>
  <c r="I56" i="3"/>
  <c r="C57" i="3"/>
  <c r="E57" i="3"/>
  <c r="F57" i="3" s="1"/>
  <c r="K57" i="3" s="1"/>
  <c r="H57" i="3"/>
  <c r="I57" i="3"/>
  <c r="C58" i="3"/>
  <c r="E58" i="3"/>
  <c r="F58" i="3" s="1"/>
  <c r="K58" i="3" s="1"/>
  <c r="H58" i="3"/>
  <c r="I58" i="3"/>
  <c r="C59" i="3"/>
  <c r="E59" i="3"/>
  <c r="F59" i="3" s="1"/>
  <c r="H59" i="3"/>
  <c r="I59" i="3"/>
  <c r="C60" i="3"/>
  <c r="E60" i="3"/>
  <c r="F60" i="3" s="1"/>
  <c r="H60" i="3"/>
  <c r="I60" i="3"/>
  <c r="C61" i="3"/>
  <c r="E61" i="3"/>
  <c r="F61" i="3" s="1"/>
  <c r="K61" i="3" s="1"/>
  <c r="H61" i="3"/>
  <c r="I61" i="3"/>
  <c r="C62" i="3"/>
  <c r="E62" i="3"/>
  <c r="F62" i="3" s="1"/>
  <c r="K62" i="3" s="1"/>
  <c r="H62" i="3"/>
  <c r="I62" i="3"/>
  <c r="C63" i="3"/>
  <c r="E63" i="3"/>
  <c r="F63" i="3" s="1"/>
  <c r="H63" i="3"/>
  <c r="I63" i="3"/>
  <c r="C64" i="3"/>
  <c r="E64" i="3"/>
  <c r="F64" i="3" s="1"/>
  <c r="H64" i="3"/>
  <c r="I64" i="3"/>
  <c r="C65" i="3"/>
  <c r="E65" i="3"/>
  <c r="F65" i="3" s="1"/>
  <c r="K65" i="3" s="1"/>
  <c r="H65" i="3"/>
  <c r="I65" i="3"/>
  <c r="C66" i="3"/>
  <c r="E66" i="3"/>
  <c r="F66" i="3" s="1"/>
  <c r="K66" i="3" s="1"/>
  <c r="H66" i="3"/>
  <c r="I66" i="3"/>
  <c r="C67" i="3"/>
  <c r="E67" i="3"/>
  <c r="F67" i="3" s="1"/>
  <c r="H67" i="3"/>
  <c r="I67" i="3"/>
  <c r="C68" i="3"/>
  <c r="E68" i="3"/>
  <c r="F68" i="3" s="1"/>
  <c r="H68" i="3"/>
  <c r="I68" i="3"/>
  <c r="C69" i="3"/>
  <c r="E69" i="3"/>
  <c r="F69" i="3" s="1"/>
  <c r="K69" i="3" s="1"/>
  <c r="H69" i="3"/>
  <c r="I69" i="3"/>
  <c r="C70" i="3"/>
  <c r="E70" i="3"/>
  <c r="F70" i="3" s="1"/>
  <c r="K70" i="3" s="1"/>
  <c r="H70" i="3"/>
  <c r="I70" i="3"/>
  <c r="C71" i="3"/>
  <c r="E71" i="3"/>
  <c r="F71" i="3" s="1"/>
  <c r="H71" i="3"/>
  <c r="I71" i="3"/>
  <c r="C72" i="3"/>
  <c r="E72" i="3"/>
  <c r="F72" i="3" s="1"/>
  <c r="H72" i="3"/>
  <c r="I72" i="3"/>
  <c r="C73" i="3"/>
  <c r="E73" i="3"/>
  <c r="F73" i="3" s="1"/>
  <c r="K73" i="3" s="1"/>
  <c r="H73" i="3"/>
  <c r="I73" i="3"/>
  <c r="C74" i="3"/>
  <c r="E74" i="3"/>
  <c r="F74" i="3" s="1"/>
  <c r="K74" i="3" s="1"/>
  <c r="H74" i="3"/>
  <c r="I74" i="3"/>
  <c r="C75" i="3"/>
  <c r="E75" i="3"/>
  <c r="F75" i="3" s="1"/>
  <c r="H75" i="3"/>
  <c r="I75" i="3"/>
  <c r="C76" i="3"/>
  <c r="E76" i="3"/>
  <c r="F76" i="3" s="1"/>
  <c r="H76" i="3"/>
  <c r="I76" i="3"/>
  <c r="C77" i="3"/>
  <c r="E77" i="3"/>
  <c r="F77" i="3" s="1"/>
  <c r="K77" i="3" s="1"/>
  <c r="H77" i="3"/>
  <c r="I77" i="3"/>
  <c r="C78" i="3"/>
  <c r="E78" i="3"/>
  <c r="F78" i="3" s="1"/>
  <c r="K78" i="3" s="1"/>
  <c r="H78" i="3"/>
  <c r="I78" i="3"/>
  <c r="C79" i="3"/>
  <c r="E79" i="3"/>
  <c r="F79" i="3" s="1"/>
  <c r="H79" i="3"/>
  <c r="I79" i="3"/>
  <c r="C80" i="3"/>
  <c r="E80" i="3"/>
  <c r="F80" i="3" s="1"/>
  <c r="H80" i="3"/>
  <c r="I80" i="3"/>
  <c r="C81" i="3"/>
  <c r="E81" i="3"/>
  <c r="F81" i="3" s="1"/>
  <c r="K81" i="3" s="1"/>
  <c r="H81" i="3"/>
  <c r="I81" i="3"/>
  <c r="C82" i="3"/>
  <c r="E82" i="3"/>
  <c r="F82" i="3" s="1"/>
  <c r="K82" i="3" s="1"/>
  <c r="H82" i="3"/>
  <c r="I82" i="3"/>
  <c r="C83" i="3"/>
  <c r="E83" i="3"/>
  <c r="F83" i="3" s="1"/>
  <c r="H83" i="3"/>
  <c r="I83" i="3"/>
  <c r="C84" i="3"/>
  <c r="E84" i="3"/>
  <c r="F84" i="3" s="1"/>
  <c r="H84" i="3"/>
  <c r="I84" i="3"/>
  <c r="C85" i="3"/>
  <c r="E85" i="3"/>
  <c r="F85" i="3" s="1"/>
  <c r="K85" i="3" s="1"/>
  <c r="H85" i="3"/>
  <c r="I85" i="3"/>
  <c r="C86" i="3"/>
  <c r="E86" i="3"/>
  <c r="F86" i="3" s="1"/>
  <c r="K86" i="3" s="1"/>
  <c r="H86" i="3"/>
  <c r="I86" i="3"/>
  <c r="C87" i="3"/>
  <c r="E87" i="3"/>
  <c r="F87" i="3" s="1"/>
  <c r="H87" i="3"/>
  <c r="I87" i="3"/>
  <c r="C88" i="3"/>
  <c r="E88" i="3"/>
  <c r="F88" i="3" s="1"/>
  <c r="H88" i="3"/>
  <c r="I88" i="3"/>
  <c r="C89" i="3"/>
  <c r="E89" i="3"/>
  <c r="F89" i="3" s="1"/>
  <c r="K89" i="3" s="1"/>
  <c r="H89" i="3"/>
  <c r="I89" i="3"/>
  <c r="C90" i="3"/>
  <c r="E90" i="3"/>
  <c r="F90" i="3" s="1"/>
  <c r="K90" i="3" s="1"/>
  <c r="H90" i="3"/>
  <c r="I90" i="3"/>
  <c r="C91" i="3"/>
  <c r="E91" i="3"/>
  <c r="F91" i="3" s="1"/>
  <c r="H91" i="3"/>
  <c r="I91" i="3"/>
  <c r="C92" i="3"/>
  <c r="E92" i="3"/>
  <c r="F92" i="3" s="1"/>
  <c r="H92" i="3"/>
  <c r="I92" i="3"/>
  <c r="C93" i="3"/>
  <c r="E93" i="3"/>
  <c r="F93" i="3" s="1"/>
  <c r="K93" i="3" s="1"/>
  <c r="H93" i="3"/>
  <c r="I93" i="3"/>
  <c r="C94" i="3"/>
  <c r="E94" i="3"/>
  <c r="F94" i="3" s="1"/>
  <c r="K94" i="3" s="1"/>
  <c r="H94" i="3"/>
  <c r="I94" i="3"/>
  <c r="C95" i="3"/>
  <c r="E95" i="3"/>
  <c r="F95" i="3" s="1"/>
  <c r="H95" i="3"/>
  <c r="I95" i="3"/>
  <c r="C96" i="3"/>
  <c r="E96" i="3"/>
  <c r="F96" i="3" s="1"/>
  <c r="H96" i="3"/>
  <c r="I96" i="3"/>
  <c r="C97" i="3"/>
  <c r="E97" i="3"/>
  <c r="F97" i="3" s="1"/>
  <c r="K97" i="3" s="1"/>
  <c r="H97" i="3"/>
  <c r="I97" i="3"/>
  <c r="C98" i="3"/>
  <c r="E98" i="3"/>
  <c r="F98" i="3" s="1"/>
  <c r="K98" i="3" s="1"/>
  <c r="H98" i="3"/>
  <c r="I98" i="3"/>
  <c r="C99" i="3"/>
  <c r="E99" i="3"/>
  <c r="F99" i="3" s="1"/>
  <c r="H99" i="3"/>
  <c r="I99" i="3"/>
  <c r="C100" i="3"/>
  <c r="E100" i="3"/>
  <c r="F100" i="3" s="1"/>
  <c r="H100" i="3"/>
  <c r="I100" i="3"/>
  <c r="C101" i="3"/>
  <c r="E101" i="3"/>
  <c r="F101" i="3" s="1"/>
  <c r="K101" i="3" s="1"/>
  <c r="H101" i="3"/>
  <c r="I101" i="3"/>
  <c r="C102" i="3"/>
  <c r="E102" i="3"/>
  <c r="F102" i="3" s="1"/>
  <c r="K102" i="3" s="1"/>
  <c r="H102" i="3"/>
  <c r="I102" i="3"/>
  <c r="C103" i="3"/>
  <c r="E103" i="3"/>
  <c r="F103" i="3" s="1"/>
  <c r="H103" i="3"/>
  <c r="I103" i="3"/>
  <c r="C104" i="3"/>
  <c r="E104" i="3"/>
  <c r="F104" i="3" s="1"/>
  <c r="H104" i="3"/>
  <c r="I104" i="3"/>
  <c r="C105" i="3"/>
  <c r="E105" i="3"/>
  <c r="F105" i="3" s="1"/>
  <c r="K105" i="3" s="1"/>
  <c r="H105" i="3"/>
  <c r="I105" i="3"/>
  <c r="C106" i="3"/>
  <c r="E106" i="3"/>
  <c r="F106" i="3" s="1"/>
  <c r="K106" i="3" s="1"/>
  <c r="H106" i="3"/>
  <c r="I106" i="3"/>
  <c r="C107" i="3"/>
  <c r="E107" i="3"/>
  <c r="F107" i="3" s="1"/>
  <c r="H107" i="3"/>
  <c r="I107" i="3"/>
  <c r="C108" i="3"/>
  <c r="E108" i="3"/>
  <c r="F108" i="3" s="1"/>
  <c r="H108" i="3"/>
  <c r="I108" i="3"/>
  <c r="C109" i="3"/>
  <c r="E109" i="3"/>
  <c r="F109" i="3" s="1"/>
  <c r="K109" i="3" s="1"/>
  <c r="H109" i="3"/>
  <c r="I109" i="3"/>
  <c r="C110" i="3"/>
  <c r="E110" i="3"/>
  <c r="F110" i="3" s="1"/>
  <c r="K110" i="3" s="1"/>
  <c r="H110" i="3"/>
  <c r="I110" i="3"/>
  <c r="C111" i="3"/>
  <c r="E111" i="3"/>
  <c r="F111" i="3" s="1"/>
  <c r="H111" i="3"/>
  <c r="I111" i="3"/>
  <c r="C112" i="3"/>
  <c r="E112" i="3"/>
  <c r="F112" i="3" s="1"/>
  <c r="H112" i="3"/>
  <c r="I112" i="3"/>
  <c r="C113" i="3"/>
  <c r="E113" i="3"/>
  <c r="F113" i="3" s="1"/>
  <c r="K113" i="3" s="1"/>
  <c r="H113" i="3"/>
  <c r="I113" i="3"/>
  <c r="C114" i="3"/>
  <c r="E114" i="3"/>
  <c r="F114" i="3" s="1"/>
  <c r="K114" i="3" s="1"/>
  <c r="H114" i="3"/>
  <c r="I114" i="3"/>
  <c r="C115" i="3"/>
  <c r="E115" i="3"/>
  <c r="F115" i="3" s="1"/>
  <c r="H115" i="3"/>
  <c r="I115" i="3"/>
  <c r="C116" i="3"/>
  <c r="E116" i="3"/>
  <c r="F116" i="3" s="1"/>
  <c r="H116" i="3"/>
  <c r="I116" i="3"/>
  <c r="C117" i="3"/>
  <c r="E117" i="3"/>
  <c r="F117" i="3" s="1"/>
  <c r="K117" i="3" s="1"/>
  <c r="H117" i="3"/>
  <c r="I117" i="3"/>
  <c r="C118" i="3"/>
  <c r="E118" i="3"/>
  <c r="F118" i="3" s="1"/>
  <c r="K118" i="3" s="1"/>
  <c r="H118" i="3"/>
  <c r="I118" i="3"/>
  <c r="C119" i="3"/>
  <c r="E119" i="3"/>
  <c r="F119" i="3" s="1"/>
  <c r="H119" i="3"/>
  <c r="I119" i="3"/>
  <c r="C120" i="3"/>
  <c r="E120" i="3"/>
  <c r="F120" i="3" s="1"/>
  <c r="H120" i="3"/>
  <c r="I120" i="3"/>
  <c r="C121" i="3"/>
  <c r="E121" i="3"/>
  <c r="F121" i="3" s="1"/>
  <c r="K121" i="3" s="1"/>
  <c r="H121" i="3"/>
  <c r="I121" i="3"/>
  <c r="C122" i="3"/>
  <c r="E122" i="3"/>
  <c r="F122" i="3" s="1"/>
  <c r="K122" i="3" s="1"/>
  <c r="H122" i="3"/>
  <c r="I122" i="3"/>
  <c r="C123" i="3"/>
  <c r="E123" i="3"/>
  <c r="F123" i="3" s="1"/>
  <c r="H123" i="3"/>
  <c r="I123" i="3"/>
  <c r="C124" i="3"/>
  <c r="E124" i="3"/>
  <c r="F124" i="3" s="1"/>
  <c r="H124" i="3"/>
  <c r="I124" i="3"/>
  <c r="C125" i="3"/>
  <c r="E125" i="3"/>
  <c r="F125" i="3" s="1"/>
  <c r="K125" i="3" s="1"/>
  <c r="H125" i="3"/>
  <c r="I125" i="3"/>
  <c r="C126" i="3"/>
  <c r="E126" i="3"/>
  <c r="F126" i="3" s="1"/>
  <c r="K126" i="3" s="1"/>
  <c r="H126" i="3"/>
  <c r="I126" i="3"/>
  <c r="C127" i="3"/>
  <c r="E127" i="3"/>
  <c r="F127" i="3" s="1"/>
  <c r="H127" i="3"/>
  <c r="I127" i="3"/>
  <c r="C128" i="3"/>
  <c r="E128" i="3"/>
  <c r="F128" i="3" s="1"/>
  <c r="H128" i="3"/>
  <c r="I128" i="3"/>
  <c r="C129" i="3"/>
  <c r="E129" i="3"/>
  <c r="F129" i="3" s="1"/>
  <c r="K129" i="3" s="1"/>
  <c r="H129" i="3"/>
  <c r="I129" i="3"/>
  <c r="C130" i="3"/>
  <c r="E130" i="3"/>
  <c r="F130" i="3" s="1"/>
  <c r="K130" i="3" s="1"/>
  <c r="H130" i="3"/>
  <c r="I130" i="3"/>
  <c r="C131" i="3"/>
  <c r="E131" i="3"/>
  <c r="F131" i="3" s="1"/>
  <c r="H131" i="3"/>
  <c r="I131" i="3"/>
  <c r="C132" i="3"/>
  <c r="E132" i="3"/>
  <c r="F132" i="3" s="1"/>
  <c r="H132" i="3"/>
  <c r="I132" i="3"/>
  <c r="C133" i="3"/>
  <c r="E133" i="3"/>
  <c r="F133" i="3" s="1"/>
  <c r="K133" i="3" s="1"/>
  <c r="H133" i="3"/>
  <c r="I133" i="3"/>
  <c r="C134" i="3"/>
  <c r="E134" i="3"/>
  <c r="F134" i="3" s="1"/>
  <c r="K134" i="3" s="1"/>
  <c r="H134" i="3"/>
  <c r="I134" i="3"/>
  <c r="C135" i="3"/>
  <c r="E135" i="3"/>
  <c r="F135" i="3" s="1"/>
  <c r="H135" i="3"/>
  <c r="I135" i="3"/>
  <c r="C136" i="3"/>
  <c r="E136" i="3"/>
  <c r="F136" i="3" s="1"/>
  <c r="H136" i="3"/>
  <c r="I136" i="3"/>
  <c r="C137" i="3"/>
  <c r="E137" i="3"/>
  <c r="F137" i="3" s="1"/>
  <c r="K137" i="3" s="1"/>
  <c r="H137" i="3"/>
  <c r="I137" i="3"/>
  <c r="C138" i="3"/>
  <c r="E138" i="3"/>
  <c r="F138" i="3" s="1"/>
  <c r="K138" i="3" s="1"/>
  <c r="H138" i="3"/>
  <c r="I138" i="3"/>
  <c r="C139" i="3"/>
  <c r="E139" i="3"/>
  <c r="F139" i="3" s="1"/>
  <c r="H139" i="3"/>
  <c r="I139" i="3"/>
  <c r="C140" i="3"/>
  <c r="E140" i="3"/>
  <c r="F140" i="3" s="1"/>
  <c r="H140" i="3"/>
  <c r="I140" i="3"/>
  <c r="C141" i="3"/>
  <c r="E141" i="3"/>
  <c r="F141" i="3" s="1"/>
  <c r="K141" i="3" s="1"/>
  <c r="H141" i="3"/>
  <c r="I141" i="3"/>
  <c r="C142" i="3"/>
  <c r="E142" i="3"/>
  <c r="F142" i="3" s="1"/>
  <c r="K142" i="3" s="1"/>
  <c r="H142" i="3"/>
  <c r="I142" i="3"/>
  <c r="C143" i="3"/>
  <c r="E143" i="3"/>
  <c r="F143" i="3" s="1"/>
  <c r="H143" i="3"/>
  <c r="I143" i="3"/>
  <c r="C144" i="3"/>
  <c r="E144" i="3"/>
  <c r="F144" i="3" s="1"/>
  <c r="H144" i="3"/>
  <c r="I144" i="3"/>
  <c r="C145" i="3"/>
  <c r="E145" i="3"/>
  <c r="F145" i="3" s="1"/>
  <c r="K145" i="3" s="1"/>
  <c r="H145" i="3"/>
  <c r="I145" i="3"/>
  <c r="C146" i="3"/>
  <c r="E146" i="3"/>
  <c r="F146" i="3" s="1"/>
  <c r="K146" i="3" s="1"/>
  <c r="H146" i="3"/>
  <c r="I146" i="3"/>
  <c r="C147" i="3"/>
  <c r="E147" i="3"/>
  <c r="F147" i="3" s="1"/>
  <c r="H147" i="3"/>
  <c r="I147" i="3"/>
  <c r="C148" i="3"/>
  <c r="E148" i="3"/>
  <c r="F148" i="3" s="1"/>
  <c r="H148" i="3"/>
  <c r="I148" i="3"/>
  <c r="C149" i="3"/>
  <c r="E149" i="3"/>
  <c r="F149" i="3" s="1"/>
  <c r="K149" i="3" s="1"/>
  <c r="H149" i="3"/>
  <c r="I149" i="3"/>
  <c r="C150" i="3"/>
  <c r="E150" i="3"/>
  <c r="F150" i="3" s="1"/>
  <c r="K150" i="3" s="1"/>
  <c r="H150" i="3"/>
  <c r="I150" i="3"/>
  <c r="C151" i="3"/>
  <c r="E151" i="3"/>
  <c r="F151" i="3" s="1"/>
  <c r="H151" i="3"/>
  <c r="I151" i="3"/>
  <c r="C152" i="3"/>
  <c r="E152" i="3"/>
  <c r="F152" i="3" s="1"/>
  <c r="H152" i="3"/>
  <c r="I152" i="3"/>
  <c r="C153" i="3"/>
  <c r="E153" i="3"/>
  <c r="F153" i="3" s="1"/>
  <c r="K153" i="3" s="1"/>
  <c r="H153" i="3"/>
  <c r="I153" i="3"/>
  <c r="C154" i="3"/>
  <c r="E154" i="3"/>
  <c r="F154" i="3" s="1"/>
  <c r="K154" i="3" s="1"/>
  <c r="H154" i="3"/>
  <c r="I154" i="3"/>
  <c r="C2" i="3"/>
  <c r="E2" i="3"/>
  <c r="F2" i="3" s="1"/>
  <c r="H2" i="3"/>
  <c r="I2" i="3"/>
  <c r="L146" i="3" l="1"/>
  <c r="L130" i="3"/>
  <c r="L114" i="3"/>
  <c r="L98" i="3"/>
  <c r="L82" i="3"/>
  <c r="L66" i="3"/>
  <c r="L50" i="3"/>
  <c r="L34" i="3"/>
  <c r="L145" i="3"/>
  <c r="L129" i="3"/>
  <c r="L113" i="3"/>
  <c r="L97" i="3"/>
  <c r="L81" i="3"/>
  <c r="L65" i="3"/>
  <c r="L49" i="3"/>
  <c r="L30" i="3"/>
  <c r="L154" i="3"/>
  <c r="L138" i="3"/>
  <c r="L122" i="3"/>
  <c r="L106" i="3"/>
  <c r="L90" i="3"/>
  <c r="L74" i="3"/>
  <c r="L58" i="3"/>
  <c r="L42" i="3"/>
  <c r="L18" i="3"/>
  <c r="L153" i="3"/>
  <c r="L137" i="3"/>
  <c r="L121" i="3"/>
  <c r="L105" i="3"/>
  <c r="L89" i="3"/>
  <c r="L73" i="3"/>
  <c r="L57" i="3"/>
  <c r="L41" i="3"/>
  <c r="L14" i="3"/>
  <c r="K2" i="3"/>
  <c r="L2" i="3"/>
  <c r="K152" i="3"/>
  <c r="L152" i="3"/>
  <c r="K151" i="3"/>
  <c r="L151" i="3"/>
  <c r="K148" i="3"/>
  <c r="L148" i="3"/>
  <c r="K147" i="3"/>
  <c r="L147" i="3"/>
  <c r="K144" i="3"/>
  <c r="L144" i="3"/>
  <c r="K143" i="3"/>
  <c r="L143" i="3"/>
  <c r="K140" i="3"/>
  <c r="L140" i="3"/>
  <c r="K139" i="3"/>
  <c r="L139" i="3"/>
  <c r="K136" i="3"/>
  <c r="L136" i="3"/>
  <c r="K135" i="3"/>
  <c r="L135" i="3"/>
  <c r="K132" i="3"/>
  <c r="L132" i="3"/>
  <c r="K131" i="3"/>
  <c r="L131" i="3"/>
  <c r="K128" i="3"/>
  <c r="L128" i="3"/>
  <c r="K127" i="3"/>
  <c r="L127" i="3"/>
  <c r="K124" i="3"/>
  <c r="L124" i="3"/>
  <c r="K123" i="3"/>
  <c r="L123" i="3"/>
  <c r="K120" i="3"/>
  <c r="L120" i="3"/>
  <c r="K119" i="3"/>
  <c r="L119" i="3"/>
  <c r="K116" i="3"/>
  <c r="L116" i="3"/>
  <c r="K115" i="3"/>
  <c r="L115" i="3"/>
  <c r="K112" i="3"/>
  <c r="L112" i="3"/>
  <c r="K111" i="3"/>
  <c r="L111" i="3"/>
  <c r="K108" i="3"/>
  <c r="L108" i="3"/>
  <c r="K107" i="3"/>
  <c r="L107" i="3"/>
  <c r="K104" i="3"/>
  <c r="L104" i="3"/>
  <c r="K103" i="3"/>
  <c r="L103" i="3"/>
  <c r="K100" i="3"/>
  <c r="L100" i="3"/>
  <c r="K99" i="3"/>
  <c r="L99" i="3"/>
  <c r="K96" i="3"/>
  <c r="L96" i="3"/>
  <c r="K95" i="3"/>
  <c r="L95" i="3"/>
  <c r="K92" i="3"/>
  <c r="L92" i="3"/>
  <c r="K91" i="3"/>
  <c r="L91" i="3"/>
  <c r="K88" i="3"/>
  <c r="L88" i="3"/>
  <c r="K87" i="3"/>
  <c r="L87" i="3"/>
  <c r="K84" i="3"/>
  <c r="L84" i="3"/>
  <c r="K83" i="3"/>
  <c r="L83" i="3"/>
  <c r="K80" i="3"/>
  <c r="L80" i="3"/>
  <c r="K79" i="3"/>
  <c r="L79" i="3"/>
  <c r="K76" i="3"/>
  <c r="L76" i="3"/>
  <c r="K75" i="3"/>
  <c r="L75" i="3"/>
  <c r="K72" i="3"/>
  <c r="L72" i="3"/>
  <c r="K71" i="3"/>
  <c r="L71" i="3"/>
  <c r="K68" i="3"/>
  <c r="L68" i="3"/>
  <c r="K67" i="3"/>
  <c r="L67" i="3"/>
  <c r="K64" i="3"/>
  <c r="L64" i="3"/>
  <c r="K63" i="3"/>
  <c r="L63" i="3"/>
  <c r="K60" i="3"/>
  <c r="L60" i="3"/>
  <c r="K59" i="3"/>
  <c r="L59" i="3"/>
  <c r="K56" i="3"/>
  <c r="L56" i="3"/>
  <c r="K55" i="3"/>
  <c r="L55" i="3"/>
  <c r="K52" i="3"/>
  <c r="L52" i="3"/>
  <c r="K51" i="3"/>
  <c r="L51" i="3"/>
  <c r="K48" i="3"/>
  <c r="L48" i="3"/>
  <c r="K47" i="3"/>
  <c r="L47" i="3"/>
  <c r="K44" i="3"/>
  <c r="L44" i="3"/>
  <c r="K43" i="3"/>
  <c r="L43" i="3"/>
  <c r="K40" i="3"/>
  <c r="L40" i="3"/>
  <c r="K39" i="3"/>
  <c r="L39" i="3"/>
  <c r="K36" i="3"/>
  <c r="L36" i="3"/>
  <c r="K35" i="3"/>
  <c r="L35" i="3"/>
  <c r="K33" i="3"/>
  <c r="L33" i="3"/>
  <c r="K32" i="3"/>
  <c r="L32" i="3"/>
  <c r="K31" i="3"/>
  <c r="L31" i="3"/>
  <c r="K29" i="3"/>
  <c r="L29" i="3"/>
  <c r="K28" i="3"/>
  <c r="L28" i="3"/>
  <c r="K27" i="3"/>
  <c r="L27" i="3"/>
  <c r="K25" i="3"/>
  <c r="L25" i="3"/>
  <c r="K24" i="3"/>
  <c r="L24" i="3"/>
  <c r="K23" i="3"/>
  <c r="L23" i="3"/>
  <c r="K21" i="3"/>
  <c r="L21" i="3"/>
  <c r="K20" i="3"/>
  <c r="L20" i="3"/>
  <c r="K19" i="3"/>
  <c r="L19" i="3"/>
  <c r="K17" i="3"/>
  <c r="L17" i="3"/>
  <c r="K16" i="3"/>
  <c r="L16" i="3"/>
  <c r="K15" i="3"/>
  <c r="L15" i="3"/>
  <c r="K13" i="3"/>
  <c r="L13" i="3"/>
  <c r="K12" i="3"/>
  <c r="L12" i="3"/>
  <c r="K11" i="3"/>
  <c r="L11" i="3"/>
  <c r="K9" i="3"/>
  <c r="L9" i="3"/>
  <c r="K8" i="3"/>
  <c r="L8" i="3"/>
  <c r="K7" i="3"/>
  <c r="L7" i="3"/>
  <c r="K5" i="3"/>
  <c r="L5" i="3"/>
  <c r="K4" i="3"/>
  <c r="L4" i="3"/>
  <c r="K3" i="3"/>
  <c r="L3" i="3"/>
  <c r="L150" i="3"/>
  <c r="L142" i="3"/>
  <c r="L134" i="3"/>
  <c r="L126" i="3"/>
  <c r="L118" i="3"/>
  <c r="L110" i="3"/>
  <c r="L102" i="3"/>
  <c r="L94" i="3"/>
  <c r="L86" i="3"/>
  <c r="L78" i="3"/>
  <c r="L70" i="3"/>
  <c r="L62" i="3"/>
  <c r="L54" i="3"/>
  <c r="L46" i="3"/>
  <c r="L38" i="3"/>
  <c r="L26" i="3"/>
  <c r="L10" i="3"/>
  <c r="L149" i="3"/>
  <c r="L141" i="3"/>
  <c r="L133" i="3"/>
  <c r="L125" i="3"/>
  <c r="L117" i="3"/>
  <c r="L109" i="3"/>
  <c r="L101" i="3"/>
  <c r="L93" i="3"/>
  <c r="L85" i="3"/>
  <c r="L77" i="3"/>
  <c r="L69" i="3"/>
  <c r="L61" i="3"/>
  <c r="L53" i="3"/>
  <c r="L45" i="3"/>
  <c r="L37" i="3"/>
  <c r="L22" i="3"/>
  <c r="L6" i="3"/>
  <c r="P3" i="3"/>
  <c r="P4"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indexing5</author>
  </authors>
  <commentList>
    <comment ref="A21" authorId="0" shapeId="0" xr:uid="{F81CD284-D49D-48D0-AD33-44FA65521374}">
      <text>
        <r>
          <rPr>
            <b/>
            <sz val="9"/>
            <color indexed="81"/>
            <rFont val="Tahoma"/>
            <charset val="1"/>
          </rPr>
          <t>Select the range that contains blank cells you need to fill.
Click Home &gt; Find &amp; Select &gt; Go To Special…, and a Go To Special dialog box will appear, then check Blanks option.
Click OK, and all of the blank cells have been selected. Then input the formula “=B2” into active cell B3 without changing the selection. This cell reference can be changed as you need.
Press Ctrl + Enter, Excel will copy the respective formula to all blank cells.
At this point, the filled contents are formulas, and we need to convert the formals to values. Then select the whole range, right-click to choose Copy, and then press Ctrl + Alt + V to active the Paste Special… dialog box. And select Values option from Paste, and select None option from Operation.</t>
        </r>
      </text>
    </comment>
  </commentList>
</comments>
</file>

<file path=xl/sharedStrings.xml><?xml version="1.0" encoding="utf-8"?>
<sst xmlns="http://schemas.openxmlformats.org/spreadsheetml/2006/main" count="1267" uniqueCount="510">
  <si>
    <t>Name</t>
  </si>
  <si>
    <t>Unit</t>
  </si>
  <si>
    <t>Campus</t>
  </si>
  <si>
    <t>Course</t>
  </si>
  <si>
    <t>AgentName</t>
  </si>
  <si>
    <t>Intro to ECommerce</t>
  </si>
  <si>
    <t xml:space="preserve">Mgmt Principles </t>
  </si>
  <si>
    <t>Bus Acct</t>
  </si>
  <si>
    <t>Bachelor of Accounting</t>
  </si>
  <si>
    <t xml:space="preserve">Quant Methods </t>
  </si>
  <si>
    <t xml:space="preserve">Bus Comm </t>
  </si>
  <si>
    <t>Bachelor of Business</t>
  </si>
  <si>
    <t>HRM</t>
  </si>
  <si>
    <t>Corp Resp Ethics</t>
  </si>
  <si>
    <t xml:space="preserve">Bus Law </t>
  </si>
  <si>
    <t>ALTEC</t>
  </si>
  <si>
    <t>Corp Law</t>
  </si>
  <si>
    <t xml:space="preserve">Int Mgmt </t>
  </si>
  <si>
    <t>Bus Economics</t>
  </si>
  <si>
    <t>Mktg Principles</t>
  </si>
  <si>
    <t>K150121</t>
  </si>
  <si>
    <t>K150125</t>
  </si>
  <si>
    <t>Bachelor of Business </t>
  </si>
  <si>
    <t>Unilink Overseas Study Consulting Ltd</t>
  </si>
  <si>
    <t>Org Beh</t>
  </si>
  <si>
    <t xml:space="preserve">Fin Acct </t>
  </si>
  <si>
    <t>Auditing</t>
  </si>
  <si>
    <t>Bus Info Analysis</t>
  </si>
  <si>
    <t>Bus Strategy</t>
  </si>
  <si>
    <r>
      <t>Bachelor of Accounting</t>
    </r>
    <r>
      <rPr>
        <sz val="9"/>
        <color rgb="FF333333"/>
        <rFont val="Arial"/>
        <family val="2"/>
      </rPr>
      <t> </t>
    </r>
  </si>
  <si>
    <t>Fin mgmt</t>
  </si>
  <si>
    <t>Fin Reporting</t>
  </si>
  <si>
    <t>iae GLOBAL - Melbourne</t>
  </si>
  <si>
    <t>Connect Overseas</t>
  </si>
  <si>
    <t>New World Education</t>
  </si>
  <si>
    <t>V STAR Immigration &amp; Education Services</t>
  </si>
  <si>
    <t xml:space="preserve">Cost Acct </t>
  </si>
  <si>
    <t xml:space="preserve">Leadership </t>
  </si>
  <si>
    <t>Mktg Strategy</t>
  </si>
  <si>
    <t>Acc info Sys</t>
  </si>
  <si>
    <t>AECC Global - Cebu</t>
  </si>
  <si>
    <t>Student World Pty Ltd</t>
  </si>
  <si>
    <t xml:space="preserve">Mr. Ardeshir  ao HE   </t>
  </si>
  <si>
    <t xml:space="preserve">Mr. Sholeh  Mohan   </t>
  </si>
  <si>
    <t xml:space="preserve">Mr. Farangis  pkota   </t>
  </si>
  <si>
    <t xml:space="preserve">Mr. Sheeva  ZAFAR   </t>
  </si>
  <si>
    <t xml:space="preserve">Mr. Asal  MUKHI   </t>
  </si>
  <si>
    <t xml:space="preserve">Mr. Zari  SINGH   </t>
  </si>
  <si>
    <t xml:space="preserve">Mr. Mozhgan  PKOTA   </t>
  </si>
  <si>
    <t xml:space="preserve">Mr. Dadbeh  sh KC   </t>
  </si>
  <si>
    <t xml:space="preserve">Mr. Soudabeh  AKLEE   </t>
  </si>
  <si>
    <t xml:space="preserve">Mr. Mahdokht  Singh   </t>
  </si>
  <si>
    <t xml:space="preserve">Ms. Pareevash   KAUR   </t>
  </si>
  <si>
    <t xml:space="preserve">Mr. Afsoon  KUMAR   </t>
  </si>
  <si>
    <t xml:space="preserve">Mr. Bardia   YOON   </t>
  </si>
  <si>
    <t xml:space="preserve">Mr. Golbanoo   DEOL   </t>
  </si>
  <si>
    <t xml:space="preserve">Mr. Sasan  MAHAN   </t>
  </si>
  <si>
    <t xml:space="preserve">Mr. Pasha   WONG   </t>
  </si>
  <si>
    <t xml:space="preserve">Mr. Shaheen  SINGH   </t>
  </si>
  <si>
    <t xml:space="preserve">Mr. Salomeh  AHMAD   </t>
  </si>
  <si>
    <t xml:space="preserve">Ms. Shokouh  SHAHI   </t>
  </si>
  <si>
    <t xml:space="preserve">Mr. Nazafarin  SABIR   </t>
  </si>
  <si>
    <t xml:space="preserve">Mr. Sarvenaz  AMMED   </t>
  </si>
  <si>
    <t xml:space="preserve">Mr. Bahram  AMEED   </t>
  </si>
  <si>
    <t xml:space="preserve">Mr. Hooshang  ASHTE   </t>
  </si>
  <si>
    <t xml:space="preserve">Mr. Aryan  ULAKH   </t>
  </si>
  <si>
    <t xml:space="preserve">Mr. Ladan  GUYEN   </t>
  </si>
  <si>
    <t xml:space="preserve">Mr. Pezhman  AKRAM   </t>
  </si>
  <si>
    <t xml:space="preserve">Mr. Gisou  UZAIR   </t>
  </si>
  <si>
    <t xml:space="preserve">Ms. Farhoud  hi VO   </t>
  </si>
  <si>
    <t xml:space="preserve">Ms. Koosha  an XI   </t>
  </si>
  <si>
    <t xml:space="preserve">Mr. Ramesh  GUYEN   </t>
  </si>
  <si>
    <t xml:space="preserve">Ms. Sohrab  oc DO   </t>
  </si>
  <si>
    <t xml:space="preserve">Ms. Farbod  HOANG   </t>
  </si>
  <si>
    <t xml:space="preserve">Ms  Afsar  ga LE   </t>
  </si>
  <si>
    <t xml:space="preserve">Ms. Sanjar  TTEGE   </t>
  </si>
  <si>
    <t xml:space="preserve">Ms. Farid  My HA   </t>
  </si>
  <si>
    <t xml:space="preserve">Mr. Atoosa  SINGH   </t>
  </si>
  <si>
    <t xml:space="preserve">Mr. Shaya   TRAN   </t>
  </si>
  <si>
    <t xml:space="preserve">Mr. Kamshad  SINGH   </t>
  </si>
  <si>
    <t xml:space="preserve">Mr. Mandana  SINGH   </t>
  </si>
  <si>
    <t xml:space="preserve">Mr. Golbahar  GUYEN   </t>
  </si>
  <si>
    <t xml:space="preserve">Mr. Sami  SINGH   </t>
  </si>
  <si>
    <t xml:space="preserve">Mr. Golbahar  OUSUF   </t>
  </si>
  <si>
    <t xml:space="preserve">Mr. Naheed   TRAN   </t>
  </si>
  <si>
    <t xml:space="preserve">Mr. Tahmineh  AMMED   </t>
  </si>
  <si>
    <t xml:space="preserve">Mr. Pirooz  KARIM   </t>
  </si>
  <si>
    <t xml:space="preserve">Ms. Maheen   PHAM   </t>
  </si>
  <si>
    <t xml:space="preserve">Mr. Cirrus  REYES   </t>
  </si>
  <si>
    <t xml:space="preserve">Ms. Rakhshan  GUYEN   </t>
  </si>
  <si>
    <t xml:space="preserve">Mr. Rima  ARCIA   </t>
  </si>
  <si>
    <t xml:space="preserve">Mr. Firouz  DHURY   </t>
  </si>
  <si>
    <t xml:space="preserve">Mr. Shadi  a NAW   </t>
  </si>
  <si>
    <t xml:space="preserve">Ms. Firouz  GUYEN   </t>
  </si>
  <si>
    <t xml:space="preserve">Mr. Sita  ANSUR   </t>
  </si>
  <si>
    <t xml:space="preserve">Mr. Siamak  RAMOS   </t>
  </si>
  <si>
    <t xml:space="preserve">Mr. Shadan  ARGAS   </t>
  </si>
  <si>
    <t xml:space="preserve">Mr. Shahab  JAVED   </t>
  </si>
  <si>
    <t xml:space="preserve">Mr. Atash  GUYEN   </t>
  </si>
  <si>
    <t xml:space="preserve">Ms. Tirdad  GUYEN   </t>
  </si>
  <si>
    <t xml:space="preserve">Mr  Goli  VERIO   </t>
  </si>
  <si>
    <t xml:space="preserve">Mr  Khosrow  VERIO   </t>
  </si>
  <si>
    <t xml:space="preserve">Mr  Ramin  LONIA   </t>
  </si>
  <si>
    <t xml:space="preserve">Mr  Keyvan   NAGY   </t>
  </si>
  <si>
    <t xml:space="preserve">Mr  Vanda  MANEC   </t>
  </si>
  <si>
    <t xml:space="preserve">Mr  Kourosh  KORBA   </t>
  </si>
  <si>
    <t xml:space="preserve">Mr  Rambod  KORBA   </t>
  </si>
  <si>
    <t xml:space="preserve">Mr  Pouran  EMETH   </t>
  </si>
  <si>
    <t xml:space="preserve">Ms  Artan  GAUNA   </t>
  </si>
  <si>
    <t xml:space="preserve">Mr. Hooshyar  pkota   </t>
  </si>
  <si>
    <t xml:space="preserve">Mis Afshar  GUYEN   </t>
  </si>
  <si>
    <t xml:space="preserve">Mr. Golbanoo  INTAL   </t>
  </si>
  <si>
    <t xml:space="preserve">Mr. Pouneh   SYED   </t>
  </si>
  <si>
    <t xml:space="preserve">Mr. Behnaz  AKHAR   </t>
  </si>
  <si>
    <t xml:space="preserve">Mr. Azin  AKHAR   </t>
  </si>
  <si>
    <t xml:space="preserve">Mr. Ara  AKHAR   </t>
  </si>
  <si>
    <t xml:space="preserve">Mr. Touraj  AROOQ   </t>
  </si>
  <si>
    <t xml:space="preserve">Mr. Ardavan   AWAN   </t>
  </si>
  <si>
    <t xml:space="preserve">Mr. Esfandyar  SINGH   </t>
  </si>
  <si>
    <t xml:space="preserve">Mr. Poupak  SINGH   </t>
  </si>
  <si>
    <t xml:space="preserve">Mr. Yeganeh  SINGH   </t>
  </si>
  <si>
    <t xml:space="preserve">Mr. Rima  SINGH   </t>
  </si>
  <si>
    <t xml:space="preserve">Mr. Ghobad   PHAM   </t>
  </si>
  <si>
    <t xml:space="preserve">Mr. Pareeya   PHAM   </t>
  </si>
  <si>
    <t xml:space="preserve">Mr. Saman   PHAM   </t>
  </si>
  <si>
    <t xml:space="preserve">Mr. Bahar   PHAM   </t>
  </si>
  <si>
    <t xml:space="preserve">Mr. Touran  SAWAN   </t>
  </si>
  <si>
    <t xml:space="preserve">Mr. Mahdokht   DANG   </t>
  </si>
  <si>
    <t xml:space="preserve">Mr. Farhad   DANG   </t>
  </si>
  <si>
    <t xml:space="preserve">Ms. Farshad  PHUNG   </t>
  </si>
  <si>
    <t xml:space="preserve">Mr. Shahrnaz  AHMAN   </t>
  </si>
  <si>
    <t xml:space="preserve">Ms. Nazy   TRAN   </t>
  </si>
  <si>
    <t xml:space="preserve">Ms. Foroud  GUYEN   </t>
  </si>
  <si>
    <t xml:space="preserve">Ms. Banooe  GUYEN   </t>
  </si>
  <si>
    <t xml:space="preserve">Ms. Saman  GUYEN   </t>
  </si>
  <si>
    <t xml:space="preserve">Ms. Niloufar   PHAM   </t>
  </si>
  <si>
    <t xml:space="preserve">Ms. Nazhin   PHAM   </t>
  </si>
  <si>
    <t xml:space="preserve">Ms. Banooe   PHAM   </t>
  </si>
  <si>
    <t xml:space="preserve">Ms. Bahman  GUYEN   </t>
  </si>
  <si>
    <t xml:space="preserve">Ms. Tarsa  GUYEN   </t>
  </si>
  <si>
    <t xml:space="preserve">Ms. Bardia  GUYEN   </t>
  </si>
  <si>
    <t xml:space="preserve">Ms. Ferdows  GUYEN   </t>
  </si>
  <si>
    <t xml:space="preserve">Mr. Marmar  AHMAN   </t>
  </si>
  <si>
    <t xml:space="preserve">Mr. Hootan  DHURY   </t>
  </si>
  <si>
    <t xml:space="preserve">Mr. Vida  a NAW   </t>
  </si>
  <si>
    <t xml:space="preserve">Mr. Arezoo  a NAW   </t>
  </si>
  <si>
    <t xml:space="preserve">Mr. Sara  a NAW   </t>
  </si>
  <si>
    <t xml:space="preserve">Mr. Aryan  SINGH   </t>
  </si>
  <si>
    <t xml:space="preserve">Mr. Meshia  SINGH   </t>
  </si>
  <si>
    <t xml:space="preserve">Ms. Golpari   KAUR   </t>
  </si>
  <si>
    <t xml:space="preserve">Mr. Khorsheed  KUMAR   </t>
  </si>
  <si>
    <t xml:space="preserve">Mr. Shahrdad  SINGH   </t>
  </si>
  <si>
    <t xml:space="preserve">Ms. Khojassteh  GUYEN   </t>
  </si>
  <si>
    <t xml:space="preserve">Mr. Danush  SINGH   </t>
  </si>
  <si>
    <t xml:space="preserve">Mr. Shahzadeh  AKRAM   </t>
  </si>
  <si>
    <t xml:space="preserve">Mr. Arsalan   RAZA   </t>
  </si>
  <si>
    <t xml:space="preserve">Mr. Farzaneh  SINGH   </t>
  </si>
  <si>
    <t xml:space="preserve">Mr. Cirrus  ohaib   </t>
  </si>
  <si>
    <t xml:space="preserve">Mr. Kouros  ANDEL   </t>
  </si>
  <si>
    <t xml:space="preserve">Mr. Mehran  ANDEL   </t>
  </si>
  <si>
    <t xml:space="preserve">Mr. Rakhshan  ANDEL   </t>
  </si>
  <si>
    <t xml:space="preserve">Mr. Afsaneh  ANDEL   </t>
  </si>
  <si>
    <t xml:space="preserve">Mr. Iraj  JIANG   </t>
  </si>
  <si>
    <t xml:space="preserve">Mr. Yashar  JIANG   </t>
  </si>
  <si>
    <t xml:space="preserve">Mr. Pareeya  JIANG   </t>
  </si>
  <si>
    <t xml:space="preserve">Mr. Nazanin  ng TA   </t>
  </si>
  <si>
    <t xml:space="preserve">Mr. Javeed  AIKE*   </t>
  </si>
  <si>
    <t xml:space="preserve">Mr. Farhad  SINGH   </t>
  </si>
  <si>
    <t xml:space="preserve">Mr. Kia  HENDI   </t>
  </si>
  <si>
    <t xml:space="preserve">Mr. Tahereh   HARMA   </t>
  </si>
  <si>
    <t xml:space="preserve">Mr. Behrad  HARMA   </t>
  </si>
  <si>
    <t xml:space="preserve">Mr. Nahal  SINGH   </t>
  </si>
  <si>
    <t xml:space="preserve">Mr. Jahanshah  SINGH   </t>
  </si>
  <si>
    <t xml:space="preserve">Mr. Nargess  SINGH   </t>
  </si>
  <si>
    <t xml:space="preserve">Mr. Goshtasb   SYED   </t>
  </si>
  <si>
    <t xml:space="preserve">Mr. Negeen   SYED   </t>
  </si>
  <si>
    <t xml:space="preserve">Mr. Pareerou   SYED   </t>
  </si>
  <si>
    <t xml:space="preserve">Mr. Mehrangiz  AKRAM   </t>
  </si>
  <si>
    <t xml:space="preserve">Mr. Tahmineh  r ALI   </t>
  </si>
  <si>
    <t xml:space="preserve">Mr. Tarsa  r ALI   </t>
  </si>
  <si>
    <t xml:space="preserve">Mr. Zal  r ALI   </t>
  </si>
  <si>
    <t xml:space="preserve">Mr. Mahyar  SAWAN   </t>
  </si>
  <si>
    <t xml:space="preserve">Mr. Danush  SAWAN   </t>
  </si>
  <si>
    <t xml:space="preserve">Mr. Arsham  SAWAN   </t>
  </si>
  <si>
    <t xml:space="preserve">Ms. Rakhshan  SAPNA   </t>
  </si>
  <si>
    <t xml:space="preserve">Ms. Hooman  SAPNA   </t>
  </si>
  <si>
    <t>Information Agency</t>
  </si>
  <si>
    <t xml:space="preserve">International Educational </t>
  </si>
  <si>
    <t>ALTECA Agency</t>
  </si>
  <si>
    <t>Hope Agency</t>
  </si>
  <si>
    <t>IDPM Education</t>
  </si>
  <si>
    <t>Uni Education</t>
  </si>
  <si>
    <t>International Migration &amp; Education Services</t>
  </si>
  <si>
    <t>Expert Education Services</t>
  </si>
  <si>
    <t>Study GLOBAL - Auckland</t>
  </si>
  <si>
    <t xml:space="preserve">Road to Success </t>
  </si>
  <si>
    <t xml:space="preserve">Visa Consultants Pty Ltd </t>
  </si>
  <si>
    <t>MIM Education</t>
  </si>
  <si>
    <t>ISEMS Education</t>
  </si>
  <si>
    <t>BlueSky Student Consultancy Services</t>
  </si>
  <si>
    <t xml:space="preserve"> International Cooperation</t>
  </si>
  <si>
    <t>IDPI Education</t>
  </si>
  <si>
    <t>Song Study Advisory</t>
  </si>
  <si>
    <t xml:space="preserve">International Edification Development </t>
  </si>
  <si>
    <t>Bao International Education</t>
  </si>
  <si>
    <t xml:space="preserve">Pathway Education </t>
  </si>
  <si>
    <t xml:space="preserve">Expert Education and Visa Services </t>
  </si>
  <si>
    <t>PEP International Education Services</t>
  </si>
  <si>
    <t xml:space="preserve">Prime Consultant </t>
  </si>
  <si>
    <t xml:space="preserve">Can- Able Immigration Consultants </t>
  </si>
  <si>
    <t>T2-2015</t>
  </si>
  <si>
    <t>T1-2014</t>
  </si>
  <si>
    <t>T2-2016</t>
  </si>
  <si>
    <t>T3-2016</t>
  </si>
  <si>
    <t>T2-2017</t>
  </si>
  <si>
    <t>T3-2015</t>
  </si>
  <si>
    <t>T1-2017</t>
  </si>
  <si>
    <t>T3-2014</t>
  </si>
  <si>
    <t>T3-2017</t>
  </si>
  <si>
    <t>T1-2016</t>
  </si>
  <si>
    <t>T2-2014</t>
  </si>
  <si>
    <t>T1-2015</t>
  </si>
  <si>
    <t>1  </t>
  </si>
  <si>
    <t>22  </t>
  </si>
  <si>
    <t>18  </t>
  </si>
  <si>
    <t>36  </t>
  </si>
  <si>
    <t>3  </t>
  </si>
  <si>
    <t>11  </t>
  </si>
  <si>
    <t>30  </t>
  </si>
  <si>
    <t>12  </t>
  </si>
  <si>
    <t>5  </t>
  </si>
  <si>
    <t>8  </t>
  </si>
  <si>
    <t>13  </t>
  </si>
  <si>
    <t>28  </t>
  </si>
  <si>
    <t>14  </t>
  </si>
  <si>
    <t>15  </t>
  </si>
  <si>
    <t>2  </t>
  </si>
  <si>
    <t>4  </t>
  </si>
  <si>
    <t>7  </t>
  </si>
  <si>
    <t>10  </t>
  </si>
  <si>
    <t>6  </t>
  </si>
  <si>
    <t>9  </t>
  </si>
  <si>
    <t>21  </t>
  </si>
  <si>
    <t>19  </t>
  </si>
  <si>
    <t>25  </t>
  </si>
  <si>
    <t>17  </t>
  </si>
  <si>
    <t xml:space="preserve">1  </t>
  </si>
  <si>
    <t>16  </t>
  </si>
  <si>
    <t>23  </t>
  </si>
  <si>
    <t>26  </t>
  </si>
  <si>
    <t>Glob Consultancy</t>
  </si>
  <si>
    <t xml:space="preserve">Bridgeagency </t>
  </si>
  <si>
    <t>BrightwayConsultants</t>
  </si>
  <si>
    <t>Practice Challenge</t>
  </si>
  <si>
    <t>Scenario</t>
  </si>
  <si>
    <t>Well done! Don't forget to save your workbook.</t>
  </si>
  <si>
    <t>Excel Skills for Business: Advanced</t>
  </si>
  <si>
    <t>Week 3: Data cleaning and preparation</t>
  </si>
  <si>
    <t>Week 3: Learning Objectives</t>
  </si>
  <si>
    <t>Trimester1 (T1)</t>
  </si>
  <si>
    <t>Trimester2 (T2)</t>
  </si>
  <si>
    <t>Start date</t>
  </si>
  <si>
    <t>Number of workshop hours</t>
  </si>
  <si>
    <t>K150100</t>
  </si>
  <si>
    <t>K150101</t>
  </si>
  <si>
    <t>K150102</t>
  </si>
  <si>
    <t>K150103</t>
  </si>
  <si>
    <t>K150104</t>
  </si>
  <si>
    <t>K150105</t>
  </si>
  <si>
    <t>K150106</t>
  </si>
  <si>
    <t>K150107</t>
  </si>
  <si>
    <t>K150108</t>
  </si>
  <si>
    <t>K150109</t>
  </si>
  <si>
    <t>K150110</t>
  </si>
  <si>
    <t>K150111</t>
  </si>
  <si>
    <t>K150112</t>
  </si>
  <si>
    <t>K150113</t>
  </si>
  <si>
    <t>K150114</t>
  </si>
  <si>
    <t>K150115</t>
  </si>
  <si>
    <t>K150116</t>
  </si>
  <si>
    <t>K150117</t>
  </si>
  <si>
    <t>K150118</t>
  </si>
  <si>
    <t>K150119</t>
  </si>
  <si>
    <t>K150120</t>
  </si>
  <si>
    <t>K150122</t>
  </si>
  <si>
    <t>K150123</t>
  </si>
  <si>
    <t>K150124</t>
  </si>
  <si>
    <t>Sydney</t>
  </si>
  <si>
    <t>Melbourne</t>
  </si>
  <si>
    <t>Brisbane</t>
  </si>
  <si>
    <t xml:space="preserve">Sydney     </t>
  </si>
  <si>
    <t xml:space="preserve">   Brisbane</t>
  </si>
  <si>
    <t xml:space="preserve">Brisbane     </t>
  </si>
  <si>
    <t xml:space="preserve">   Sydney</t>
  </si>
  <si>
    <t xml:space="preserve">Melbourne     </t>
  </si>
  <si>
    <t xml:space="preserve">   Melbourne</t>
  </si>
  <si>
    <t>Date of Birth</t>
  </si>
  <si>
    <t>1995-10-24</t>
  </si>
  <si>
    <t>1993-01-05</t>
  </si>
  <si>
    <t>1988-09-13</t>
  </si>
  <si>
    <t>1988-12-29</t>
  </si>
  <si>
    <t>1996-09-26</t>
  </si>
  <si>
    <t>1993-06-05</t>
  </si>
  <si>
    <t>1990-07-17</t>
  </si>
  <si>
    <t>1992-03-04</t>
  </si>
  <si>
    <t>1998-11-06</t>
  </si>
  <si>
    <t>1994-03-23</t>
  </si>
  <si>
    <t>1996-12-02</t>
  </si>
  <si>
    <t>1996-01-13</t>
  </si>
  <si>
    <t>1997-01-29</t>
  </si>
  <si>
    <t>1995-02-24</t>
  </si>
  <si>
    <t>1992-12-07</t>
  </si>
  <si>
    <t>1994-09-22</t>
  </si>
  <si>
    <t>1987-10-10</t>
  </si>
  <si>
    <t>1989-03-29</t>
  </si>
  <si>
    <t>1993-08-03</t>
  </si>
  <si>
    <t>1994-12-28</t>
  </si>
  <si>
    <t>1990-06-12</t>
  </si>
  <si>
    <t>1991-07-17</t>
  </si>
  <si>
    <t>1996-06-08</t>
  </si>
  <si>
    <t>1995-06-26</t>
  </si>
  <si>
    <t>1997-05-22</t>
  </si>
  <si>
    <t>1995-02-11</t>
  </si>
  <si>
    <t>1997-11-27</t>
  </si>
  <si>
    <t>1993-07-19</t>
  </si>
  <si>
    <t>1987-08-27</t>
  </si>
  <si>
    <t>1998-06-25</t>
  </si>
  <si>
    <t>1998-12-14</t>
  </si>
  <si>
    <t>1995-03-15</t>
  </si>
  <si>
    <t>1989-10-22</t>
  </si>
  <si>
    <t>1992-09-22</t>
  </si>
  <si>
    <t>1989-12-13</t>
  </si>
  <si>
    <t>1988-04-08</t>
  </si>
  <si>
    <t>1993-05-02</t>
  </si>
  <si>
    <t>1992-07-17</t>
  </si>
  <si>
    <t>1997-10-29</t>
  </si>
  <si>
    <t>1995-06-19</t>
  </si>
  <si>
    <t>1989-03-11</t>
  </si>
  <si>
    <t>1991-12-03</t>
  </si>
  <si>
    <t>1992-11-28</t>
  </si>
  <si>
    <t>1996-09-28</t>
  </si>
  <si>
    <t>1991-10-25</t>
  </si>
  <si>
    <t>1987-10-14</t>
  </si>
  <si>
    <t>1993-05-26</t>
  </si>
  <si>
    <t>1997-10-20</t>
  </si>
  <si>
    <t>1990-11-21</t>
  </si>
  <si>
    <t>1992-06-09</t>
  </si>
  <si>
    <t>1995-09-26</t>
  </si>
  <si>
    <t>1995-09-02</t>
  </si>
  <si>
    <t>1994-04-29</t>
  </si>
  <si>
    <t>1988-12-12</t>
  </si>
  <si>
    <t>1990-04-02</t>
  </si>
  <si>
    <t>1987-11-01</t>
  </si>
  <si>
    <t>1994-05-27</t>
  </si>
  <si>
    <t>1990-02-25</t>
  </si>
  <si>
    <t>1995-03-29</t>
  </si>
  <si>
    <t>1989-03-30</t>
  </si>
  <si>
    <t>1992-11-29</t>
  </si>
  <si>
    <t>1994-11-16</t>
  </si>
  <si>
    <t>1993-01-13</t>
  </si>
  <si>
    <t>1988-06-07</t>
  </si>
  <si>
    <t>1992-12-03</t>
  </si>
  <si>
    <t>1995-11-02</t>
  </si>
  <si>
    <t>1993-08-29</t>
  </si>
  <si>
    <t>1987-07-10</t>
  </si>
  <si>
    <t>1997-03-08</t>
  </si>
  <si>
    <t>1988-03-11</t>
  </si>
  <si>
    <t>1994-04-18</t>
  </si>
  <si>
    <t>1993-12-17</t>
  </si>
  <si>
    <t>1998-08-01</t>
  </si>
  <si>
    <t>1993-12-29</t>
  </si>
  <si>
    <t>1991-02-01</t>
  </si>
  <si>
    <t>1993-10-07</t>
  </si>
  <si>
    <t>1991-12-02</t>
  </si>
  <si>
    <t>1992-08-28</t>
  </si>
  <si>
    <t>1987-08-20</t>
  </si>
  <si>
    <t>1993-07-09</t>
  </si>
  <si>
    <t>1991-08-10</t>
  </si>
  <si>
    <t>1990-04-21</t>
  </si>
  <si>
    <t>1995-09-29</t>
  </si>
  <si>
    <t>1994-01-29</t>
  </si>
  <si>
    <t>1993-01-06</t>
  </si>
  <si>
    <t>1991-07-24</t>
  </si>
  <si>
    <t>1993-02-14</t>
  </si>
  <si>
    <t>1995-08-10</t>
  </si>
  <si>
    <t>1998-02-19</t>
  </si>
  <si>
    <t>1990-03-11</t>
  </si>
  <si>
    <t>1998-08-16</t>
  </si>
  <si>
    <t>1988-12-15</t>
  </si>
  <si>
    <t>1997-02-25</t>
  </si>
  <si>
    <t>1994-08-25</t>
  </si>
  <si>
    <t>1994-06-02</t>
  </si>
  <si>
    <t>1987-04-13</t>
  </si>
  <si>
    <t>1993-10-18</t>
  </si>
  <si>
    <t>1993-08-14</t>
  </si>
  <si>
    <t>1987-06-06</t>
  </si>
  <si>
    <t>1987-10-21</t>
  </si>
  <si>
    <t>1994-11-10</t>
  </si>
  <si>
    <t>1988-11-17</t>
  </si>
  <si>
    <t>1988-08-05</t>
  </si>
  <si>
    <t>1995-08-04</t>
  </si>
  <si>
    <t>1996-09-05</t>
  </si>
  <si>
    <t>1992-12-10</t>
  </si>
  <si>
    <t>1994-04-24</t>
  </si>
  <si>
    <t>1987-03-07</t>
  </si>
  <si>
    <t>1987-09-16</t>
  </si>
  <si>
    <t>1995-01-02</t>
  </si>
  <si>
    <t>1990-06-19</t>
  </si>
  <si>
    <t>1990-04-06</t>
  </si>
  <si>
    <t>1989-07-10</t>
  </si>
  <si>
    <t>1988-04-22</t>
  </si>
  <si>
    <t>1995-06-07</t>
  </si>
  <si>
    <t>1993-11-19</t>
  </si>
  <si>
    <t>1997-02-23</t>
  </si>
  <si>
    <t>1997-02-08</t>
  </si>
  <si>
    <t>1993-12-02</t>
  </si>
  <si>
    <t>1992-02-08</t>
  </si>
  <si>
    <t>1989-12-06</t>
  </si>
  <si>
    <t>1991-12-01</t>
  </si>
  <si>
    <t>1993-02-24</t>
  </si>
  <si>
    <t>1997-08-02</t>
  </si>
  <si>
    <t>1993-10-12</t>
  </si>
  <si>
    <t>1991-12-22</t>
  </si>
  <si>
    <t>1994-02-12</t>
  </si>
  <si>
    <t>1991-06-14</t>
  </si>
  <si>
    <t>1996-08-27</t>
  </si>
  <si>
    <t>1998-10-16</t>
  </si>
  <si>
    <t>1990-10-20</t>
  </si>
  <si>
    <t>1993-05-21</t>
  </si>
  <si>
    <t>1994-10-27</t>
  </si>
  <si>
    <t>1987-08-26</t>
  </si>
  <si>
    <t>1998-08-10</t>
  </si>
  <si>
    <t>1990-09-07</t>
  </si>
  <si>
    <t>1990-04-17</t>
  </si>
  <si>
    <t>1987-01-04</t>
  </si>
  <si>
    <t>1987-05-24</t>
  </si>
  <si>
    <t>1993-05-13</t>
  </si>
  <si>
    <t>1993-06-25</t>
  </si>
  <si>
    <t>1987-10-13</t>
  </si>
  <si>
    <t>1998-03-09</t>
  </si>
  <si>
    <t>1996-11-12</t>
  </si>
  <si>
    <t>1991-04-16</t>
  </si>
  <si>
    <t>1992-02-04</t>
  </si>
  <si>
    <t>1990-12-12</t>
  </si>
  <si>
    <t>1997-04-23</t>
  </si>
  <si>
    <t>1996-07-05</t>
  </si>
  <si>
    <t>1989-02-13</t>
  </si>
  <si>
    <t>1993-11-12</t>
  </si>
  <si>
    <t xml:space="preserve">
Sydney
</t>
  </si>
  <si>
    <t xml:space="preserve">Mr.  Behrouz  COURT   </t>
  </si>
  <si>
    <t xml:space="preserve">Mr.  Hootan  VERIO   </t>
  </si>
  <si>
    <t xml:space="preserve">Ms.  Kaveh  RVATH   </t>
  </si>
  <si>
    <t xml:space="preserve">Mr.  Fardin  KORBA   </t>
  </si>
  <si>
    <t xml:space="preserve">Mr.  Mehrab  ILYAS   </t>
  </si>
  <si>
    <t xml:space="preserve">Mr.  Aram  HALID   </t>
  </si>
  <si>
    <t xml:space="preserve">Mr.  Nazilla  AYYAB   </t>
  </si>
  <si>
    <t xml:space="preserve">Mr.  Shahrbanou  ANDIO   </t>
  </si>
  <si>
    <t xml:space="preserve">Hint: </t>
  </si>
  <si>
    <t>Most popular month of enrolment on Sydney Campus:</t>
  </si>
  <si>
    <t>Total number of workshop hours needed for Brisbane campus:</t>
  </si>
  <si>
    <t>Best target age of students for marketing:</t>
  </si>
  <si>
    <t>Student ID</t>
  </si>
  <si>
    <t>First enrolment trimester</t>
  </si>
  <si>
    <t>Answer the following questions by making required Pivot tables:</t>
  </si>
  <si>
    <t>2- Find the Codes of nonprinting characters</t>
  </si>
  <si>
    <r>
      <t xml:space="preserve">You have been asked to prepare Pivot Tables based on the </t>
    </r>
    <r>
      <rPr>
        <b/>
        <sz val="11"/>
        <color theme="1"/>
        <rFont val="Calibri"/>
        <family val="2"/>
        <scheme val="minor"/>
      </rPr>
      <t>Student database</t>
    </r>
    <r>
      <rPr>
        <sz val="11"/>
        <color theme="1"/>
        <rFont val="Calibri"/>
        <family val="2"/>
        <scheme val="minor"/>
      </rPr>
      <t xml:space="preserve"> sheet.</t>
    </r>
  </si>
  <si>
    <t>You will need to complete the following tasks:</t>
  </si>
  <si>
    <r>
      <t xml:space="preserve">Go to the </t>
    </r>
    <r>
      <rPr>
        <b/>
        <sz val="11"/>
        <color theme="1"/>
        <rFont val="Calibri"/>
        <family val="2"/>
        <scheme val="minor"/>
      </rPr>
      <t>Student database</t>
    </r>
    <r>
      <rPr>
        <sz val="11"/>
        <color theme="1"/>
        <rFont val="Calibri"/>
        <family val="2"/>
        <scheme val="minor"/>
      </rPr>
      <t xml:space="preserve"> sheet and fill the blank cells of </t>
    </r>
    <r>
      <rPr>
        <b/>
        <sz val="11"/>
        <color theme="1"/>
        <rFont val="Calibri"/>
        <family val="2"/>
        <scheme val="minor"/>
      </rPr>
      <t>column G (Course)</t>
    </r>
    <r>
      <rPr>
        <sz val="11"/>
        <color theme="1"/>
        <rFont val="Calibri"/>
        <family val="2"/>
        <scheme val="minor"/>
      </rPr>
      <t xml:space="preserve"> from the cell above using the </t>
    </r>
    <r>
      <rPr>
        <b/>
        <sz val="11"/>
        <color theme="1"/>
        <rFont val="Calibri"/>
        <family val="2"/>
        <scheme val="minor"/>
      </rPr>
      <t>Copy</t>
    </r>
    <r>
      <rPr>
        <sz val="11"/>
        <color theme="1"/>
        <rFont val="Calibri"/>
        <family val="2"/>
        <scheme val="minor"/>
      </rPr>
      <t xml:space="preserve"> and </t>
    </r>
    <r>
      <rPr>
        <b/>
        <sz val="11"/>
        <color theme="1"/>
        <rFont val="Calibri"/>
        <family val="2"/>
        <scheme val="minor"/>
      </rPr>
      <t>Go To Special</t>
    </r>
    <r>
      <rPr>
        <sz val="11"/>
        <color theme="1"/>
        <rFont val="Calibri"/>
        <family val="2"/>
        <scheme val="minor"/>
      </rPr>
      <t xml:space="preserve"> approach. Make sure you </t>
    </r>
    <r>
      <rPr>
        <b/>
        <sz val="11"/>
        <color theme="1"/>
        <rFont val="Calibri"/>
        <family val="2"/>
        <scheme val="minor"/>
      </rPr>
      <t>Copy</t>
    </r>
    <r>
      <rPr>
        <sz val="11"/>
        <color theme="1"/>
        <rFont val="Calibri"/>
        <family val="2"/>
        <scheme val="minor"/>
      </rPr>
      <t xml:space="preserve"> and </t>
    </r>
    <r>
      <rPr>
        <b/>
        <sz val="11"/>
        <color theme="1"/>
        <rFont val="Calibri"/>
        <family val="2"/>
        <scheme val="minor"/>
      </rPr>
      <t>Paste Values</t>
    </r>
    <r>
      <rPr>
        <sz val="11"/>
        <color theme="1"/>
        <rFont val="Calibri"/>
        <family val="2"/>
        <scheme val="minor"/>
      </rPr>
      <t xml:space="preserve"> at the end.</t>
    </r>
  </si>
  <si>
    <r>
      <t xml:space="preserve">Make a copy of the sheet </t>
    </r>
    <r>
      <rPr>
        <b/>
        <sz val="11"/>
        <color theme="1"/>
        <rFont val="Calibri"/>
        <family val="2"/>
        <scheme val="minor"/>
      </rPr>
      <t>Student database</t>
    </r>
    <r>
      <rPr>
        <sz val="11"/>
        <color theme="1"/>
        <rFont val="Calibri"/>
        <family val="2"/>
        <scheme val="minor"/>
      </rPr>
      <t xml:space="preserve"> and name it </t>
    </r>
    <r>
      <rPr>
        <b/>
        <sz val="11"/>
        <color theme="1"/>
        <rFont val="Calibri"/>
        <family val="2"/>
        <scheme val="minor"/>
      </rPr>
      <t>Database edit</t>
    </r>
    <r>
      <rPr>
        <sz val="11"/>
        <color theme="1"/>
        <rFont val="Calibri"/>
        <family val="2"/>
        <scheme val="minor"/>
      </rPr>
      <t xml:space="preserve">. Link all cells of the new sheet to the </t>
    </r>
    <r>
      <rPr>
        <b/>
        <sz val="11"/>
        <color theme="1"/>
        <rFont val="Calibri"/>
        <family val="2"/>
        <scheme val="minor"/>
      </rPr>
      <t>Student database</t>
    </r>
    <r>
      <rPr>
        <sz val="11"/>
        <color theme="1"/>
        <rFont val="Calibri"/>
        <family val="2"/>
        <scheme val="minor"/>
      </rPr>
      <t xml:space="preserve"> sheet.</t>
    </r>
  </si>
  <si>
    <r>
      <t xml:space="preserve">In </t>
    </r>
    <r>
      <rPr>
        <b/>
        <sz val="11"/>
        <color theme="1"/>
        <rFont val="Calibri"/>
        <family val="2"/>
        <scheme val="minor"/>
      </rPr>
      <t>column I (Agent Name)</t>
    </r>
    <r>
      <rPr>
        <sz val="11"/>
        <color theme="1"/>
        <rFont val="Calibri"/>
        <family val="2"/>
        <scheme val="minor"/>
      </rPr>
      <t xml:space="preserve">, if the agent name is not provided, the agent should be the same as the one from the row above. Use the </t>
    </r>
    <r>
      <rPr>
        <b/>
        <sz val="11"/>
        <color theme="1"/>
        <rFont val="Calibri"/>
        <family val="2"/>
        <scheme val="minor"/>
      </rPr>
      <t>IF</t>
    </r>
    <r>
      <rPr>
        <sz val="11"/>
        <color theme="1"/>
        <rFont val="Calibri"/>
        <family val="2"/>
        <scheme val="minor"/>
      </rPr>
      <t xml:space="preserve"> and </t>
    </r>
    <r>
      <rPr>
        <b/>
        <sz val="11"/>
        <color theme="1"/>
        <rFont val="Calibri"/>
        <family val="2"/>
        <scheme val="minor"/>
      </rPr>
      <t>ISBLANK</t>
    </r>
    <r>
      <rPr>
        <sz val="11"/>
        <color theme="1"/>
        <rFont val="Calibri"/>
        <family val="2"/>
        <scheme val="minor"/>
      </rPr>
      <t xml:space="preserve"> functions.</t>
    </r>
  </si>
  <si>
    <r>
      <t xml:space="preserve">3- Use </t>
    </r>
    <r>
      <rPr>
        <b/>
        <sz val="11"/>
        <color theme="1"/>
        <rFont val="Calibri"/>
        <family val="2"/>
        <scheme val="minor"/>
      </rPr>
      <t>CHAR, SUBSTITUTE, TRIM</t>
    </r>
    <r>
      <rPr>
        <sz val="11"/>
        <color theme="1"/>
        <rFont val="Calibri"/>
        <family val="2"/>
        <scheme val="minor"/>
      </rPr>
      <t xml:space="preserve"> and </t>
    </r>
    <r>
      <rPr>
        <b/>
        <sz val="11"/>
        <color theme="1"/>
        <rFont val="Calibri"/>
        <family val="2"/>
        <scheme val="minor"/>
      </rPr>
      <t>VALUE</t>
    </r>
    <r>
      <rPr>
        <sz val="11"/>
        <color theme="1"/>
        <rFont val="Calibri"/>
        <family val="2"/>
        <scheme val="minor"/>
      </rPr>
      <t xml:space="preserve"> functions</t>
    </r>
  </si>
  <si>
    <t>1- You may check the number of characters in the cells</t>
  </si>
  <si>
    <r>
      <t xml:space="preserve">1- Use the </t>
    </r>
    <r>
      <rPr>
        <b/>
        <sz val="11"/>
        <color theme="1"/>
        <rFont val="Calibri"/>
        <family val="2"/>
        <scheme val="minor"/>
      </rPr>
      <t>DATE</t>
    </r>
    <r>
      <rPr>
        <sz val="11"/>
        <color theme="1"/>
        <rFont val="Calibri"/>
        <family val="2"/>
        <scheme val="minor"/>
      </rPr>
      <t xml:space="preserve"> function</t>
    </r>
  </si>
  <si>
    <r>
      <t xml:space="preserve">3- For the </t>
    </r>
    <r>
      <rPr>
        <b/>
        <sz val="11"/>
        <color theme="1"/>
        <rFont val="Calibri"/>
        <family val="2"/>
        <scheme val="minor"/>
      </rPr>
      <t>Day</t>
    </r>
    <r>
      <rPr>
        <sz val="11"/>
        <color theme="1"/>
        <rFont val="Calibri"/>
        <family val="2"/>
        <scheme val="minor"/>
      </rPr>
      <t xml:space="preserve"> and </t>
    </r>
    <r>
      <rPr>
        <b/>
        <sz val="11"/>
        <color theme="1"/>
        <rFont val="Calibri"/>
        <family val="2"/>
        <scheme val="minor"/>
      </rPr>
      <t>Month</t>
    </r>
    <r>
      <rPr>
        <sz val="11"/>
        <color theme="1"/>
        <rFont val="Calibri"/>
        <family val="2"/>
        <scheme val="minor"/>
      </rPr>
      <t xml:space="preserve">, use </t>
    </r>
    <r>
      <rPr>
        <b/>
        <sz val="11"/>
        <color theme="1"/>
        <rFont val="Calibri"/>
        <family val="2"/>
        <scheme val="minor"/>
      </rPr>
      <t xml:space="preserve">IF, MID, LEFT </t>
    </r>
    <r>
      <rPr>
        <sz val="11"/>
        <color theme="1"/>
        <rFont val="Calibri"/>
        <family val="2"/>
        <scheme val="minor"/>
      </rPr>
      <t xml:space="preserve">and </t>
    </r>
    <r>
      <rPr>
        <b/>
        <sz val="11"/>
        <color theme="1"/>
        <rFont val="Calibri"/>
        <family val="2"/>
        <scheme val="minor"/>
      </rPr>
      <t>RIGHT</t>
    </r>
    <r>
      <rPr>
        <sz val="11"/>
        <color theme="1"/>
        <rFont val="Calibri"/>
        <family val="2"/>
        <scheme val="minor"/>
      </rPr>
      <t xml:space="preserve"> functions</t>
    </r>
  </si>
  <si>
    <r>
      <t xml:space="preserve">(Use the </t>
    </r>
    <r>
      <rPr>
        <b/>
        <sz val="11"/>
        <color theme="1"/>
        <rFont val="Calibri"/>
        <family val="2"/>
        <scheme val="minor"/>
      </rPr>
      <t>+</t>
    </r>
    <r>
      <rPr>
        <sz val="11"/>
        <color theme="1"/>
        <rFont val="Calibri"/>
        <family val="2"/>
        <scheme val="minor"/>
      </rPr>
      <t xml:space="preserve"> on the left to show)</t>
    </r>
  </si>
  <si>
    <r>
      <t xml:space="preserve">Use the </t>
    </r>
    <r>
      <rPr>
        <b/>
        <sz val="11"/>
        <color theme="1"/>
        <rFont val="Calibri"/>
        <family val="2"/>
        <scheme val="minor"/>
      </rPr>
      <t>IF</t>
    </r>
    <r>
      <rPr>
        <sz val="11"/>
        <color theme="1"/>
        <rFont val="Calibri"/>
        <family val="2"/>
        <scheme val="minor"/>
      </rPr>
      <t xml:space="preserve"> function to find number of workshop hours needed to be done. But due to the text format of workshop hours you will find all values equal to zero.</t>
    </r>
  </si>
  <si>
    <t>Hint:</t>
  </si>
  <si>
    <r>
      <t xml:space="preserve">Remove any unwanted spaces in the student </t>
    </r>
    <r>
      <rPr>
        <b/>
        <sz val="11"/>
        <color theme="1"/>
        <rFont val="Calibri"/>
        <family val="2"/>
        <scheme val="minor"/>
      </rPr>
      <t>Name</t>
    </r>
    <r>
      <rPr>
        <sz val="11"/>
        <color theme="1"/>
        <rFont val="Calibri"/>
        <family val="2"/>
        <scheme val="minor"/>
      </rPr>
      <t xml:space="preserve"> column (</t>
    </r>
    <r>
      <rPr>
        <b/>
        <sz val="11"/>
        <color theme="1"/>
        <rFont val="Calibri"/>
        <family val="2"/>
        <scheme val="minor"/>
      </rPr>
      <t>column B</t>
    </r>
    <r>
      <rPr>
        <sz val="11"/>
        <color theme="1"/>
        <rFont val="Calibri"/>
        <family val="2"/>
        <scheme val="minor"/>
      </rPr>
      <t>)</t>
    </r>
  </si>
  <si>
    <t>The first day of each trimester is given in the following table:</t>
  </si>
  <si>
    <t>Trimester3 (T3)</t>
  </si>
  <si>
    <r>
      <t xml:space="preserve">Insert a column to the right of </t>
    </r>
    <r>
      <rPr>
        <b/>
        <sz val="11"/>
        <color theme="1"/>
        <rFont val="Calibri"/>
        <family val="2"/>
        <scheme val="minor"/>
      </rPr>
      <t>column E (First enrolment trimester)</t>
    </r>
    <r>
      <rPr>
        <sz val="11"/>
        <color theme="1"/>
        <rFont val="Calibri"/>
        <family val="2"/>
        <scheme val="minor"/>
      </rPr>
      <t xml:space="preserve"> and name it </t>
    </r>
    <r>
      <rPr>
        <b/>
        <sz val="11"/>
        <color theme="1"/>
        <rFont val="Calibri"/>
        <family val="2"/>
        <scheme val="minor"/>
      </rPr>
      <t>First enrolment date</t>
    </r>
    <r>
      <rPr>
        <sz val="11"/>
        <color theme="1"/>
        <rFont val="Calibri"/>
        <family val="2"/>
        <scheme val="minor"/>
      </rPr>
      <t xml:space="preserve">. In this new column, calculate the first day of the enrolment trimester in </t>
    </r>
    <r>
      <rPr>
        <b/>
        <sz val="11"/>
        <color theme="1"/>
        <rFont val="Calibri"/>
        <family val="2"/>
        <scheme val="minor"/>
      </rPr>
      <t>column E</t>
    </r>
    <r>
      <rPr>
        <sz val="11"/>
        <color theme="1"/>
        <rFont val="Calibri"/>
        <family val="2"/>
        <scheme val="minor"/>
      </rPr>
      <t>.</t>
    </r>
  </si>
  <si>
    <r>
      <t xml:space="preserve">For example, </t>
    </r>
    <r>
      <rPr>
        <b/>
        <sz val="11"/>
        <color theme="1"/>
        <rFont val="Calibri"/>
        <family val="2"/>
        <scheme val="minor"/>
      </rPr>
      <t>T2-2015</t>
    </r>
    <r>
      <rPr>
        <sz val="11"/>
        <color theme="1"/>
        <rFont val="Calibri"/>
        <family val="2"/>
        <scheme val="minor"/>
      </rPr>
      <t xml:space="preserve"> (trimester 2, 2015) started on 2015-07-10.</t>
    </r>
  </si>
  <si>
    <r>
      <t xml:space="preserve">2- For the </t>
    </r>
    <r>
      <rPr>
        <b/>
        <sz val="11"/>
        <color theme="1"/>
        <rFont val="Calibri"/>
        <family val="2"/>
        <scheme val="minor"/>
      </rPr>
      <t>Year</t>
    </r>
    <r>
      <rPr>
        <sz val="11"/>
        <color theme="1"/>
        <rFont val="Calibri"/>
        <family val="2"/>
        <scheme val="minor"/>
      </rPr>
      <t xml:space="preserve">, use the </t>
    </r>
    <r>
      <rPr>
        <b/>
        <sz val="11"/>
        <color theme="1"/>
        <rFont val="Calibri"/>
        <family val="2"/>
        <scheme val="minor"/>
      </rPr>
      <t>RIGHT</t>
    </r>
    <r>
      <rPr>
        <sz val="11"/>
        <color theme="1"/>
        <rFont val="Calibri"/>
        <family val="2"/>
        <scheme val="minor"/>
      </rPr>
      <t xml:space="preserve"> function to extract the year from </t>
    </r>
    <r>
      <rPr>
        <b/>
        <sz val="11"/>
        <color theme="1"/>
        <rFont val="Calibri"/>
        <family val="2"/>
        <scheme val="minor"/>
      </rPr>
      <t>column E</t>
    </r>
  </si>
  <si>
    <r>
      <t xml:space="preserve">Make a Pivot Table in a new worksheet, rename the sheet to </t>
    </r>
    <r>
      <rPr>
        <b/>
        <sz val="11"/>
        <color theme="1"/>
        <rFont val="Calibri"/>
        <family val="2"/>
        <scheme val="minor"/>
      </rPr>
      <t>Students by Campus</t>
    </r>
    <r>
      <rPr>
        <sz val="11"/>
        <color theme="1"/>
        <rFont val="Calibri"/>
        <family val="2"/>
        <scheme val="minor"/>
      </rPr>
      <t xml:space="preserve"> to find the number of students in each campus.</t>
    </r>
  </si>
  <si>
    <r>
      <t xml:space="preserve">For HR department requirements, insert a new column at the end of the table </t>
    </r>
    <r>
      <rPr>
        <b/>
        <sz val="11"/>
        <color theme="1"/>
        <rFont val="Calibri"/>
        <family val="2"/>
        <scheme val="minor"/>
      </rPr>
      <t>(Enrolment month)</t>
    </r>
    <r>
      <rPr>
        <sz val="11"/>
        <color theme="1"/>
        <rFont val="Calibri"/>
        <family val="2"/>
        <scheme val="minor"/>
      </rPr>
      <t xml:space="preserve"> containing the first 3 letters of the month of enrolment.</t>
    </r>
  </si>
  <si>
    <r>
      <t xml:space="preserve">Use the date of enrolment and the </t>
    </r>
    <r>
      <rPr>
        <b/>
        <sz val="11"/>
        <color theme="1"/>
        <rFont val="Calibri"/>
        <family val="2"/>
        <scheme val="minor"/>
      </rPr>
      <t>TEXT</t>
    </r>
    <r>
      <rPr>
        <sz val="11"/>
        <color theme="1"/>
        <rFont val="Calibri"/>
        <family val="2"/>
        <scheme val="minor"/>
      </rPr>
      <t xml:space="preserve"> function.</t>
    </r>
  </si>
  <si>
    <r>
      <t>The age of students in first day of enrolment is interesting for the Marketing group to target potential students. Insert a column at the end of the table, name it</t>
    </r>
    <r>
      <rPr>
        <b/>
        <sz val="11"/>
        <color theme="1"/>
        <rFont val="Calibri"/>
        <family val="2"/>
        <scheme val="minor"/>
      </rPr>
      <t xml:space="preserve"> Age at first enrolment </t>
    </r>
    <r>
      <rPr>
        <sz val="11"/>
        <color theme="1"/>
        <rFont val="Calibri"/>
        <family val="2"/>
        <scheme val="minor"/>
      </rPr>
      <t xml:space="preserve">and calculate the values. </t>
    </r>
  </si>
  <si>
    <r>
      <t xml:space="preserve">Use the </t>
    </r>
    <r>
      <rPr>
        <b/>
        <sz val="11"/>
        <color theme="1"/>
        <rFont val="Calibri"/>
        <family val="2"/>
        <scheme val="minor"/>
      </rPr>
      <t>YEARFRAC</t>
    </r>
    <r>
      <rPr>
        <sz val="11"/>
        <color theme="1"/>
        <rFont val="Calibri"/>
        <family val="2"/>
        <scheme val="minor"/>
      </rPr>
      <t xml:space="preserve"> function for the calculation</t>
    </r>
  </si>
  <si>
    <r>
      <t xml:space="preserve">You will find Campus names more than once in the Pivot Table which is because of unwanted spaces. Use </t>
    </r>
    <r>
      <rPr>
        <b/>
        <sz val="11"/>
        <color theme="1"/>
        <rFont val="Calibri"/>
        <family val="2"/>
        <scheme val="minor"/>
      </rPr>
      <t>TRIM</t>
    </r>
    <r>
      <rPr>
        <sz val="11"/>
        <color theme="1"/>
        <rFont val="Calibri"/>
        <family val="2"/>
        <scheme val="minor"/>
      </rPr>
      <t xml:space="preserve"> and </t>
    </r>
    <r>
      <rPr>
        <b/>
        <sz val="11"/>
        <color theme="1"/>
        <rFont val="Calibri"/>
        <family val="2"/>
        <scheme val="minor"/>
      </rPr>
      <t>CLEAN</t>
    </r>
    <r>
      <rPr>
        <sz val="11"/>
        <color theme="1"/>
        <rFont val="Calibri"/>
        <family val="2"/>
        <scheme val="minor"/>
      </rPr>
      <t xml:space="preserve"> functions, to get ride of extra spaces in the </t>
    </r>
    <r>
      <rPr>
        <b/>
        <sz val="11"/>
        <color theme="1"/>
        <rFont val="Calibri"/>
        <family val="2"/>
        <scheme val="minor"/>
      </rPr>
      <t>Campus</t>
    </r>
    <r>
      <rPr>
        <sz val="11"/>
        <color theme="1"/>
        <rFont val="Calibri"/>
        <family val="2"/>
        <scheme val="minor"/>
      </rPr>
      <t xml:space="preserve"> column and update the Pivot Table.</t>
    </r>
  </si>
  <si>
    <r>
      <t xml:space="preserve">Use the SUBSTITUTE function get ride of the unwanted </t>
    </r>
    <r>
      <rPr>
        <b/>
        <sz val="11"/>
        <color theme="1"/>
        <rFont val="Calibri"/>
        <family val="2"/>
        <scheme val="minor"/>
      </rPr>
      <t>K</t>
    </r>
    <r>
      <rPr>
        <sz val="11"/>
        <color theme="1"/>
        <rFont val="Calibri"/>
        <family val="2"/>
        <scheme val="minor"/>
      </rPr>
      <t>s.</t>
    </r>
  </si>
  <si>
    <r>
      <t xml:space="preserve">Some of the student IDs start with </t>
    </r>
    <r>
      <rPr>
        <b/>
        <sz val="11"/>
        <color theme="1"/>
        <rFont val="Calibri"/>
        <family val="2"/>
        <scheme val="minor"/>
      </rPr>
      <t>K</t>
    </r>
    <r>
      <rPr>
        <sz val="11"/>
        <color theme="1"/>
        <rFont val="Calibri"/>
        <family val="2"/>
        <scheme val="minor"/>
      </rPr>
      <t>. The Student Administration has decided to remove them from the beginning of the student IDs. Do this.</t>
    </r>
  </si>
  <si>
    <r>
      <t xml:space="preserve">Make another column at the end of database edit sheet with the name of </t>
    </r>
    <r>
      <rPr>
        <b/>
        <sz val="11"/>
        <color theme="1"/>
        <rFont val="Calibri"/>
        <family val="2"/>
        <scheme val="minor"/>
      </rPr>
      <t>Remaining workshop hours</t>
    </r>
    <r>
      <rPr>
        <sz val="11"/>
        <color theme="1"/>
        <rFont val="Calibri"/>
        <family val="2"/>
        <scheme val="minor"/>
      </rPr>
      <t xml:space="preserve">. Each student needs to do at least 20 hours of workshop. </t>
    </r>
  </si>
  <si>
    <r>
      <t xml:space="preserve">Comparing with the </t>
    </r>
    <r>
      <rPr>
        <b/>
        <sz val="11"/>
        <color theme="1"/>
        <rFont val="Calibri"/>
        <family val="2"/>
        <scheme val="minor"/>
      </rPr>
      <t>Number of workshop hours</t>
    </r>
    <r>
      <rPr>
        <sz val="11"/>
        <color theme="1"/>
        <rFont val="Calibri"/>
        <family val="2"/>
        <scheme val="minor"/>
      </rPr>
      <t>, calculate how many hours each student still needs to do to complete this requirement. If they have already done more than 20 hours then the remaining hours should be 0.</t>
    </r>
  </si>
  <si>
    <r>
      <t xml:space="preserve">Solve the calculation problem by changing the </t>
    </r>
    <r>
      <rPr>
        <b/>
        <sz val="11"/>
        <color theme="1"/>
        <rFont val="Calibri"/>
        <family val="2"/>
        <scheme val="minor"/>
      </rPr>
      <t>Number of workshop hours</t>
    </r>
    <r>
      <rPr>
        <sz val="11"/>
        <color theme="1"/>
        <rFont val="Calibri"/>
        <family val="2"/>
        <scheme val="minor"/>
      </rPr>
      <t xml:space="preserve"> values from text to numbers.</t>
    </r>
  </si>
  <si>
    <t>Fix dates with the help of functions
Replace blanks with repeating values
Remove unwanted spaces and characters from data</t>
  </si>
  <si>
    <t>Bachelor of Accounting </t>
  </si>
  <si>
    <t>First enrolment date</t>
  </si>
  <si>
    <t>Enrolment Month</t>
  </si>
  <si>
    <t>Age at first enrolment</t>
  </si>
  <si>
    <t>Row Labels</t>
  </si>
  <si>
    <t>Grand Total</t>
  </si>
  <si>
    <t>Column Labels</t>
  </si>
  <si>
    <t>Count of Student ID</t>
  </si>
  <si>
    <t>Remaining workshop hours</t>
  </si>
  <si>
    <t>Count of Enrolment Month</t>
  </si>
  <si>
    <t>Mar</t>
  </si>
  <si>
    <t>Jul</t>
  </si>
  <si>
    <t>Nov</t>
  </si>
  <si>
    <t>July</t>
  </si>
  <si>
    <t>Sum of Remaining workshop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</si>
</sst>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theme="1"/>
      <name val="Calibri"/>
      <family val="2"/>
      <scheme val="minor"/>
    </font>
    <font>
      <sz val="11"/>
      <name val="Calibri"/>
      <family val="2"/>
      <scheme val="minor"/>
    </font>
    <font>
      <sz val="11"/>
      <color rgb="FF000000"/>
      <name val="Calibri"/>
      <family val="2"/>
      <scheme val="minor"/>
    </font>
    <font>
      <sz val="11"/>
      <name val="Calibri"/>
      <family val="2"/>
    </font>
    <font>
      <sz val="9"/>
      <color rgb="FF333333"/>
      <name val="Arial"/>
      <family val="2"/>
    </font>
    <font>
      <b/>
      <sz val="11"/>
      <color theme="1"/>
      <name val="Calibri"/>
      <family val="2"/>
      <scheme val="minor"/>
    </font>
    <font>
      <b/>
      <sz val="18"/>
      <color theme="3"/>
      <name val="Cambria"/>
      <family val="2"/>
      <scheme val="major"/>
    </font>
    <font>
      <sz val="12"/>
      <color theme="1"/>
      <name val="Calibri"/>
      <family val="2"/>
      <scheme val="minor"/>
    </font>
    <font>
      <sz val="15"/>
      <color theme="3"/>
      <name val="National Book"/>
      <family val="3"/>
    </font>
    <font>
      <b/>
      <sz val="12"/>
      <color theme="0"/>
      <name val="Calibri"/>
      <family val="2"/>
      <scheme val="minor"/>
    </font>
    <font>
      <sz val="11"/>
      <color theme="1"/>
      <name val="Calibri"/>
      <family val="2"/>
      <scheme val="minor"/>
    </font>
    <font>
      <sz val="28"/>
      <color theme="1"/>
      <name val="Arial"/>
      <family val="2"/>
    </font>
    <font>
      <sz val="24"/>
      <color theme="1"/>
      <name val="Arial"/>
      <family val="2"/>
    </font>
    <font>
      <b/>
      <i/>
      <sz val="24"/>
      <color theme="1"/>
      <name val="Calibri Light"/>
      <family val="2"/>
    </font>
    <font>
      <sz val="12"/>
      <color theme="1"/>
      <name val="Calibri"/>
      <family val="2"/>
      <scheme val="minor"/>
    </font>
    <font>
      <b/>
      <sz val="14"/>
      <color theme="1"/>
      <name val="Arial"/>
      <family val="2"/>
    </font>
    <font>
      <sz val="14"/>
      <color theme="1"/>
      <name val="Arial"/>
      <family val="2"/>
    </font>
    <font>
      <sz val="11"/>
      <color theme="1"/>
      <name val="Arial"/>
      <family val="2"/>
    </font>
    <font>
      <b/>
      <sz val="11"/>
      <color theme="1"/>
      <name val="Calibri"/>
      <family val="2"/>
      <scheme val="minor"/>
    </font>
    <font>
      <sz val="14"/>
      <color rgb="FF000000"/>
      <name val="Arial"/>
      <family val="2"/>
    </font>
    <font>
      <b/>
      <sz val="9"/>
      <color indexed="81"/>
      <name val="Tahoma"/>
      <charset val="1"/>
    </font>
  </fonts>
  <fills count="5">
    <fill>
      <patternFill patternType="none"/>
    </fill>
    <fill>
      <patternFill patternType="gray125"/>
    </fill>
    <fill>
      <patternFill patternType="solid">
        <fgColor theme="0" tint="-0.14999847407452621"/>
        <bgColor indexed="64"/>
      </patternFill>
    </fill>
    <fill>
      <patternFill patternType="solid">
        <fgColor theme="3" tint="0.39997558519241921"/>
        <bgColor indexed="64"/>
      </patternFill>
    </fill>
    <fill>
      <patternFill patternType="solid">
        <fgColor rgb="FFFFFF00"/>
        <bgColor indexed="64"/>
      </patternFill>
    </fill>
  </fills>
  <borders count="12">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top/>
      <bottom style="thick">
        <color theme="4"/>
      </bottom>
      <diagonal/>
    </border>
    <border>
      <left style="medium">
        <color auto="1"/>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thick">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8">
    <xf numFmtId="0" fontId="0" fillId="0" borderId="0"/>
    <xf numFmtId="0" fontId="4" fillId="0" borderId="0"/>
    <xf numFmtId="0" fontId="4" fillId="0" borderId="0"/>
    <xf numFmtId="0" fontId="1" fillId="0" borderId="0"/>
    <xf numFmtId="0" fontId="1" fillId="0" borderId="0"/>
    <xf numFmtId="0" fontId="7" fillId="0" borderId="0" applyNumberFormat="0" applyFill="0" applyBorder="0" applyAlignment="0" applyProtection="0"/>
    <xf numFmtId="0" fontId="8" fillId="0" borderId="0"/>
    <xf numFmtId="0" fontId="9" fillId="0" borderId="3" applyNumberFormat="0" applyFill="0" applyAlignment="0" applyProtection="0"/>
  </cellStyleXfs>
  <cellXfs count="60">
    <xf numFmtId="0" fontId="0" fillId="0" borderId="0" xfId="0"/>
    <xf numFmtId="0" fontId="3" fillId="0" borderId="1" xfId="0" applyFont="1" applyBorder="1" applyAlignment="1">
      <alignment horizontal="center"/>
    </xf>
    <xf numFmtId="0" fontId="0" fillId="0" borderId="2" xfId="0" applyBorder="1"/>
    <xf numFmtId="0" fontId="0" fillId="0" borderId="0" xfId="0" applyAlignment="1"/>
    <xf numFmtId="0" fontId="2" fillId="0" borderId="1" xfId="0" applyFont="1" applyFill="1" applyBorder="1" applyAlignment="1">
      <alignment horizontal="center"/>
    </xf>
    <xf numFmtId="0" fontId="2" fillId="0" borderId="1" xfId="0" applyFont="1" applyFill="1" applyBorder="1" applyAlignment="1"/>
    <xf numFmtId="0" fontId="2" fillId="0" borderId="2" xfId="0" applyFont="1" applyFill="1" applyBorder="1" applyAlignment="1"/>
    <xf numFmtId="0" fontId="0" fillId="0" borderId="2" xfId="0" applyFill="1" applyBorder="1" applyAlignment="1"/>
    <xf numFmtId="0" fontId="0" fillId="0" borderId="2" xfId="0" applyNumberFormat="1" applyFont="1" applyFill="1" applyBorder="1" applyAlignment="1"/>
    <xf numFmtId="0" fontId="4" fillId="0" borderId="2" xfId="1" applyNumberFormat="1" applyFont="1" applyFill="1" applyBorder="1" applyAlignment="1"/>
    <xf numFmtId="0" fontId="4" fillId="0" borderId="2" xfId="2" applyNumberFormat="1" applyFont="1" applyFill="1" applyBorder="1" applyAlignment="1"/>
    <xf numFmtId="0" fontId="0" fillId="0" borderId="2" xfId="0" applyBorder="1" applyAlignment="1"/>
    <xf numFmtId="0" fontId="0" fillId="0" borderId="0" xfId="0" applyAlignment="1">
      <alignment wrapText="1"/>
    </xf>
    <xf numFmtId="0" fontId="0" fillId="0" borderId="1" xfId="0" applyBorder="1" applyAlignment="1"/>
    <xf numFmtId="0" fontId="0" fillId="0" borderId="1" xfId="0" applyBorder="1"/>
    <xf numFmtId="0" fontId="10" fillId="3" borderId="2" xfId="0" applyNumberFormat="1" applyFont="1" applyFill="1" applyBorder="1" applyAlignment="1">
      <alignment horizontal="center" vertical="center" wrapText="1"/>
    </xf>
    <xf numFmtId="0" fontId="10" fillId="3" borderId="2" xfId="0" applyNumberFormat="1" applyFont="1" applyFill="1" applyBorder="1" applyAlignment="1">
      <alignment vertical="center" wrapText="1"/>
    </xf>
    <xf numFmtId="0" fontId="10" fillId="3" borderId="2" xfId="0" applyFont="1" applyFill="1" applyBorder="1" applyAlignment="1">
      <alignment horizontal="center" vertical="center" wrapText="1"/>
    </xf>
    <xf numFmtId="0" fontId="10" fillId="3" borderId="2" xfId="0" applyFont="1" applyFill="1" applyBorder="1" applyAlignment="1">
      <alignment vertical="center" wrapText="1"/>
    </xf>
    <xf numFmtId="0" fontId="0" fillId="0" borderId="1" xfId="0" applyBorder="1" applyAlignment="1">
      <alignment horizontal="left"/>
    </xf>
    <xf numFmtId="0" fontId="0" fillId="0" borderId="2" xfId="0" applyBorder="1" applyAlignment="1">
      <alignment horizontal="left"/>
    </xf>
    <xf numFmtId="0" fontId="3" fillId="0" borderId="1" xfId="0" applyFont="1" applyBorder="1" applyAlignment="1">
      <alignment horizontal="left"/>
    </xf>
    <xf numFmtId="0" fontId="3" fillId="0" borderId="1" xfId="0" applyFont="1" applyBorder="1" applyAlignment="1">
      <alignment horizontal="left" vertical="center" wrapText="1"/>
    </xf>
    <xf numFmtId="0" fontId="11" fillId="0" borderId="0" xfId="4" applyFont="1"/>
    <xf numFmtId="0" fontId="11" fillId="0" borderId="4" xfId="4" applyFont="1" applyBorder="1"/>
    <xf numFmtId="0" fontId="15" fillId="0" borderId="0" xfId="6" applyFont="1"/>
    <xf numFmtId="0" fontId="11" fillId="0" borderId="0" xfId="0" applyFont="1"/>
    <xf numFmtId="0" fontId="16" fillId="0" borderId="0" xfId="7" applyFont="1" applyBorder="1"/>
    <xf numFmtId="0" fontId="17" fillId="0" borderId="8" xfId="4" applyFont="1" applyBorder="1"/>
    <xf numFmtId="0" fontId="18" fillId="0" borderId="0" xfId="4" applyFont="1"/>
    <xf numFmtId="0" fontId="11" fillId="0" borderId="0" xfId="0" applyFont="1" applyAlignment="1">
      <alignment wrapText="1"/>
    </xf>
    <xf numFmtId="0" fontId="11" fillId="0" borderId="0" xfId="0" applyFont="1" applyAlignment="1">
      <alignment horizontal="left" vertical="center" indent="5"/>
    </xf>
    <xf numFmtId="0" fontId="11" fillId="2" borderId="2" xfId="0" applyFont="1" applyFill="1" applyBorder="1" applyAlignment="1">
      <alignment horizontal="center" vertical="center"/>
    </xf>
    <xf numFmtId="0" fontId="19" fillId="2" borderId="2" xfId="0" applyFont="1" applyFill="1" applyBorder="1" applyAlignment="1">
      <alignment horizontal="center" vertical="center"/>
    </xf>
    <xf numFmtId="16" fontId="11" fillId="0" borderId="2" xfId="0" applyNumberFormat="1" applyFont="1" applyBorder="1" applyAlignment="1">
      <alignment horizontal="center"/>
    </xf>
    <xf numFmtId="0" fontId="11" fillId="0" borderId="0" xfId="4" applyFont="1" applyAlignment="1">
      <alignment horizontal="right"/>
    </xf>
    <xf numFmtId="0" fontId="11" fillId="0" borderId="0" xfId="0" applyFont="1" applyAlignment="1">
      <alignment horizontal="right"/>
    </xf>
    <xf numFmtId="0" fontId="11" fillId="4" borderId="2" xfId="0" applyFont="1" applyFill="1" applyBorder="1"/>
    <xf numFmtId="0" fontId="11" fillId="0" borderId="0" xfId="0" applyFont="1" applyAlignment="1">
      <alignment vertical="center"/>
    </xf>
    <xf numFmtId="0" fontId="0" fillId="0" borderId="0" xfId="0" applyFont="1" applyAlignment="1">
      <alignment horizontal="left" vertical="center"/>
    </xf>
    <xf numFmtId="0" fontId="19" fillId="2" borderId="2" xfId="0" applyFont="1" applyFill="1" applyBorder="1" applyAlignment="1">
      <alignment horizontal="center"/>
    </xf>
    <xf numFmtId="0" fontId="0" fillId="0" borderId="0" xfId="4" applyFont="1"/>
    <xf numFmtId="0" fontId="20" fillId="0" borderId="0" xfId="0" applyFont="1"/>
    <xf numFmtId="0" fontId="1" fillId="0" borderId="8" xfId="4" applyFont="1" applyBorder="1" applyAlignment="1">
      <alignment vertical="center" wrapText="1"/>
    </xf>
    <xf numFmtId="14" fontId="0" fillId="0" borderId="0" xfId="0" applyNumberFormat="1"/>
    <xf numFmtId="0" fontId="11" fillId="0" borderId="9" xfId="0" applyFont="1" applyBorder="1" applyAlignment="1"/>
    <xf numFmtId="0" fontId="11" fillId="0" borderId="10" xfId="0" applyFont="1" applyBorder="1" applyAlignment="1"/>
    <xf numFmtId="0" fontId="11" fillId="0" borderId="11" xfId="0" applyFont="1" applyBorder="1" applyAlignment="1"/>
    <xf numFmtId="0" fontId="12" fillId="0" borderId="4" xfId="4" applyFont="1" applyBorder="1" applyAlignment="1">
      <alignment horizontal="center"/>
    </xf>
    <xf numFmtId="0" fontId="12" fillId="0" borderId="0" xfId="4" applyFont="1" applyAlignment="1">
      <alignment horizontal="center"/>
    </xf>
    <xf numFmtId="0" fontId="13" fillId="0" borderId="4" xfId="4" applyFont="1" applyBorder="1" applyAlignment="1">
      <alignment horizontal="center"/>
    </xf>
    <xf numFmtId="0" fontId="13" fillId="0" borderId="0" xfId="4" applyFont="1" applyAlignment="1">
      <alignment horizontal="center"/>
    </xf>
    <xf numFmtId="0" fontId="14" fillId="2" borderId="5" xfId="5" applyFont="1" applyFill="1" applyBorder="1" applyAlignment="1">
      <alignment horizontal="center"/>
    </xf>
    <xf numFmtId="0" fontId="14" fillId="2" borderId="6" xfId="5" applyFont="1" applyFill="1" applyBorder="1" applyAlignment="1">
      <alignment horizontal="center"/>
    </xf>
    <xf numFmtId="0" fontId="14" fillId="2" borderId="7" xfId="5" applyFont="1" applyFill="1" applyBorder="1" applyAlignment="1">
      <alignment horizontal="center"/>
    </xf>
    <xf numFmtId="14" fontId="2" fillId="0" borderId="1" xfId="0" applyNumberFormat="1" applyFont="1" applyFill="1" applyBorder="1" applyAlignment="1">
      <alignment horizontal="center"/>
    </xf>
    <xf numFmtId="0" fontId="0" fillId="0" borderId="0" xfId="0" pivotButton="1"/>
    <xf numFmtId="0" fontId="0" fillId="0" borderId="0" xfId="0" applyAlignment="1">
      <alignment horizontal="left"/>
    </xf>
    <xf numFmtId="0" fontId="0" fillId="0" borderId="0" xfId="0" applyNumberFormat="1"/>
    <xf numFmtId="0" fontId="0" fillId="4" borderId="2" xfId="0" applyFont="1" applyFill="1" applyBorder="1" applyAlignment="1">
      <alignment horizontal="center"/>
    </xf>
  </cellXfs>
  <cellStyles count="8">
    <cellStyle name="MQ Heading 1" xfId="7" xr:uid="{00000000-0005-0000-0000-000000000000}"/>
    <cellStyle name="Normal" xfId="0" builtinId="0"/>
    <cellStyle name="Normal 2" xfId="1" xr:uid="{00000000-0005-0000-0000-000002000000}"/>
    <cellStyle name="Normal 2 2" xfId="2" xr:uid="{00000000-0005-0000-0000-000003000000}"/>
    <cellStyle name="Normal 2 2 2" xfId="4" xr:uid="{00000000-0005-0000-0000-000004000000}"/>
    <cellStyle name="Normal 3" xfId="3" xr:uid="{00000000-0005-0000-0000-000005000000}"/>
    <cellStyle name="Normal 4" xfId="6" xr:uid="{00000000-0005-0000-0000-000006000000}"/>
    <cellStyle name="Title 2" xfId="5" xr:uid="{00000000-0005-0000-0000-000007000000}"/>
  </cellStyles>
  <dxfs count="6">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xdr:col>
      <xdr:colOff>3640</xdr:colOff>
      <xdr:row>5</xdr:row>
      <xdr:rowOff>255246</xdr:rowOff>
    </xdr:to>
    <xdr:pic>
      <xdr:nvPicPr>
        <xdr:cNvPr id="2" name="Picture 1" title="Macquarie University Logo">
          <a:extLst>
            <a:ext uri="{FF2B5EF4-FFF2-40B4-BE49-F238E27FC236}">
              <a16:creationId xmlns:a16="http://schemas.microsoft.com/office/drawing/2014/main" id="{B1F1D3CF-CE12-4CAD-9BBA-7398B2CB39C1}"/>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7086"/>
        <a:stretch/>
      </xdr:blipFill>
      <xdr:spPr>
        <a:xfrm>
          <a:off x="0" y="0"/>
          <a:ext cx="5347870" cy="1680468"/>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ndexing5" refreshedDate="43228.528910879628" createdVersion="6" refreshedVersion="6" minRefreshableVersion="3" recordCount="153" xr:uid="{D48C4662-670A-4A7A-A927-C493630CDAA9}">
  <cacheSource type="worksheet">
    <worksheetSource ref="A1:L154" sheet="Database edit"/>
  </cacheSource>
  <cacheFields count="12">
    <cacheField name="Student ID" numFmtId="0">
      <sharedItems containsMixedTypes="1" containsNumber="1" containsInteger="1" minValue="150126" maxValue="150252"/>
    </cacheField>
    <cacheField name="Name" numFmtId="0">
      <sharedItems/>
    </cacheField>
    <cacheField name="Unit" numFmtId="0">
      <sharedItems/>
    </cacheField>
    <cacheField name="Campus" numFmtId="0">
      <sharedItems count="10">
        <s v="Sydney"/>
        <s v="Brisbane"/>
        <s v="Melbourne"/>
        <s v="   Brisbane" u="1"/>
        <s v="_x000a_Sydney_x000a_" u="1"/>
        <s v="   Sydney" u="1"/>
        <s v="   Melbourne" u="1"/>
        <s v="Sydney     " u="1"/>
        <s v="Melbourne     " u="1"/>
        <s v="Brisbane     " u="1"/>
      </sharedItems>
    </cacheField>
    <cacheField name="First enrolment trimester" numFmtId="0">
      <sharedItems/>
    </cacheField>
    <cacheField name="First enrolment date" numFmtId="14">
      <sharedItems containsSemiMixedTypes="0" containsNonDate="0" containsDate="1" containsString="0" minDate="2014-03-13T00:00:00" maxDate="2017-11-07T00:00:00"/>
    </cacheField>
    <cacheField name="Number of workshop hours" numFmtId="0">
      <sharedItems/>
    </cacheField>
    <cacheField name="Course" numFmtId="0">
      <sharedItems/>
    </cacheField>
    <cacheField name="Date of Birth" numFmtId="0">
      <sharedItems/>
    </cacheField>
    <cacheField name="AgentName" numFmtId="0">
      <sharedItems/>
    </cacheField>
    <cacheField name="Enrolment Month" numFmtId="0">
      <sharedItems/>
    </cacheField>
    <cacheField name="Age at first enrolment" numFmtId="0">
      <sharedItems containsSemiMixedTypes="0" containsString="0" containsNumber="1" minValue="15.9" maxValue="30.241666666666667"/>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ndexing5" refreshedDate="43228.550265393518" createdVersion="6" refreshedVersion="6" minRefreshableVersion="3" recordCount="153" xr:uid="{885E0C7A-A4F6-417E-90C8-EC166748CFC6}">
  <cacheSource type="worksheet">
    <worksheetSource ref="A1:M154" sheet="Database edit"/>
  </cacheSource>
  <cacheFields count="13">
    <cacheField name="Student ID" numFmtId="0">
      <sharedItems/>
    </cacheField>
    <cacheField name="Name" numFmtId="0">
      <sharedItems/>
    </cacheField>
    <cacheField name="Unit" numFmtId="0">
      <sharedItems/>
    </cacheField>
    <cacheField name="Campus" numFmtId="0">
      <sharedItems count="3">
        <s v="Sydney"/>
        <s v="Brisbane"/>
        <s v="Melbourne"/>
      </sharedItems>
    </cacheField>
    <cacheField name="First enrolment trimester" numFmtId="0">
      <sharedItems/>
    </cacheField>
    <cacheField name="First enrolment date" numFmtId="14">
      <sharedItems containsSemiMixedTypes="0" containsNonDate="0" containsDate="1" containsString="0" minDate="2014-03-13T00:00:00" maxDate="2017-11-07T00:00:00"/>
    </cacheField>
    <cacheField name="Number of workshop hours" numFmtId="0">
      <sharedItems containsSemiMixedTypes="0" containsString="0" containsNumber="1" containsInteger="1" minValue="1" maxValue="36"/>
    </cacheField>
    <cacheField name="Course" numFmtId="0">
      <sharedItems/>
    </cacheField>
    <cacheField name="Date of Birth" numFmtId="0">
      <sharedItems/>
    </cacheField>
    <cacheField name="AgentName" numFmtId="0">
      <sharedItems/>
    </cacheField>
    <cacheField name="Enrolment Month" numFmtId="0">
      <sharedItems count="3">
        <s v="Jul"/>
        <s v="Mar"/>
        <s v="Nov"/>
      </sharedItems>
    </cacheField>
    <cacheField name="Age at first enrolment" numFmtId="0">
      <sharedItems containsSemiMixedTypes="0" containsString="0" containsNumber="1" minValue="15" maxValue="30.241666666666667" count="165">
        <n v="19"/>
        <n v="21"/>
        <n v="26"/>
        <n v="27"/>
        <n v="20"/>
        <n v="22"/>
        <n v="24"/>
        <n v="16"/>
        <n v="23"/>
        <n v="18"/>
        <n v="28"/>
        <n v="25"/>
        <n v="17"/>
        <n v="29"/>
        <n v="15"/>
        <n v="30"/>
        <n v="19.102777777777778" u="1"/>
        <n v="26.741666666666667" u="1"/>
        <n v="19.088888888888889" u="1"/>
        <n v="23.316666666666666" u="1"/>
        <n v="21.913888888888888" u="1"/>
        <n v="21.916666666666668" u="1"/>
        <n v="25.930555555555557" u="1"/>
        <n v="20.091666666666665" u="1"/>
        <n v="21.702777777777779" u="1"/>
        <n v="29.56388888888889" u="1"/>
        <n v="16.238888888888887" u="1"/>
        <n v="23.297222222222221" u="1"/>
        <n v="18.05" u="1"/>
        <n v="24.302777777777777" u="1"/>
        <n v="17.455555555555556" u="1"/>
        <n v="23.708333333333332" u="1"/>
        <n v="26.116666666666667" u="1"/>
        <n v="27.341666666666665" u="1"/>
        <n v="19.055555555555557" u="1"/>
        <n v="22.097222222222221" u="1"/>
        <n v="23.491666666666667" u="1"/>
        <n v="27.930555555555557" u="1"/>
        <n v="18.458333333333332" u="1"/>
        <n v="19.261111111111113" u="1"/>
        <n v="23.908333333333335" u="1"/>
        <n v="20.055555555555557" u="1"/>
        <n v="21.280555555555555" u="1"/>
        <n v="24.916666666666668" u="1"/>
        <n v="27.322222222222223" u="1"/>
        <n v="27.530555555555555" u="1"/>
        <n v="16.619444444444444" u="1"/>
        <n v="21.058333333333334" u="1"/>
        <n v="26.722222222222221" u="1"/>
        <n v="16.616666666666667" u="1"/>
        <n v="19.661111111111111" u="1"/>
        <n v="23.086111111111112" u="1"/>
        <n v="29.127777777777776" u="1"/>
        <n v="21.05" u="1"/>
        <n v="23.080555555555556" u="1"/>
        <n v="27.516666666666666" u="1"/>
        <n v="15.9" u="1"/>
        <n v="19.855555555555554" u="1"/>
        <n v="22.052777777777777" u="1"/>
        <n v="23.072222222222223" u="1"/>
        <n v="23.283333333333335" u="1"/>
        <n v="24.672222222222221" u="1"/>
        <n v="23.277777777777779" u="1"/>
        <n v="19.847222222222221" u="1"/>
        <n v="19.038888888888888" u="1"/>
        <n v="25.672222222222221" u="1"/>
        <n v="24.277777777777779" u="1"/>
        <n v="17.213888888888889" u="1"/>
        <n v="22.666666666666668" u="1"/>
        <n v="24.480555555555554" u="1"/>
        <n v="20.844444444444445" u="1"/>
        <n v="21.427777777777777" u="1"/>
        <n v="23.458333333333332" u="1"/>
        <n v="16.397222222222222" u="1"/>
        <n v="24.258333333333333" u="1"/>
        <n v="25.058333333333334" u="1"/>
        <n v="23.444444444444443" u="1"/>
        <n v="17.605555555555554" u="1"/>
        <n v="20.019444444444446" u="1"/>
        <n v="21.613888888888887" u="1"/>
        <n v="23.433333333333334" u="1"/>
        <n v="27.072222222222223" u="1"/>
        <n v="27.872222222222224" u="1"/>
        <n v="28.083333333333332" u="1"/>
        <n v="29.691666666666666" u="1"/>
        <n v="20.81388888888889" u="1"/>
        <n v="24.655555555555555" u="1"/>
        <n v="18.605555555555554" u="1"/>
        <n v="23.422222222222221" u="1"/>
        <n v="26.252777777777776" u="1"/>
        <n v="28.869444444444444" u="1"/>
        <n v="29.675000000000001" u="1"/>
        <n v="21.011111111111113" u="1"/>
        <n v="27.05" u="1"/>
        <n v="25.652777777777779" u="1"/>
        <n v="20.994444444444444" u="1"/>
        <n v="21.208333333333332" u="1"/>
        <n v="27.252777777777776" u="1"/>
        <n v="29.06111111111111" u="1"/>
        <n v="20.608333333333334" u="1"/>
        <n v="21.197222222222223" u="1"/>
        <n v="22.419444444444444" u="1"/>
        <n v="18.572222222222223" u="1"/>
        <n v="22.205555555555556" u="1"/>
        <n v="22.413888888888888" u="1"/>
        <n v="28.244444444444444" u="1"/>
        <n v="19.788888888888888" u="1"/>
        <n v="21.18888888888889" u="1"/>
        <n v="26.636111111111113" u="1"/>
        <n v="18.769444444444446" u="1"/>
        <n v="20.580555555555556" u="1"/>
        <n v="24.002777777777776" u="1"/>
        <n v="21.377777777777776" u="1"/>
        <n v="24.8" u="1"/>
        <n v="25.225000000000001" u="1"/>
        <n v="26.824999999999999" u="1"/>
        <n v="19.55" u="1"/>
        <n v="22.591666666666665" u="1"/>
        <n v="23.18888888888889" u="1"/>
        <n v="29.652777777777779" u="1"/>
        <n v="30.241666666666667" u="1"/>
        <n v="24.18611111111111" u="1"/>
        <n v="26.219444444444445" u="1"/>
        <n v="22.363888888888887" u="1"/>
        <n v="24.18888888888889" u="1"/>
        <n v="29.041666666666668" u="1"/>
        <n v="27.216666666666665" u="1"/>
        <n v="18.336111111111112" u="1"/>
        <n v="18.544444444444444" u="1"/>
        <n v="20.955555555555556" u="1"/>
        <n v="21.761111111111113" u="1"/>
        <n v="28.816666666666666" u="1"/>
        <n v="24.583333333333332" u="1"/>
        <n v="19.338888888888889" u="1"/>
        <n v="22.55" u="1"/>
        <n v="19.336111111111112" u="1"/>
        <n v="23.56388888888889" u="1"/>
        <n v="24.574999999999999" u="1"/>
        <n v="26.391666666666666" u="1"/>
        <n v="28.413888888888888" u="1"/>
        <n v="17.716666666666665" u="1"/>
        <n v="19.324999999999999" u="1"/>
        <n v="24.980555555555554" u="1"/>
        <n v="20.538888888888888" u="1"/>
        <n v="20.111111111111111" u="1"/>
        <n v="27.594444444444445" u="1"/>
        <n v="24.163888888888888" u="1"/>
        <n v="28.602777777777778" u="1"/>
        <n v="16.677777777777777" u="1"/>
        <n v="22.93888888888889" u="1"/>
        <n v="24.755555555555556" u="1"/>
        <n v="25.552777777777777" u="1"/>
        <n v="22.927777777777777" u="1"/>
        <n v="22.119444444444444" u="1"/>
        <n v="22.122222222222224" u="1"/>
        <n v="22.336111111111112" u="1"/>
        <n v="23.93611111111111" u="1"/>
        <n v="19.711111111111112" u="1"/>
        <n v="24.952777777777779" u="1"/>
        <n v="25.752777777777776" u="1"/>
        <n v="26.769444444444446" u="1"/>
        <n v="18.097222222222221" u="1"/>
        <n v="16.066666666666666" u="1"/>
        <n v="22.533333333333335" u="1"/>
        <n v="23.122222222222224" u="1"/>
      </sharedItems>
    </cacheField>
    <cacheField name="Remaining workshop hours" numFmtId="0">
      <sharedItems containsSemiMixedTypes="0" containsString="0" containsNumber="1" containsInteger="1" minValue="0" maxValue="1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
  <r>
    <s v="K150100"/>
    <s v="Mr.  Behrouz  COURT   "/>
    <s v="Intro to ECommerce"/>
    <x v="0"/>
    <s v="T2-2015"/>
    <d v="2015-07-10T00:00:00"/>
    <s v="1  "/>
    <s v="Bachelor of Business"/>
    <s v="1995-10-24"/>
    <s v="Pathway Education "/>
    <s v="Jul"/>
    <n v="19.711111111111112"/>
  </r>
  <r>
    <s v="K150101"/>
    <s v="Mr.  Hootan  VERIO   "/>
    <s v="Mgmt Principles "/>
    <x v="1"/>
    <s v="T1-2014"/>
    <d v="2014-03-13T00:00:00"/>
    <s v="1  "/>
    <s v="Bachelor of Business"/>
    <s v="1993-01-05"/>
    <s v="Pathway Education "/>
    <s v="Mar"/>
    <n v="21.18888888888889"/>
  </r>
  <r>
    <s v="K150102"/>
    <s v="Ms.  Kaveh  RVATH   "/>
    <s v="Bus Acct"/>
    <x v="2"/>
    <s v="T2-2015"/>
    <d v="2015-07-10T00:00:00"/>
    <s v="22  "/>
    <s v="Bachelor of Accounting"/>
    <s v="1988-09-13"/>
    <s v="Glob Consultancy"/>
    <s v="Jul"/>
    <n v="26.824999999999999"/>
  </r>
  <r>
    <s v="K150103"/>
    <s v="Mr.  Fardin  KORBA   "/>
    <s v="Quant Methods "/>
    <x v="1"/>
    <s v="T2-2016"/>
    <d v="2016-07-10T00:00:00"/>
    <s v="18  "/>
    <s v="Bachelor of Accounting"/>
    <s v="1988-12-29"/>
    <s v="Glob Consultancy"/>
    <s v="Jul"/>
    <n v="27.530555555555555"/>
  </r>
  <r>
    <s v="K150104"/>
    <s v="Mr.  Mehrab  ILYAS   "/>
    <s v="Bus Comm "/>
    <x v="0"/>
    <s v="T3-2016"/>
    <d v="2016-11-06T00:00:00"/>
    <s v="36  "/>
    <s v="Bachelor of Business"/>
    <s v="1996-09-26"/>
    <s v="Bridgeagency "/>
    <s v="Nov"/>
    <n v="20.111111111111111"/>
  </r>
  <r>
    <s v="K150105"/>
    <s v="Mr.  Aram  HALID   "/>
    <s v="Intro to ECommerce"/>
    <x v="0"/>
    <s v="T2-2015"/>
    <d v="2015-07-10T00:00:00"/>
    <s v="3  "/>
    <s v="Bachelor of Business"/>
    <s v="1993-06-05"/>
    <s v="Bridgeagency "/>
    <s v="Jul"/>
    <n v="22.097222222222221"/>
  </r>
  <r>
    <s v="K150106"/>
    <s v="Mr.  Nazilla  AYYAB   "/>
    <s v="Mgmt Principles "/>
    <x v="0"/>
    <s v="T2-2015"/>
    <d v="2015-07-10T00:00:00"/>
    <s v="11  "/>
    <s v="Bachelor of Business"/>
    <s v="1990-07-17"/>
    <s v="Bridgeagency "/>
    <s v="Jul"/>
    <n v="24.980555555555554"/>
  </r>
  <r>
    <s v="K150107"/>
    <s v="Mr.  Shahrbanou  ANDIO   "/>
    <s v="Mgmt Principles "/>
    <x v="0"/>
    <s v="T3-2016"/>
    <d v="2016-11-06T00:00:00"/>
    <s v="30  "/>
    <s v="Bachelor of Business"/>
    <s v="1992-03-04"/>
    <s v="Bridgeagency "/>
    <s v="Nov"/>
    <n v="24.672222222222221"/>
  </r>
  <r>
    <s v="K150108"/>
    <s v="Mr. Sholeh  Mohan   "/>
    <s v="HRM"/>
    <x v="0"/>
    <s v="T2-2015"/>
    <d v="2015-07-10T00:00:00"/>
    <s v="12  "/>
    <s v="Bachelor of Business"/>
    <s v="1998-11-06"/>
    <s v="BrightwayConsultants"/>
    <s v="Jul"/>
    <n v="16.677777777777777"/>
  </r>
  <r>
    <s v="K150109"/>
    <s v="Mr. Farangis  pkota   "/>
    <s v="Bus Acct"/>
    <x v="2"/>
    <s v="T2-2017"/>
    <d v="2017-07-10T00:00:00"/>
    <s v="5  "/>
    <s v="Bachelor of Business"/>
    <s v="1994-03-23"/>
    <s v="Information Agency"/>
    <s v="Jul"/>
    <n v="23.297222222222221"/>
  </r>
  <r>
    <s v="K150110"/>
    <s v="Mr. Sheeva  ZAFAR   "/>
    <s v="Quant Methods "/>
    <x v="0"/>
    <s v="T2-2015"/>
    <d v="2015-07-10T00:00:00"/>
    <s v="8  "/>
    <s v="Bachelor of Business"/>
    <s v="1996-12-02"/>
    <s v="Information Agency"/>
    <s v="Jul"/>
    <n v="18.605555555555554"/>
  </r>
  <r>
    <s v="K150111"/>
    <s v="Mr. Asal  MUKHI   "/>
    <s v="Bus Acct"/>
    <x v="0"/>
    <s v="T3-2016"/>
    <d v="2016-11-06T00:00:00"/>
    <s v="13  "/>
    <s v="Bachelor of Business"/>
    <s v="1996-01-13"/>
    <s v="International Educational "/>
    <s v="Nov"/>
    <n v="20.81388888888889"/>
  </r>
  <r>
    <s v="K150112"/>
    <s v="Mr. Zari  SINGH   "/>
    <s v="Corp Resp Ethics"/>
    <x v="1"/>
    <s v="T3-2015"/>
    <d v="2015-11-06T00:00:00"/>
    <s v="28  "/>
    <s v="Bachelor of Business"/>
    <s v="1997-01-29"/>
    <s v="International Educational "/>
    <s v="Nov"/>
    <n v="18.769444444444446"/>
  </r>
  <r>
    <s v="K150113"/>
    <s v="Mr. Mozhgan  PKOTA   "/>
    <s v="Bus Law "/>
    <x v="2"/>
    <s v="T1-2017"/>
    <d v="2017-03-13T00:00:00"/>
    <s v="5  "/>
    <s v="Bachelor of Business"/>
    <s v="1995-02-24"/>
    <s v="ALTECA Agency"/>
    <s v="Mar"/>
    <n v="22.052777777777777"/>
  </r>
  <r>
    <s v="K150114"/>
    <s v="Mr. Dadbeh  sh KC   "/>
    <s v="Corp Law"/>
    <x v="0"/>
    <s v="T3-2014"/>
    <d v="2014-11-06T00:00:00"/>
    <s v="12  "/>
    <s v="Bachelor of Business"/>
    <s v="1992-12-07"/>
    <s v="ALTECA Agency"/>
    <s v="Nov"/>
    <n v="21.913888888888888"/>
  </r>
  <r>
    <s v="K150115"/>
    <s v="Mr. Soudabeh  AKLEE   "/>
    <s v="Bus Comm "/>
    <x v="0"/>
    <s v="T3-2017"/>
    <d v="2017-11-06T00:00:00"/>
    <s v="14  "/>
    <s v="Bachelor of Business"/>
    <s v="1994-09-22"/>
    <s v="Information Agency"/>
    <s v="Nov"/>
    <n v="23.122222222222224"/>
  </r>
  <r>
    <s v="K150116"/>
    <s v="Mr. Mahdokht  Singh   "/>
    <s v="Quant Methods "/>
    <x v="1"/>
    <s v="T3-2014"/>
    <d v="2014-11-06T00:00:00"/>
    <s v="15  "/>
    <s v="Bachelor of Business"/>
    <s v="1987-10-10"/>
    <s v="Information Agency"/>
    <s v="Nov"/>
    <n v="27.072222222222223"/>
  </r>
  <r>
    <s v="K150117"/>
    <s v="Ms. Pareevash   KAUR   "/>
    <s v="Bus Acct"/>
    <x v="2"/>
    <s v="T3-2017"/>
    <d v="2017-11-06T00:00:00"/>
    <s v="3  "/>
    <s v="Bachelor of Business"/>
    <s v="1989-03-29"/>
    <s v="Bridgeagency "/>
    <s v="Nov"/>
    <n v="28.602777777777778"/>
  </r>
  <r>
    <s v="K150118"/>
    <s v="Mr. Afsoon  KUMAR   "/>
    <s v="Bus Law "/>
    <x v="0"/>
    <s v="T2-2017"/>
    <d v="2017-07-10T00:00:00"/>
    <s v="12  "/>
    <s v="Bachelor of Business"/>
    <s v="1993-08-03"/>
    <s v="Bridgeagency "/>
    <s v="Jul"/>
    <n v="23.93611111111111"/>
  </r>
  <r>
    <s v="K150119"/>
    <s v="Mr. Bardia   YOON   "/>
    <s v="Int Mgmt "/>
    <x v="0"/>
    <s v="T1-2016"/>
    <d v="2016-03-13T00:00:00"/>
    <s v="1  "/>
    <s v="Bachelor of Business"/>
    <s v="1994-12-28"/>
    <s v="Can- Able Immigration Consultants "/>
    <s v="Mar"/>
    <n v="21.208333333333332"/>
  </r>
  <r>
    <s v="K150120"/>
    <s v="Mr. Golbanoo   DEOL   "/>
    <s v="Bus Comm "/>
    <x v="0"/>
    <s v="T1-2016"/>
    <d v="2016-03-13T00:00:00"/>
    <s v="2  "/>
    <s v="Bachelor of Business"/>
    <s v="1990-06-12"/>
    <s v="Expert Education and Visa Services "/>
    <s v="Mar"/>
    <n v="25.752777777777776"/>
  </r>
  <r>
    <s v="K150121"/>
    <s v="Mr. Sasan  MAHAN   "/>
    <s v="Mgmt Principles "/>
    <x v="0"/>
    <s v="T1-2016"/>
    <d v="2016-03-13T00:00:00"/>
    <s v="2  "/>
    <s v="Bachelor of Business"/>
    <s v="1991-07-17"/>
    <s v="Expert Education and Visa Services "/>
    <s v="Mar"/>
    <n v="24.655555555555555"/>
  </r>
  <r>
    <s v="K150122"/>
    <s v="Mr. Pasha   WONG   "/>
    <s v="Bus Economics"/>
    <x v="2"/>
    <s v="T2-2015"/>
    <d v="2015-07-10T00:00:00"/>
    <s v="8  "/>
    <s v="Bachelor of Business"/>
    <s v="1996-06-08"/>
    <s v="BrightwayConsultants"/>
    <s v="Jul"/>
    <n v="19.088888888888889"/>
  </r>
  <r>
    <s v="K150123"/>
    <s v="Mr. Shaheen  SINGH   "/>
    <s v="Bus Law "/>
    <x v="0"/>
    <s v="T2-2014"/>
    <d v="2014-07-10T00:00:00"/>
    <s v="14  "/>
    <s v="Bachelor of Business"/>
    <s v="1995-06-26"/>
    <s v="BrightwayConsultants"/>
    <s v="Jul"/>
    <n v="19.038888888888888"/>
  </r>
  <r>
    <s v="K150124"/>
    <s v="Mr. Salomeh  AHMAD   "/>
    <s v="Bus Comm "/>
    <x v="0"/>
    <s v="T3-2014"/>
    <d v="2014-11-06T00:00:00"/>
    <s v="3  "/>
    <s v="Bachelor of Business"/>
    <s v="1997-05-22"/>
    <s v="PEP International Education Services"/>
    <s v="Nov"/>
    <n v="17.455555555555556"/>
  </r>
  <r>
    <s v="K150125"/>
    <s v="Ms. Shokouh  SHAHI   "/>
    <s v="Intro to ECommerce"/>
    <x v="2"/>
    <s v="T2-2017"/>
    <d v="2017-07-10T00:00:00"/>
    <s v="4  "/>
    <s v="Bachelor of Business"/>
    <s v="1995-02-11"/>
    <s v="PEP International Education Services"/>
    <s v="Jul"/>
    <n v="22.413888888888888"/>
  </r>
  <r>
    <n v="150126"/>
    <s v="Mr. Nazafarin  SABIR   "/>
    <s v="Mgmt Principles "/>
    <x v="0"/>
    <s v="T2-2014"/>
    <d v="2014-07-10T00:00:00"/>
    <s v="7  "/>
    <s v="Bachelor of Business"/>
    <s v="1997-11-27"/>
    <s v="PEP International Education Services"/>
    <s v="Jul"/>
    <n v="16.619444444444444"/>
  </r>
  <r>
    <n v="150127"/>
    <s v="Mr. Sarvenaz  AMMED   "/>
    <s v="Quant Methods "/>
    <x v="1"/>
    <s v="T3-2016"/>
    <d v="2016-11-06T00:00:00"/>
    <s v="3  "/>
    <s v="Bachelor of Business"/>
    <s v="1993-07-19"/>
    <s v="PEP International Education Services"/>
    <s v="Nov"/>
    <n v="23.297222222222221"/>
  </r>
  <r>
    <n v="150128"/>
    <s v="Mr. Bahram  AMEED   "/>
    <s v="Corp Resp Ethics"/>
    <x v="0"/>
    <s v="T2-2016"/>
    <d v="2016-07-10T00:00:00"/>
    <s v="7  "/>
    <s v="Bachelor of Business"/>
    <s v="1987-08-27"/>
    <s v="International Educational "/>
    <s v="Jul"/>
    <n v="28.869444444444444"/>
  </r>
  <r>
    <n v="150129"/>
    <s v="Mr. Hooshang  ASHTE   "/>
    <s v="Quant Methods "/>
    <x v="2"/>
    <s v="T1-2016"/>
    <d v="2016-03-13T00:00:00"/>
    <s v="10  "/>
    <s v="Bachelor of Business"/>
    <s v="1998-06-25"/>
    <s v="International Educational "/>
    <s v="Mar"/>
    <n v="17.716666666666665"/>
  </r>
  <r>
    <n v="150130"/>
    <s v="Mr. Aryan  ULAKH   "/>
    <s v="Corp Resp Ethics"/>
    <x v="2"/>
    <s v="T2-2017"/>
    <d v="2017-07-10T00:00:00"/>
    <s v="2  "/>
    <s v="Bachelor of Business"/>
    <s v="1998-12-14"/>
    <s v="Hope Agency"/>
    <s v="Jul"/>
    <n v="18.572222222222223"/>
  </r>
  <r>
    <n v="150131"/>
    <s v="Mr. Ladan  GUYEN   "/>
    <s v="Bus Acct"/>
    <x v="0"/>
    <s v="T1-2016"/>
    <d v="2016-03-13T00:00:00"/>
    <s v="5  "/>
    <s v="Bachelor of Business"/>
    <s v="1995-03-15"/>
    <s v="Prime Consultant "/>
    <s v="Mar"/>
    <n v="20.994444444444444"/>
  </r>
  <r>
    <n v="150132"/>
    <s v="Mr. Zari  SINGH   "/>
    <s v="Corp Resp Ethics"/>
    <x v="2"/>
    <s v="T1-2016"/>
    <d v="2016-03-13T00:00:00"/>
    <s v="1  "/>
    <s v="Bachelor of Business"/>
    <s v="1989-10-22"/>
    <s v="Prime Consultant "/>
    <s v="Mar"/>
    <n v="26.391666666666666"/>
  </r>
  <r>
    <n v="150133"/>
    <s v="Mr. Pezhman  AKRAM   "/>
    <s v="Mktg Principles"/>
    <x v="1"/>
    <s v="T2-2017"/>
    <d v="2017-07-10T00:00:00"/>
    <s v="6  "/>
    <s v="Bachelor of Business"/>
    <s v="1992-09-22"/>
    <s v="Prime Consultant "/>
    <s v="Jul"/>
    <n v="24.8"/>
  </r>
  <r>
    <n v="150134"/>
    <s v="Mr. Gisou  UZAIR   "/>
    <s v="Quant Methods "/>
    <x v="2"/>
    <s v="T2-2014"/>
    <d v="2014-07-10T00:00:00"/>
    <s v="12  "/>
    <s v="Bachelor of Business"/>
    <s v="1989-12-13"/>
    <s v="Hope Agency"/>
    <s v="Jul"/>
    <n v="24.574999999999999"/>
  </r>
  <r>
    <n v="150135"/>
    <s v="Ms. Farhoud  hi VO   "/>
    <s v="HRM"/>
    <x v="1"/>
    <s v="T1-2016"/>
    <d v="2016-03-13T00:00:00"/>
    <s v="8  "/>
    <s v="Bachelor of Business"/>
    <s v="1988-04-08"/>
    <s v="International Educational "/>
    <s v="Mar"/>
    <n v="27.930555555555557"/>
  </r>
  <r>
    <n v="150136"/>
    <s v="Mr. Ardeshir  ao HE   "/>
    <s v="Bus Economics"/>
    <x v="1"/>
    <s v="T2-2016"/>
    <d v="2016-07-10T00:00:00"/>
    <s v="1  "/>
    <s v="Bachelor of Business"/>
    <s v="1993-05-02"/>
    <s v="Visa Consultants Pty Ltd "/>
    <s v="Jul"/>
    <n v="23.18888888888889"/>
  </r>
  <r>
    <n v="150137"/>
    <s v="Ms. Koosha  an XI   "/>
    <s v="Bus Comm "/>
    <x v="0"/>
    <s v="T3-2016"/>
    <d v="2016-11-06T00:00:00"/>
    <s v="3  "/>
    <s v="Bachelor of Business"/>
    <s v="1992-07-17"/>
    <s v="ISEMS Education"/>
    <s v="Nov"/>
    <n v="24.302777777777777"/>
  </r>
  <r>
    <n v="150138"/>
    <s v="Mr. Ramesh  GUYEN   "/>
    <s v="Bus Comm "/>
    <x v="1"/>
    <s v="T3-2017"/>
    <d v="2017-11-06T00:00:00"/>
    <s v="6  "/>
    <s v="Bachelor of Business"/>
    <s v="1997-10-29"/>
    <s v="Unilink Overseas Study Consulting Ltd"/>
    <s v="Nov"/>
    <n v="20.019444444444446"/>
  </r>
  <r>
    <n v="150139"/>
    <s v="Ms. Sohrab  oc DO   "/>
    <s v="Org Beh"/>
    <x v="2"/>
    <s v="T2-2016"/>
    <d v="2016-07-10T00:00:00"/>
    <s v="4  "/>
    <s v="Bachelor of Business"/>
    <s v="1995-06-19"/>
    <s v="Unilink Overseas Study Consulting Ltd"/>
    <s v="Jul"/>
    <n v="21.058333333333334"/>
  </r>
  <r>
    <n v="150140"/>
    <s v="Ms. Farbod  HOANG   "/>
    <s v="Fin Acct "/>
    <x v="0"/>
    <s v="T3-2014"/>
    <d v="2014-11-06T00:00:00"/>
    <s v="1  "/>
    <s v="Bachelor of Business"/>
    <s v="1989-03-11"/>
    <s v="Bridgeagency "/>
    <s v="Nov"/>
    <n v="25.652777777777779"/>
  </r>
  <r>
    <n v="150141"/>
    <s v="Ms  Afsar  ga LE   "/>
    <s v="Intro to ECommerce"/>
    <x v="1"/>
    <s v="T1-2016"/>
    <d v="2016-03-13T00:00:00"/>
    <s v="1  "/>
    <s v="Bachelor of Business"/>
    <s v="1991-12-03"/>
    <s v="IDPM Education"/>
    <s v="Mar"/>
    <n v="24.277777777777779"/>
  </r>
  <r>
    <n v="150142"/>
    <s v="Ms. Sanjar  TTEGE   "/>
    <s v="Mgmt Principles "/>
    <x v="1"/>
    <s v="T3-2015"/>
    <d v="2015-11-06T00:00:00"/>
    <s v="5  "/>
    <s v="Bachelor of Business"/>
    <s v="1992-11-28"/>
    <s v="IDPM Education"/>
    <s v="Nov"/>
    <n v="22.93888888888889"/>
  </r>
  <r>
    <n v="150143"/>
    <s v="Ms. Farid  My HA   "/>
    <s v="Auditing"/>
    <x v="0"/>
    <s v="T1-2015"/>
    <d v="2015-03-13T00:00:00"/>
    <s v="5  "/>
    <s v="Bachelor of Business"/>
    <s v="1996-09-28"/>
    <s v="ALTEC"/>
    <s v="Mar"/>
    <n v="18.458333333333332"/>
  </r>
  <r>
    <n v="150144"/>
    <s v="Mr. Atoosa  SINGH   "/>
    <s v="Bus Info Analysis"/>
    <x v="1"/>
    <s v="T2-2015"/>
    <d v="2015-07-10T00:00:00"/>
    <s v="2  "/>
    <s v="Bachelor of Business"/>
    <s v="1991-10-25"/>
    <s v="ALTEC"/>
    <s v="Jul"/>
    <n v="23.708333333333332"/>
  </r>
  <r>
    <n v="150145"/>
    <s v="Mr. Shaya   TRAN   "/>
    <s v="Bus Economics"/>
    <x v="1"/>
    <s v="T3-2016"/>
    <d v="2016-11-06T00:00:00"/>
    <s v="9  "/>
    <s v="Bachelor of Business"/>
    <s v="1987-10-14"/>
    <s v="Visa Consultants Pty Ltd "/>
    <s v="Nov"/>
    <n v="29.06111111111111"/>
  </r>
  <r>
    <n v="150146"/>
    <s v="Mr. Kamshad  SINGH   "/>
    <s v="Bus Strategy"/>
    <x v="0"/>
    <s v="T3-2016"/>
    <d v="2016-11-06T00:00:00"/>
    <s v="10  "/>
    <s v="Bachelor of Accounting "/>
    <s v="1993-05-26"/>
    <s v="International Educational "/>
    <s v="Nov"/>
    <n v="23.444444444444443"/>
  </r>
  <r>
    <n v="150147"/>
    <s v="Mr. Mandana  SINGH   "/>
    <s v="Fin mgmt"/>
    <x v="2"/>
    <s v="T1-2014"/>
    <d v="2014-03-13T00:00:00"/>
    <s v="4  "/>
    <s v="Bachelor of Accounting "/>
    <s v="1997-10-20"/>
    <s v="International Educational "/>
    <s v="Mar"/>
    <n v="16.397222222222222"/>
  </r>
  <r>
    <n v="150148"/>
    <s v="Mr. Golbahar  GUYEN   "/>
    <s v="Bus Economics"/>
    <x v="1"/>
    <s v="T2-2017"/>
    <d v="2017-07-10T00:00:00"/>
    <s v="3  "/>
    <s v="Bachelor of Business"/>
    <s v="1990-11-21"/>
    <s v="ALTEC"/>
    <s v="Jul"/>
    <n v="26.636111111111113"/>
  </r>
  <r>
    <n v="150149"/>
    <s v="Mr. Sami  SINGH   "/>
    <s v="Fin Acct "/>
    <x v="0"/>
    <s v="T1-2014"/>
    <d v="2014-03-13T00:00:00"/>
    <s v="3  "/>
    <s v="Bachelor of Accounting"/>
    <s v="1992-06-09"/>
    <s v="International Educational "/>
    <s v="Mar"/>
    <n v="21.761111111111113"/>
  </r>
  <r>
    <n v="150150"/>
    <s v="Mr. Golbahar  OUSUF   "/>
    <s v="Intro to ECommerce"/>
    <x v="2"/>
    <s v="T2-2015"/>
    <d v="2015-07-10T00:00:00"/>
    <s v="1  "/>
    <s v="Bachelor of Accounting"/>
    <s v="1995-09-26"/>
    <s v="International Educational "/>
    <s v="Jul"/>
    <n v="19.788888888888888"/>
  </r>
  <r>
    <n v="150151"/>
    <s v="Mr. Naheed   TRAN   "/>
    <s v="Mgmt Principles "/>
    <x v="2"/>
    <s v="T2-2015"/>
    <d v="2015-07-10T00:00:00"/>
    <s v="1  "/>
    <s v="Bachelor of Accounting"/>
    <s v="1995-09-02"/>
    <s v="International Educational "/>
    <s v="Jul"/>
    <n v="19.855555555555554"/>
  </r>
  <r>
    <n v="150152"/>
    <s v="Mr. Tahmineh  AMMED   "/>
    <s v="Bus Comm "/>
    <x v="1"/>
    <s v="T2-2015"/>
    <d v="2015-07-10T00:00:00"/>
    <s v="3  "/>
    <s v="Bachelor of Accounting"/>
    <s v="1994-04-29"/>
    <s v="MIM Education"/>
    <s v="Jul"/>
    <n v="21.197222222222223"/>
  </r>
  <r>
    <n v="150153"/>
    <s v="Mr. Pirooz  KARIM   "/>
    <s v="Intro to ECommerce"/>
    <x v="2"/>
    <s v="T1-2016"/>
    <d v="2016-03-13T00:00:00"/>
    <s v="7  "/>
    <s v="Bachelor of Accounting"/>
    <s v="1988-12-12"/>
    <s v="MIM Education"/>
    <s v="Mar"/>
    <n v="27.252777777777776"/>
  </r>
  <r>
    <n v="150154"/>
    <s v="Ms. Maheen   PHAM   "/>
    <s v="Mktg Principles"/>
    <x v="0"/>
    <s v="T3-2017"/>
    <d v="2017-11-06T00:00:00"/>
    <s v="21  "/>
    <s v="Bachelor of Accounting"/>
    <s v="1990-04-02"/>
    <s v="MIM Education"/>
    <s v="Nov"/>
    <n v="27.594444444444445"/>
  </r>
  <r>
    <n v="150155"/>
    <s v="Mr. Cirrus  REYES   "/>
    <s v="Quant Methods "/>
    <x v="2"/>
    <s v="T2-2017"/>
    <d v="2017-07-10T00:00:00"/>
    <s v="4  "/>
    <s v="Bachelor of Accounting"/>
    <s v="1987-11-01"/>
    <s v="MIM Education"/>
    <s v="Jul"/>
    <n v="29.691666666666666"/>
  </r>
  <r>
    <n v="150156"/>
    <s v="Ms. Rakhshan  GUYEN   "/>
    <s v="Auditing"/>
    <x v="0"/>
    <s v="T2-2016"/>
    <d v="2016-07-10T00:00:00"/>
    <s v="3  "/>
    <s v="Bachelor of Accounting"/>
    <s v="1994-05-27"/>
    <s v="MIM Education"/>
    <s v="Jul"/>
    <n v="22.119444444444444"/>
  </r>
  <r>
    <n v="150157"/>
    <s v="Mr. Rima  ARCIA   "/>
    <s v="Fin Reporting"/>
    <x v="1"/>
    <s v="T1-2017"/>
    <d v="2017-03-13T00:00:00"/>
    <s v="4  "/>
    <s v="Bachelor of Accounting"/>
    <s v="1990-02-25"/>
    <s v="MIM Education"/>
    <s v="Mar"/>
    <n v="27.05"/>
  </r>
  <r>
    <n v="150158"/>
    <s v="Mr. Firouz  DHURY   "/>
    <s v="Bus Acct"/>
    <x v="1"/>
    <s v="T1-2016"/>
    <d v="2016-03-13T00:00:00"/>
    <s v="2  "/>
    <s v="Bachelor of Accounting"/>
    <s v="1995-03-29"/>
    <s v="iae GLOBAL - Melbourne"/>
    <s v="Mar"/>
    <n v="20.955555555555556"/>
  </r>
  <r>
    <n v="150159"/>
    <s v="Mr. Shadi  a NAW   "/>
    <s v="Bus Economics"/>
    <x v="1"/>
    <s v="T1-2014"/>
    <d v="2014-03-13T00:00:00"/>
    <s v="8  "/>
    <s v="Bachelor of Business"/>
    <s v="1989-03-30"/>
    <s v="Visa Consultants Pty Ltd "/>
    <s v="Mar"/>
    <n v="24.952777777777779"/>
  </r>
  <r>
    <n v="150160"/>
    <s v="Ms. Firouz  GUYEN   "/>
    <s v="Quant Methods "/>
    <x v="0"/>
    <s v="T2-2014"/>
    <d v="2014-07-10T00:00:00"/>
    <s v="3  "/>
    <s v="Bachelor of Business"/>
    <s v="1996-12-02"/>
    <s v="Visa Consultants Pty Ltd "/>
    <s v="Jul"/>
    <n v="17.605555555555554"/>
  </r>
  <r>
    <n v="150161"/>
    <s v="Mr. Sita  ANSUR   "/>
    <s v="Bus Acct"/>
    <x v="2"/>
    <s v="T2-2014"/>
    <d v="2014-07-10T00:00:00"/>
    <s v="2  "/>
    <s v="Bachelor of Business"/>
    <s v="1992-11-29"/>
    <s v="Hope Agency"/>
    <s v="Jul"/>
    <n v="21.613888888888887"/>
  </r>
  <r>
    <n v="150162"/>
    <s v="Mr. Siamak  RAMOS   "/>
    <s v="Mktg Principles"/>
    <x v="2"/>
    <s v="T1-2014"/>
    <d v="2014-03-13T00:00:00"/>
    <s v="3  "/>
    <s v="Bachelor of Business"/>
    <s v="1994-11-16"/>
    <s v="Hope Agency"/>
    <s v="Mar"/>
    <n v="19.324999999999999"/>
  </r>
  <r>
    <n v="150163"/>
    <s v="Mr. Shadan  ARGAS   "/>
    <s v="Corp Resp Ethics"/>
    <x v="1"/>
    <s v="T2-2016"/>
    <d v="2016-07-10T00:00:00"/>
    <s v="5  "/>
    <s v="Bachelor of Business"/>
    <s v="1993-01-13"/>
    <s v="Connect Overseas"/>
    <s v="Jul"/>
    <n v="23.491666666666667"/>
  </r>
  <r>
    <n v="150164"/>
    <s v="Mr. Shahab  JAVED   "/>
    <s v="Bus Comm "/>
    <x v="2"/>
    <s v="T3-2016"/>
    <d v="2016-11-06T00:00:00"/>
    <s v="11  "/>
    <s v="Bachelor of Accounting"/>
    <s v="1988-06-07"/>
    <s v="International Educational "/>
    <s v="Nov"/>
    <n v="28.413888888888888"/>
  </r>
  <r>
    <n v="150165"/>
    <s v="Mr. Atash  GUYEN   "/>
    <s v="Intro to ECommerce"/>
    <x v="2"/>
    <s v="T1-2016"/>
    <d v="2016-03-13T00:00:00"/>
    <s v="4  "/>
    <s v="Bachelor of Accounting"/>
    <s v="1992-12-03"/>
    <s v="International Educational "/>
    <s v="Mar"/>
    <n v="23.277777777777779"/>
  </r>
  <r>
    <n v="150166"/>
    <s v="Ms. Tirdad  GUYEN   "/>
    <s v="Mgmt Principles "/>
    <x v="1"/>
    <s v="T3-2016"/>
    <d v="2016-11-06T00:00:00"/>
    <s v="2  "/>
    <s v="Bachelor of Accounting"/>
    <s v="1995-11-02"/>
    <s v="International Educational "/>
    <s v="Nov"/>
    <n v="21.011111111111113"/>
  </r>
  <r>
    <n v="150167"/>
    <s v="Mr  Goli  VERIO   "/>
    <s v="Bus Comm "/>
    <x v="2"/>
    <s v="T1-2014"/>
    <d v="2014-03-13T00:00:00"/>
    <s v="4  "/>
    <s v="Bachelor of Accounting "/>
    <s v="1993-08-29"/>
    <s v="ISEMS Education"/>
    <s v="Mar"/>
    <n v="20.538888888888888"/>
  </r>
  <r>
    <n v="150168"/>
    <s v="Mr  Khosrow  VERIO   "/>
    <s v="Mgmt Principles "/>
    <x v="0"/>
    <s v="T1-2017"/>
    <d v="2017-03-13T00:00:00"/>
    <s v="7  "/>
    <s v="Bachelor of Accounting "/>
    <s v="1987-07-10"/>
    <s v="ISEMS Education"/>
    <s v="Mar"/>
    <n v="29.675000000000001"/>
  </r>
  <r>
    <n v="150169"/>
    <s v="Mr  Ramin  LONIA   "/>
    <s v="Bus Comm "/>
    <x v="0"/>
    <s v="T3-2017"/>
    <d v="2017-11-06T00:00:00"/>
    <s v="12  "/>
    <s v="Bachelor of Business"/>
    <s v="1992-03-04"/>
    <s v="New World Education"/>
    <s v="Nov"/>
    <n v="25.672222222222221"/>
  </r>
  <r>
    <n v="150170"/>
    <s v="Mr  Keyvan   NAGY   "/>
    <s v="Intro to ECommerce"/>
    <x v="2"/>
    <s v="T2-2016"/>
    <d v="2016-07-10T00:00:00"/>
    <s v="36  "/>
    <s v="Bachelor of Business"/>
    <s v="1997-03-08"/>
    <s v="New World Education"/>
    <s v="Jul"/>
    <n v="19.338888888888889"/>
  </r>
  <r>
    <n v="150171"/>
    <s v="Mr  Vanda  MANEC   "/>
    <s v="Auditing"/>
    <x v="2"/>
    <s v="T3-2017"/>
    <d v="2017-11-06T00:00:00"/>
    <s v="3  "/>
    <s v="Bachelor of Business"/>
    <s v="1988-03-11"/>
    <s v="V STAR Immigration &amp; Education Services"/>
    <s v="Nov"/>
    <n v="29.652777777777779"/>
  </r>
  <r>
    <n v="150172"/>
    <s v="Mr  Kourosh  KORBA   "/>
    <s v="Auditing"/>
    <x v="0"/>
    <s v="T3-2016"/>
    <d v="2016-11-06T00:00:00"/>
    <s v="4  "/>
    <s v="Bachelor of Business"/>
    <s v="1994-04-18"/>
    <s v="V STAR Immigration &amp; Education Services"/>
    <s v="Nov"/>
    <n v="22.55"/>
  </r>
  <r>
    <n v="150173"/>
    <s v="Mr  Rambod  KORBA   "/>
    <s v="Corp Law"/>
    <x v="0"/>
    <s v="T2-2017"/>
    <d v="2017-07-10T00:00:00"/>
    <s v="6  "/>
    <s v="Bachelor of Business"/>
    <s v="1993-12-17"/>
    <s v="V STAR Immigration &amp; Education Services"/>
    <s v="Jul"/>
    <n v="23.56388888888889"/>
  </r>
  <r>
    <n v="150174"/>
    <s v="Mr  Pouran  EMETH   "/>
    <s v="Corp Law"/>
    <x v="0"/>
    <s v="T1-2015"/>
    <d v="2015-03-13T00:00:00"/>
    <s v="7  "/>
    <s v="Bachelor of Business"/>
    <s v="1998-08-01"/>
    <s v="V STAR Immigration &amp; Education Services"/>
    <s v="Mar"/>
    <n v="16.616666666666667"/>
  </r>
  <r>
    <n v="150175"/>
    <s v="Ms  Artan  GAUNA   "/>
    <s v="Cost Acct "/>
    <x v="2"/>
    <s v="T1-2016"/>
    <d v="2016-03-13T00:00:00"/>
    <s v="4  "/>
    <s v="Bachelor of Business"/>
    <s v="1993-12-29"/>
    <s v="V STAR Immigration &amp; Education Services"/>
    <s v="Mar"/>
    <n v="22.205555555555556"/>
  </r>
  <r>
    <n v="150176"/>
    <s v="Mr. Hooshyar  pkota   "/>
    <s v="Fin Acct "/>
    <x v="0"/>
    <s v="T1-2017"/>
    <d v="2017-03-13T00:00:00"/>
    <s v="1  "/>
    <s v="Bachelor of Business"/>
    <s v="1991-02-01"/>
    <s v="V STAR Immigration &amp; Education Services"/>
    <s v="Mar"/>
    <n v="26.116666666666667"/>
  </r>
  <r>
    <n v="150177"/>
    <s v="Mis Afshar  GUYEN   "/>
    <s v="Fin Acct "/>
    <x v="2"/>
    <s v="T1-2017"/>
    <d v="2017-03-13T00:00:00"/>
    <s v="13  "/>
    <s v="Bachelor of Business"/>
    <s v="1993-10-07"/>
    <s v="V STAR Immigration &amp; Education Services"/>
    <s v="Mar"/>
    <n v="23.433333333333334"/>
  </r>
  <r>
    <n v="150178"/>
    <s v="Mr. Golbanoo  INTAL   "/>
    <s v="Mgmt Principles "/>
    <x v="2"/>
    <s v="T3-2014"/>
    <d v="2014-11-06T00:00:00"/>
    <s v="5  "/>
    <s v="Bachelor of Business"/>
    <s v="1991-12-02"/>
    <s v="V STAR Immigration &amp; Education Services"/>
    <s v="Nov"/>
    <n v="22.927777777777777"/>
  </r>
  <r>
    <n v="150179"/>
    <s v="Mr. Pouneh   SYED   "/>
    <s v="Leadership "/>
    <x v="2"/>
    <s v="T3-2016"/>
    <d v="2016-11-06T00:00:00"/>
    <s v="19  "/>
    <s v="Bachelor of Business"/>
    <s v="1992-08-28"/>
    <s v="Hope Agency"/>
    <s v="Nov"/>
    <n v="24.18888888888889"/>
  </r>
  <r>
    <n v="150180"/>
    <s v="Mr. Behnaz  AKHAR   "/>
    <s v="Mktg Strategy"/>
    <x v="2"/>
    <s v="T1-2017"/>
    <d v="2017-03-13T00:00:00"/>
    <s v="11  "/>
    <s v="Bachelor of Business"/>
    <s v="1987-08-20"/>
    <s v="Hope Agency"/>
    <s v="Mar"/>
    <n v="29.56388888888889"/>
  </r>
  <r>
    <n v="150181"/>
    <s v="Mr. Azin  AKHAR   "/>
    <s v="Bus Comm "/>
    <x v="1"/>
    <s v="T2-2017"/>
    <d v="2017-07-10T00:00:00"/>
    <s v="11  "/>
    <s v="Bachelor of Business"/>
    <s v="1993-07-09"/>
    <s v="New World Education"/>
    <s v="Jul"/>
    <n v="24.002777777777776"/>
  </r>
  <r>
    <n v="150182"/>
    <s v="Mr. Ara  AKHAR   "/>
    <s v="Mgmt Principles "/>
    <x v="1"/>
    <s v="T1-2014"/>
    <d v="2014-03-13T00:00:00"/>
    <s v="13  "/>
    <s v="Bachelor of Business"/>
    <s v="1991-08-10"/>
    <s v="New World Education"/>
    <s v="Mar"/>
    <n v="22.591666666666665"/>
  </r>
  <r>
    <n v="150183"/>
    <s v="Mr. Touraj  AROOQ   "/>
    <s v="Mktg Principles"/>
    <x v="1"/>
    <s v="T2-2016"/>
    <d v="2016-07-10T00:00:00"/>
    <s v="25  "/>
    <s v="Bachelor of Accounting"/>
    <s v="1990-04-21"/>
    <s v=" International Cooperation"/>
    <s v="Jul"/>
    <n v="26.219444444444445"/>
  </r>
  <r>
    <n v="150184"/>
    <s v="Mr. Ardavan   AWAN   "/>
    <s v="Acc info Sys"/>
    <x v="2"/>
    <s v="T3-2014"/>
    <d v="2014-11-06T00:00:00"/>
    <s v="13  "/>
    <s v="Bachelor of Business"/>
    <s v="1995-09-29"/>
    <s v="BlueSky Student Consultancy Services"/>
    <s v="Nov"/>
    <n v="19.102777777777778"/>
  </r>
  <r>
    <n v="150185"/>
    <s v="Mr. Esfandyar  SINGH   "/>
    <s v="Bus Law "/>
    <x v="1"/>
    <s v="T1-2016"/>
    <d v="2016-03-13T00:00:00"/>
    <s v="7  "/>
    <s v="Bachelor of Business"/>
    <s v="1994-01-29"/>
    <s v="BlueSky Student Consultancy Services"/>
    <s v="Mar"/>
    <n v="22.122222222222224"/>
  </r>
  <r>
    <n v="150186"/>
    <s v="Mr. Poupak  SINGH   "/>
    <s v="Cost Acct "/>
    <x v="2"/>
    <s v="T1-2017"/>
    <d v="2017-03-13T00:00:00"/>
    <s v="1  "/>
    <s v="Bachelor of Business"/>
    <s v="1993-01-06"/>
    <s v="BlueSky Student Consultancy Services"/>
    <s v="Mar"/>
    <n v="24.18611111111111"/>
  </r>
  <r>
    <n v="150187"/>
    <s v="Mr. Yeganeh  SINGH   "/>
    <s v="Fin mgmt"/>
    <x v="1"/>
    <s v="T3-2014"/>
    <d v="2014-11-06T00:00:00"/>
    <s v="6  "/>
    <s v="Bachelor of Business"/>
    <s v="1991-07-24"/>
    <s v="BlueSky Student Consultancy Services"/>
    <s v="Nov"/>
    <n v="23.283333333333335"/>
  </r>
  <r>
    <n v="150188"/>
    <s v="Mr. Rima  SINGH   "/>
    <s v="Bus Acct"/>
    <x v="2"/>
    <s v="T1-2016"/>
    <d v="2016-03-13T00:00:00"/>
    <s v="5  "/>
    <s v="Bachelor of Business"/>
    <s v="1993-02-14"/>
    <s v="New World Education"/>
    <s v="Mar"/>
    <n v="23.080555555555556"/>
  </r>
  <r>
    <n v="150189"/>
    <s v="Mr. Ghobad   PHAM   "/>
    <s v="Bus Economics"/>
    <x v="1"/>
    <s v="T2-2017"/>
    <d v="2017-07-10T00:00:00"/>
    <s v="1  "/>
    <s v="Bachelor of Business"/>
    <s v="1995-08-10"/>
    <s v="New World Education"/>
    <s v="Jul"/>
    <n v="21.916666666666668"/>
  </r>
  <r>
    <n v="150190"/>
    <s v="Mr. Pareeya   PHAM   "/>
    <s v="Corp Resp Ethics"/>
    <x v="0"/>
    <s v="T1-2014"/>
    <d v="2014-03-13T00:00:00"/>
    <s v="3  "/>
    <s v="Bachelor of Business"/>
    <s v="1998-02-19"/>
    <s v="New World Education"/>
    <s v="Mar"/>
    <n v="16.066666666666666"/>
  </r>
  <r>
    <n v="150191"/>
    <s v="Mr. Saman   PHAM   "/>
    <s v="Mktg Principles"/>
    <x v="0"/>
    <s v="T3-2015"/>
    <d v="2015-11-06T00:00:00"/>
    <s v="17  "/>
    <s v="Bachelor of Business"/>
    <s v="1990-03-11"/>
    <s v="New World Education"/>
    <s v="Nov"/>
    <n v="25.652777777777779"/>
  </r>
  <r>
    <n v="150192"/>
    <s v="Mr. Bahar   PHAM   "/>
    <s v="Bus Comm "/>
    <x v="1"/>
    <s v="T2-2014"/>
    <d v="2014-07-10T00:00:00"/>
    <s v="6  "/>
    <s v="Bachelor of Business"/>
    <s v="1998-08-16"/>
    <s v="ALTEC"/>
    <s v="Jul"/>
    <n v="15.9"/>
  </r>
  <r>
    <n v="150193"/>
    <s v="Mr. Touran  SAWAN   "/>
    <s v="Bus Economics"/>
    <x v="1"/>
    <s v="T1-2017"/>
    <d v="2017-03-13T00:00:00"/>
    <s v="1  "/>
    <s v="Bachelor of Business"/>
    <s v="1988-12-15"/>
    <s v="ALTEC"/>
    <s v="Mar"/>
    <n v="28.244444444444444"/>
  </r>
  <r>
    <n v="150194"/>
    <s v="Mr. Mahdokht   DANG   "/>
    <s v="Mgmt Principles "/>
    <x v="1"/>
    <s v="T1-2015"/>
    <d v="2015-03-13T00:00:00"/>
    <s v="1  "/>
    <s v="Bachelor of Business"/>
    <s v="1997-02-25"/>
    <s v="ALTEC"/>
    <s v="Mar"/>
    <n v="18.05"/>
  </r>
  <r>
    <n v="150195"/>
    <s v="Mr. Farhad   DANG   "/>
    <s v="Quant Methods "/>
    <x v="0"/>
    <s v="T1-2014"/>
    <d v="2014-03-13T00:00:00"/>
    <s v="12  "/>
    <s v="Bachelor of Business"/>
    <s v="1994-08-25"/>
    <s v="ALTEC"/>
    <s v="Mar"/>
    <n v="19.55"/>
  </r>
  <r>
    <n v="150196"/>
    <s v="Ms. Farshad  PHUNG   "/>
    <s v="Bus Comm "/>
    <x v="0"/>
    <s v="T3-2015"/>
    <d v="2015-11-06T00:00:00"/>
    <s v="8  "/>
    <s v="Bachelor of Accounting"/>
    <s v="1994-06-02"/>
    <s v="Road to Success "/>
    <s v="Nov"/>
    <n v="21.427777777777777"/>
  </r>
  <r>
    <n v="150197"/>
    <s v="Mr. Shahrnaz  AHMAN   "/>
    <s v="Intro to ECommerce"/>
    <x v="0"/>
    <s v="T2-2017"/>
    <d v="2017-07-10T00:00:00"/>
    <s v="1  "/>
    <s v="Bachelor of Accounting"/>
    <s v="1987-04-13"/>
    <s v="Road to Success "/>
    <s v="Jul"/>
    <n v="30.241666666666667"/>
  </r>
  <r>
    <n v="150198"/>
    <s v="Ms. Nazy   TRAN   "/>
    <s v="Mgmt Principles "/>
    <x v="0"/>
    <s v="T3-2014"/>
    <d v="2014-11-06T00:00:00"/>
    <s v="7  "/>
    <s v="Bachelor of Accounting"/>
    <s v="1993-10-18"/>
    <s v="Road to Success "/>
    <s v="Nov"/>
    <n v="21.05"/>
  </r>
  <r>
    <n v="150199"/>
    <s v="Ms. Foroud  GUYEN   "/>
    <s v="Quant Methods "/>
    <x v="1"/>
    <s v="T1-2014"/>
    <d v="2014-03-13T00:00:00"/>
    <s v="2  "/>
    <s v="Bachelor of Accounting"/>
    <s v="1993-08-14"/>
    <s v="Road to Success "/>
    <s v="Mar"/>
    <n v="20.580555555555556"/>
  </r>
  <r>
    <n v="150200"/>
    <s v="Ms. Banooe  GUYEN   "/>
    <s v="Bus Acct"/>
    <x v="2"/>
    <s v="T1-2014"/>
    <d v="2014-03-13T00:00:00"/>
    <s v="9  "/>
    <s v="Bachelor of Accounting"/>
    <s v="1987-06-06"/>
    <s v="International Educational "/>
    <s v="Mar"/>
    <n v="26.769444444444446"/>
  </r>
  <r>
    <n v="150201"/>
    <s v="Ms. Saman  GUYEN   "/>
    <s v="Bus Comm "/>
    <x v="1"/>
    <s v="T3-2016"/>
    <d v="2016-11-06T00:00:00"/>
    <s v="2  "/>
    <s v="Bachelor of Accounting"/>
    <s v="1987-10-21"/>
    <s v="IDPI Education"/>
    <s v="Nov"/>
    <n v="29.041666666666668"/>
  </r>
  <r>
    <n v="150202"/>
    <s v="Ms. Niloufar   PHAM   "/>
    <s v="Bus Economics"/>
    <x v="0"/>
    <s v="T2-2017"/>
    <d v="2017-07-10T00:00:00"/>
    <s v="7  "/>
    <s v="Bachelor of Accounting"/>
    <s v="1994-11-10"/>
    <s v="IDPI Education"/>
    <s v="Jul"/>
    <n v="22.666666666666668"/>
  </r>
  <r>
    <n v="150203"/>
    <s v="Ms. Nazhin   PHAM   "/>
    <s v="Mgmt Principles "/>
    <x v="0"/>
    <s v="T1-2016"/>
    <d v="2016-03-13T00:00:00"/>
    <s v="2  "/>
    <s v="Bachelor of Accounting"/>
    <s v="1988-11-17"/>
    <s v="IDPI Education"/>
    <s v="Mar"/>
    <n v="27.322222222222223"/>
  </r>
  <r>
    <n v="150204"/>
    <s v="Ms. Banooe   PHAM   "/>
    <s v="Quant Methods "/>
    <x v="1"/>
    <s v="T2-2014"/>
    <d v="2014-07-10T00:00:00"/>
    <s v="6  "/>
    <s v="Bachelor of Accounting"/>
    <s v="1988-08-05"/>
    <s v="IDPI Education"/>
    <s v="Jul"/>
    <n v="25.930555555555557"/>
  </r>
  <r>
    <n v="150205"/>
    <s v="Ms. Bahman  GUYEN   "/>
    <s v="Bus Comm "/>
    <x v="1"/>
    <s v="T1-2016"/>
    <d v="2016-03-13T00:00:00"/>
    <s v="9  "/>
    <s v="Bachelor of Business"/>
    <s v="1995-08-04"/>
    <s v="Visa Consultants Pty Ltd "/>
    <s v="Mar"/>
    <n v="20.608333333333334"/>
  </r>
  <r>
    <n v="150206"/>
    <s v="Ms. Tarsa  GUYEN   "/>
    <s v="Intro to ECommerce"/>
    <x v="0"/>
    <s v="T2-2016"/>
    <d v="2016-07-10T00:00:00"/>
    <s v="8  "/>
    <s v="Bachelor of Business"/>
    <s v="1996-09-05"/>
    <s v="Visa Consultants Pty Ltd "/>
    <s v="Jul"/>
    <n v="19.847222222222221"/>
  </r>
  <r>
    <n v="150207"/>
    <s v="Ms. Bardia  GUYEN   "/>
    <s v="Quant Methods "/>
    <x v="1"/>
    <s v="T1-2017"/>
    <d v="2017-03-13T00:00:00"/>
    <s v="4  "/>
    <s v="Bachelor of Business"/>
    <s v="1992-12-10"/>
    <s v="Visa Consultants Pty Ltd "/>
    <s v="Mar"/>
    <n v="24.258333333333333"/>
  </r>
  <r>
    <n v="150208"/>
    <s v="Ms. Ferdows  GUYEN   "/>
    <s v="Bus Comm "/>
    <x v="1"/>
    <s v="T3-2016"/>
    <d v="2016-11-06T00:00:00"/>
    <s v="16  "/>
    <s v="Bachelor of Business"/>
    <s v="1994-04-24"/>
    <s v="Visa Consultants Pty Ltd "/>
    <s v="Nov"/>
    <n v="22.533333333333335"/>
  </r>
  <r>
    <n v="150209"/>
    <s v="Mr. Marmar  AHMAN   "/>
    <s v="Intro to ECommerce"/>
    <x v="2"/>
    <s v="T2-2014"/>
    <d v="2014-07-10T00:00:00"/>
    <s v="1  "/>
    <s v="Bachelor of Business"/>
    <s v="1987-03-07"/>
    <s v="Visa Consultants Pty Ltd "/>
    <s v="Jul"/>
    <n v="27.341666666666665"/>
  </r>
  <r>
    <n v="150210"/>
    <s v="Mr. Hootan  DHURY   "/>
    <s v="Mgmt Principles "/>
    <x v="2"/>
    <s v="T2-2016"/>
    <d v="2016-07-10T00:00:00"/>
    <s v="11  "/>
    <s v="Bachelor of Business"/>
    <s v="1987-09-16"/>
    <s v="Visa Consultants Pty Ltd "/>
    <s v="Jul"/>
    <n v="28.816666666666666"/>
  </r>
  <r>
    <n v="150211"/>
    <s v="Mr. Vida  a NAW   "/>
    <s v="Quant Methods "/>
    <x v="2"/>
    <s v="T3-2015"/>
    <d v="2015-11-06T00:00:00"/>
    <s v="3  "/>
    <s v="Bachelor of Business"/>
    <s v="1995-01-02"/>
    <s v="Visa Consultants Pty Ltd "/>
    <s v="Nov"/>
    <n v="20.844444444444445"/>
  </r>
  <r>
    <n v="150212"/>
    <s v="Mr. Arezoo  a NAW   "/>
    <s v="Mgmt Principles "/>
    <x v="2"/>
    <s v="T2-2015"/>
    <d v="2015-07-10T00:00:00"/>
    <s v="4  "/>
    <s v="Bachelor of Business"/>
    <s v="1990-06-19"/>
    <s v="Song Study Advisory"/>
    <s v="Jul"/>
    <n v="25.058333333333334"/>
  </r>
  <r>
    <n v="150213"/>
    <s v="Mr. Sara  a NAW   "/>
    <s v="Quant Methods "/>
    <x v="2"/>
    <s v="T3-2014"/>
    <d v="2014-11-06T00:00:00"/>
    <s v="5  "/>
    <s v="Bachelor of Business"/>
    <s v="1990-04-06"/>
    <s v="Song Study Advisory"/>
    <s v="Nov"/>
    <n v="24.583333333333332"/>
  </r>
  <r>
    <n v="150214"/>
    <s v="Mr. Aryan  SINGH   "/>
    <s v="Bus Comm "/>
    <x v="0"/>
    <s v="T2-2014"/>
    <d v="2014-07-10T00:00:00"/>
    <s v="6  "/>
    <s v="Bachelor of Business"/>
    <s v="1989-07-10"/>
    <s v="Visa Consultants Pty Ltd "/>
    <s v="Jul"/>
    <n v="25"/>
  </r>
  <r>
    <n v="150215"/>
    <s v="Mr. Meshia  SINGH   "/>
    <s v="Intro to ECommerce"/>
    <x v="0"/>
    <s v="T2-2015"/>
    <d v="2015-07-10T00:00:00"/>
    <s v="11  "/>
    <s v="Bachelor of Business"/>
    <s v="1988-04-22"/>
    <s v="Visa Consultants Pty Ltd "/>
    <s v="Jul"/>
    <n v="27.216666666666665"/>
  </r>
  <r>
    <n v="150216"/>
    <s v="Ms. Golpari   KAUR   "/>
    <s v="Mgmt Principles "/>
    <x v="2"/>
    <s v="T2-2015"/>
    <d v="2015-07-10T00:00:00"/>
    <s v="17  "/>
    <s v="Bachelor of Business"/>
    <s v="1995-06-07"/>
    <s v="Visa Consultants Pty Ltd "/>
    <s v="Jul"/>
    <n v="20.091666666666665"/>
  </r>
  <r>
    <n v="150217"/>
    <s v="Mr. Khorsheed  KUMAR   "/>
    <s v="Quant Methods "/>
    <x v="2"/>
    <s v="T1-2017"/>
    <d v="2017-03-13T00:00:00"/>
    <s v="4  "/>
    <s v="Bachelor of Business"/>
    <s v="1993-11-19"/>
    <s v="Visa Consultants Pty Ltd "/>
    <s v="Mar"/>
    <n v="23.316666666666666"/>
  </r>
  <r>
    <n v="150218"/>
    <s v="Mr. Shahrdad  SINGH   "/>
    <s v="Bus Acct"/>
    <x v="2"/>
    <s v="T1-2017"/>
    <d v="2017-03-13T00:00:00"/>
    <s v="3  "/>
    <s v="Bachelor of Business"/>
    <s v="1997-02-23"/>
    <s v="International Edification Development "/>
    <s v="Mar"/>
    <n v="20.055555555555557"/>
  </r>
  <r>
    <n v="150219"/>
    <s v="Ms. Khojassteh  GUYEN   "/>
    <s v="Intro to ECommerce"/>
    <x v="1"/>
    <s v="T1-2015"/>
    <d v="2015-03-13T00:00:00"/>
    <s v="8  "/>
    <s v="Bachelor of Business"/>
    <s v="1997-02-08"/>
    <s v="Bao International Education"/>
    <s v="Mar"/>
    <n v="18.097222222222221"/>
  </r>
  <r>
    <n v="150220"/>
    <s v="Mr. Danush  SINGH   "/>
    <s v="Mgmt Principles "/>
    <x v="2"/>
    <s v="T1-2015"/>
    <d v="2015-03-13T00:00:00"/>
    <s v="11  "/>
    <s v="Bachelor of Business"/>
    <s v="1993-12-02"/>
    <s v="Bao International Education"/>
    <s v="Mar"/>
    <n v="21.280555555555555"/>
  </r>
  <r>
    <n v="150221"/>
    <s v="Mr. Shahzadeh  AKRAM   "/>
    <s v="Bus Comm "/>
    <x v="2"/>
    <s v="T2-2015"/>
    <d v="2015-07-10T00:00:00"/>
    <s v="10  "/>
    <s v="Bachelor of Business"/>
    <s v="1992-02-08"/>
    <s v="International Migration &amp; Education Services"/>
    <s v="Jul"/>
    <n v="23.422222222222221"/>
  </r>
  <r>
    <n v="150222"/>
    <s v="Mr. Arsalan   RAZA   "/>
    <s v="Intro to ECommerce"/>
    <x v="1"/>
    <s v="T3-2014"/>
    <d v="2014-11-06T00:00:00"/>
    <s v="6  "/>
    <s v="Bachelor of Business"/>
    <s v="1989-12-06"/>
    <s v="International Migration &amp; Education Services"/>
    <s v="Nov"/>
    <n v="24.916666666666668"/>
  </r>
  <r>
    <n v="150223"/>
    <s v="Mr. Farzaneh  SINGH   "/>
    <s v="Mgmt Principles "/>
    <x v="1"/>
    <s v="T1-2015"/>
    <d v="2015-03-13T00:00:00"/>
    <s v="3  "/>
    <s v="Bachelor of Business"/>
    <s v="1991-12-01"/>
    <s v="International Migration &amp; Education Services"/>
    <s v="Mar"/>
    <n v="23.283333333333335"/>
  </r>
  <r>
    <n v="150224"/>
    <s v="Mr. Cirrus  ohaib   "/>
    <s v="Quant Methods "/>
    <x v="1"/>
    <s v="T2-2014"/>
    <d v="2014-07-10T00:00:00"/>
    <s v="3  "/>
    <s v="Bachelor of Business"/>
    <s v="1993-02-24"/>
    <s v="International Migration &amp; Education Services"/>
    <s v="Jul"/>
    <n v="21.377777777777776"/>
  </r>
  <r>
    <n v="150225"/>
    <s v="Mr. Kouros  ANDEL   "/>
    <s v="Mgmt Principles "/>
    <x v="1"/>
    <s v="T3-2016"/>
    <d v="2016-11-06T00:00:00"/>
    <s v="15  "/>
    <s v="Bachelor of Business"/>
    <s v="1997-08-02"/>
    <s v="Study GLOBAL - Auckland"/>
    <s v="Nov"/>
    <n v="19.261111111111113"/>
  </r>
  <r>
    <n v="150226"/>
    <s v="Mr. Mehran  ANDEL   "/>
    <s v="Mgmt Principles "/>
    <x v="2"/>
    <s v="T1-2016"/>
    <d v="2016-03-13T00:00:00"/>
    <s v="13  "/>
    <s v="Bachelor of Accounting"/>
    <s v="1993-10-12"/>
    <s v="Hope Agency"/>
    <s v="Mar"/>
    <n v="22.419444444444444"/>
  </r>
  <r>
    <n v="150227"/>
    <s v="Mr. Rakhshan  ANDEL   "/>
    <s v="Bus Comm "/>
    <x v="0"/>
    <s v="T1-2017"/>
    <d v="2017-03-13T00:00:00"/>
    <s v="10  "/>
    <s v="Bachelor of Accounting"/>
    <s v="1991-12-22"/>
    <s v="AECC Global - Cebu"/>
    <s v="Mar"/>
    <n v="25.225000000000001"/>
  </r>
  <r>
    <n v="150228"/>
    <s v="Mr. Afsaneh  ANDEL   "/>
    <s v="Corp Resp Ethics"/>
    <x v="1"/>
    <s v="T1-2017"/>
    <d v="2017-03-13T00:00:00"/>
    <s v="10  "/>
    <s v="Bachelor of Accounting"/>
    <s v="1994-02-12"/>
    <s v="AECC Global - Cebu"/>
    <s v="Mar"/>
    <n v="23.086111111111112"/>
  </r>
  <r>
    <n v="150229"/>
    <s v="Mr. Iraj  JIANG   "/>
    <s v="Mktg Principles"/>
    <x v="2"/>
    <s v="T2-2014"/>
    <d v="2014-07-10T00:00:00"/>
    <s v="1  "/>
    <s v="Bachelor of Accounting"/>
    <s v="1991-06-14"/>
    <s v="AECC Global - Cebu"/>
    <s v="Jul"/>
    <n v="23.072222222222223"/>
  </r>
  <r>
    <n v="150230"/>
    <s v="Mr. Yashar  JIANG   "/>
    <s v="Mgmt Principles "/>
    <x v="0"/>
    <s v="T1-2015"/>
    <d v="2015-03-13T00:00:00"/>
    <s v="11  "/>
    <s v="Bachelor of Accounting"/>
    <s v="1996-08-27"/>
    <s v="AECC Global - Cebu"/>
    <s v="Mar"/>
    <n v="18.544444444444444"/>
  </r>
  <r>
    <n v="150231"/>
    <s v="Mr. Pareeya  JIANG   "/>
    <s v="Acc info Sys"/>
    <x v="0"/>
    <s v="T3-2017"/>
    <d v="2017-11-06T00:00:00"/>
    <s v="7  "/>
    <s v="Bachelor of Accounting"/>
    <s v="1998-10-16"/>
    <s v="Student World Pty Ltd"/>
    <s v="Nov"/>
    <n v="19.055555555555557"/>
  </r>
  <r>
    <n v="150232"/>
    <s v="Mr. Nazanin  ng TA   "/>
    <s v="Bus Acct"/>
    <x v="2"/>
    <s v="T2-2017"/>
    <d v="2017-07-10T00:00:00"/>
    <s v="19  "/>
    <s v="Bachelor of Accounting"/>
    <s v="1990-10-20"/>
    <s v="Student World Pty Ltd"/>
    <s v="Jul"/>
    <n v="26.722222222222221"/>
  </r>
  <r>
    <n v="150233"/>
    <s v="Mr. Javeed  AIKE*   "/>
    <s v="Bus Comm "/>
    <x v="1"/>
    <s v="T3-2016"/>
    <d v="2016-11-06T00:00:00"/>
    <s v="3  "/>
    <s v="Bachelor of Accounting"/>
    <s v="1993-05-21"/>
    <s v="International Migration &amp; Education Services"/>
    <s v="Nov"/>
    <n v="23.458333333333332"/>
  </r>
  <r>
    <n v="150234"/>
    <s v="Mr. Farhad  SINGH   "/>
    <s v="Intro to ECommerce"/>
    <x v="0"/>
    <s v="T2-2016"/>
    <d v="2016-07-10T00:00:00"/>
    <s v="11  "/>
    <s v="Bachelor of Accounting"/>
    <s v="1994-10-27"/>
    <s v="International Migration &amp; Education Services"/>
    <s v="Jul"/>
    <n v="21.702777777777779"/>
  </r>
  <r>
    <n v="150235"/>
    <s v="Mr. Kia  HENDI   "/>
    <s v="Mgmt Principles "/>
    <x v="0"/>
    <s v="T2-2015"/>
    <d v="2015-07-10T00:00:00"/>
    <s v="16  "/>
    <s v="Bachelor of Accounting"/>
    <s v="1987-08-26"/>
    <s v="International Migration &amp; Education Services"/>
    <s v="Jul"/>
    <n v="27.872222222222224"/>
  </r>
  <r>
    <n v="150236"/>
    <s v="Mr. Tahereh   HARMA   "/>
    <s v="Bus Comm "/>
    <x v="0"/>
    <s v="T3-2014"/>
    <d v="2014-11-06T00:00:00"/>
    <s v="2  "/>
    <s v="Bachelor of Accounting"/>
    <s v="1998-08-10"/>
    <s v="IDPM Education"/>
    <s v="Nov"/>
    <n v="16.238888888888887"/>
  </r>
  <r>
    <n v="150237"/>
    <s v="Mr. Behrad  HARMA   "/>
    <s v="Bus Acct"/>
    <x v="1"/>
    <s v="T3-2014"/>
    <d v="2014-11-06T00:00:00"/>
    <s v="30  "/>
    <s v="Bachelor of Business"/>
    <s v="1990-09-07"/>
    <s v="Uni Education"/>
    <s v="Nov"/>
    <n v="24.163888888888888"/>
  </r>
  <r>
    <n v="150238"/>
    <s v="Mr. Nahal  SINGH   "/>
    <s v="Bus Comm "/>
    <x v="2"/>
    <s v="T3-2015"/>
    <d v="2015-11-06T00:00:00"/>
    <s v="6  "/>
    <s v="Bachelor of Business"/>
    <s v="1990-04-17"/>
    <s v="Uni Education"/>
    <s v="Nov"/>
    <n v="25.552777777777777"/>
  </r>
  <r>
    <n v="150239"/>
    <s v="Mr. Jahanshah  SINGH   "/>
    <s v="Mgmt Principles "/>
    <x v="1"/>
    <s v="T2-2014"/>
    <d v="2014-07-10T00:00:00"/>
    <s v="2  "/>
    <s v="Bachelor of Business"/>
    <s v="1987-01-04"/>
    <s v="International Migration &amp; Education Services"/>
    <s v="Jul"/>
    <n v="27.516666666666666"/>
  </r>
  <r>
    <n v="150240"/>
    <s v="Mr. Nargess  SINGH   "/>
    <s v="Bus Acct"/>
    <x v="2"/>
    <s v="T2-2016"/>
    <d v="2016-07-10T00:00:00"/>
    <s v="5  "/>
    <s v="Bachelor of Accounting"/>
    <s v="1987-05-24"/>
    <s v="Hope Agency"/>
    <s v="Jul"/>
    <n v="29.127777777777776"/>
  </r>
  <r>
    <n v="150241"/>
    <s v="Mr. Goshtasb   SYED   "/>
    <s v="Bus Economics"/>
    <x v="1"/>
    <s v="T3-2017"/>
    <d v="2017-11-06T00:00:00"/>
    <s v="8  "/>
    <s v="Bachelor of Accounting"/>
    <s v="1993-05-13"/>
    <s v="Hope Agency"/>
    <s v="Nov"/>
    <n v="24.480555555555554"/>
  </r>
  <r>
    <n v="150242"/>
    <s v="Mr. Negeen   SYED   "/>
    <s v="Intro to ECommerce"/>
    <x v="1"/>
    <s v="T3-2015"/>
    <d v="2015-11-06T00:00:00"/>
    <s v="1  "/>
    <s v="Bachelor of Business "/>
    <s v="1993-06-25"/>
    <s v="Expert Education Services"/>
    <s v="Nov"/>
    <n v="22.363888888888887"/>
  </r>
  <r>
    <n v="150243"/>
    <s v="Mr. Pareerou   SYED   "/>
    <s v="Mgmt Principles "/>
    <x v="0"/>
    <s v="T2-2014"/>
    <d v="2014-07-10T00:00:00"/>
    <s v="11  "/>
    <s v="Bachelor of Business "/>
    <s v="1987-10-13"/>
    <s v="Expert Education Services"/>
    <s v="Jul"/>
    <n v="26.741666666666667"/>
  </r>
  <r>
    <n v="150244"/>
    <s v="Mr. Mehrangiz  AKRAM   "/>
    <s v="Quant Methods "/>
    <x v="1"/>
    <s v="T2-2016"/>
    <d v="2016-07-10T00:00:00"/>
    <s v="7  "/>
    <s v="Bachelor of Business "/>
    <s v="1998-03-09"/>
    <s v="Expert Education Services"/>
    <s v="Jul"/>
    <n v="18.336111111111112"/>
  </r>
  <r>
    <n v="150245"/>
    <s v="Mr. Tahmineh  r ALI   "/>
    <s v="Quant Methods "/>
    <x v="0"/>
    <s v="T2-2016"/>
    <d v="2016-07-10T00:00:00"/>
    <s v="4  "/>
    <s v="Bachelor of Accounting "/>
    <s v="1996-11-12"/>
    <s v="International Migration &amp; Education Services"/>
    <s v="Jul"/>
    <n v="19.661111111111111"/>
  </r>
  <r>
    <n v="150246"/>
    <s v="Mr. Tarsa  r ALI   "/>
    <s v="Bus Acct"/>
    <x v="1"/>
    <s v="T1-2015"/>
    <d v="2015-03-13T00:00:00"/>
    <s v="5  "/>
    <s v="Bachelor of Business "/>
    <s v="1991-04-16"/>
    <s v="Uni Education"/>
    <s v="Mar"/>
    <n v="23.908333333333335"/>
  </r>
  <r>
    <n v="150247"/>
    <s v="Mr. Zal  r ALI   "/>
    <s v="Bus Comm "/>
    <x v="1"/>
    <s v="T3-2016"/>
    <d v="2016-11-06T00:00:00"/>
    <s v="9  "/>
    <s v="Bachelor of Business "/>
    <s v="1992-02-04"/>
    <s v="Uni Education"/>
    <s v="Nov"/>
    <n v="24.755555555555556"/>
  </r>
  <r>
    <n v="150248"/>
    <s v="Mr. Mahyar  SAWAN   "/>
    <s v="HRM"/>
    <x v="0"/>
    <s v="T1-2017"/>
    <d v="2017-03-13T00:00:00"/>
    <s v="6  "/>
    <s v="Bachelor of Business "/>
    <s v="1990-12-12"/>
    <s v="Uni Education"/>
    <s v="Mar"/>
    <n v="26.252777777777776"/>
  </r>
  <r>
    <n v="150249"/>
    <s v="Mr. Danush  SAWAN   "/>
    <s v="Bus Comm "/>
    <x v="1"/>
    <s v="T2-2014"/>
    <d v="2014-07-10T00:00:00"/>
    <s v="23  "/>
    <s v="Bachelor of Business "/>
    <s v="1997-04-23"/>
    <s v="IDPM Education"/>
    <s v="Jul"/>
    <n v="17.213888888888889"/>
  </r>
  <r>
    <n v="150250"/>
    <s v="Mr. Arsham  SAWAN   "/>
    <s v="Intro to ECommerce"/>
    <x v="2"/>
    <s v="T3-2015"/>
    <d v="2015-11-06T00:00:00"/>
    <s v="26  "/>
    <s v="Bachelor of Business "/>
    <s v="1996-07-05"/>
    <s v="IDPM Education"/>
    <s v="Nov"/>
    <n v="19.336111111111112"/>
  </r>
  <r>
    <n v="150251"/>
    <s v="Ms. Rakhshan  SAPNA   "/>
    <s v="Mgmt Principles "/>
    <x v="1"/>
    <s v="T1-2017"/>
    <d v="2017-03-13T00:00:00"/>
    <s v="1  "/>
    <s v="Bachelor of Business "/>
    <s v="1989-02-13"/>
    <s v="IDPM Education"/>
    <s v="Mar"/>
    <n v="28.083333333333332"/>
  </r>
  <r>
    <n v="150252"/>
    <s v="Ms. Hooman  SAPNA   "/>
    <s v="Quant Methods "/>
    <x v="2"/>
    <s v="T1-2016"/>
    <d v="2016-03-13T00:00:00"/>
    <s v="17  "/>
    <s v="Bachelor of Business "/>
    <s v="1993-11-12"/>
    <s v="IDPM Education"/>
    <s v="Mar"/>
    <n v="22.33611111111111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
  <r>
    <s v="150100"/>
    <s v="Mr. Behrouz COURT"/>
    <s v="Intro to ECommerce"/>
    <x v="0"/>
    <s v="T2-2015"/>
    <d v="2015-07-10T00:00:00"/>
    <n v="1"/>
    <s v="Bachelor of Business"/>
    <s v="1995-10-24"/>
    <s v="Pathway Education "/>
    <x v="0"/>
    <x v="0"/>
    <n v="19"/>
  </r>
  <r>
    <s v="150101"/>
    <s v="Mr. Hootan VERIO"/>
    <s v="Mgmt Principles "/>
    <x v="1"/>
    <s v="T1-2014"/>
    <d v="2014-03-13T00:00:00"/>
    <n v="1"/>
    <s v="Bachelor of Business"/>
    <s v="1993-01-05"/>
    <s v="Pathway Education "/>
    <x v="1"/>
    <x v="1"/>
    <n v="19"/>
  </r>
  <r>
    <s v="150102"/>
    <s v="Ms. Kaveh RVATH"/>
    <s v="Bus Acct"/>
    <x v="2"/>
    <s v="T2-2015"/>
    <d v="2015-07-10T00:00:00"/>
    <n v="22"/>
    <s v="Bachelor of Accounting"/>
    <s v="1988-09-13"/>
    <s v="Glob Consultancy"/>
    <x v="0"/>
    <x v="2"/>
    <n v="0"/>
  </r>
  <r>
    <s v="150103"/>
    <s v="Mr. Fardin KORBA"/>
    <s v="Quant Methods "/>
    <x v="1"/>
    <s v="T2-2016"/>
    <d v="2016-07-10T00:00:00"/>
    <n v="18"/>
    <s v="Bachelor of Accounting"/>
    <s v="1988-12-29"/>
    <s v="Glob Consultancy"/>
    <x v="0"/>
    <x v="3"/>
    <n v="2"/>
  </r>
  <r>
    <s v="150104"/>
    <s v="Mr. Mehrab ILYAS"/>
    <s v="Bus Comm "/>
    <x v="0"/>
    <s v="T3-2016"/>
    <d v="2016-11-06T00:00:00"/>
    <n v="36"/>
    <s v="Bachelor of Business"/>
    <s v="1996-09-26"/>
    <s v="Bridgeagency "/>
    <x v="2"/>
    <x v="4"/>
    <n v="0"/>
  </r>
  <r>
    <s v="150105"/>
    <s v="Mr. Aram HALID"/>
    <s v="Intro to ECommerce"/>
    <x v="0"/>
    <s v="T2-2015"/>
    <d v="2015-07-10T00:00:00"/>
    <n v="3"/>
    <s v="Bachelor of Business"/>
    <s v="1993-06-05"/>
    <s v="Bridgeagency "/>
    <x v="0"/>
    <x v="5"/>
    <n v="17"/>
  </r>
  <r>
    <s v="150106"/>
    <s v="Mr. Nazilla AYYAB"/>
    <s v="Mgmt Principles "/>
    <x v="0"/>
    <s v="T2-2015"/>
    <d v="2015-07-10T00:00:00"/>
    <n v="11"/>
    <s v="Bachelor of Business"/>
    <s v="1990-07-17"/>
    <s v="Bridgeagency "/>
    <x v="0"/>
    <x v="6"/>
    <n v="9"/>
  </r>
  <r>
    <s v="150107"/>
    <s v="Mr. Shahrbanou ANDIO"/>
    <s v="Mgmt Principles "/>
    <x v="0"/>
    <s v="T3-2016"/>
    <d v="2016-11-06T00:00:00"/>
    <n v="30"/>
    <s v="Bachelor of Business"/>
    <s v="1992-03-04"/>
    <s v="Bridgeagency "/>
    <x v="2"/>
    <x v="6"/>
    <n v="0"/>
  </r>
  <r>
    <s v="150108"/>
    <s v="Mr. Sholeh Mohan"/>
    <s v="HRM"/>
    <x v="0"/>
    <s v="T2-2015"/>
    <d v="2015-07-10T00:00:00"/>
    <n v="12"/>
    <s v="Bachelor of Business"/>
    <s v="1998-11-06"/>
    <s v="BrightwayConsultants"/>
    <x v="0"/>
    <x v="7"/>
    <n v="8"/>
  </r>
  <r>
    <s v="150109"/>
    <s v="Mr. Farangis pkota"/>
    <s v="Bus Acct"/>
    <x v="2"/>
    <s v="T2-2017"/>
    <d v="2017-07-10T00:00:00"/>
    <n v="5"/>
    <s v="Bachelor of Business"/>
    <s v="1994-03-23"/>
    <s v="Information Agency"/>
    <x v="0"/>
    <x v="8"/>
    <n v="15"/>
  </r>
  <r>
    <s v="150110"/>
    <s v="Mr. Sheeva ZAFAR"/>
    <s v="Quant Methods "/>
    <x v="0"/>
    <s v="T2-2015"/>
    <d v="2015-07-10T00:00:00"/>
    <n v="8"/>
    <s v="Bachelor of Business"/>
    <s v="1996-12-02"/>
    <s v="Information Agency"/>
    <x v="0"/>
    <x v="9"/>
    <n v="12"/>
  </r>
  <r>
    <s v="150111"/>
    <s v="Mr. Asal MUKHI"/>
    <s v="Bus Acct"/>
    <x v="0"/>
    <s v="T3-2016"/>
    <d v="2016-11-06T00:00:00"/>
    <n v="13"/>
    <s v="Bachelor of Business"/>
    <s v="1996-01-13"/>
    <s v="International Educational "/>
    <x v="2"/>
    <x v="4"/>
    <n v="7"/>
  </r>
  <r>
    <s v="150112"/>
    <s v="Mr. Zari SINGH"/>
    <s v="Corp Resp Ethics"/>
    <x v="1"/>
    <s v="T3-2015"/>
    <d v="2015-11-06T00:00:00"/>
    <n v="28"/>
    <s v="Bachelor of Business"/>
    <s v="1997-01-29"/>
    <s v="International Educational "/>
    <x v="2"/>
    <x v="9"/>
    <n v="0"/>
  </r>
  <r>
    <s v="150113"/>
    <s v="Mr. Mozhgan PKOTA"/>
    <s v="Bus Law "/>
    <x v="2"/>
    <s v="T1-2017"/>
    <d v="2017-03-13T00:00:00"/>
    <n v="5"/>
    <s v="Bachelor of Business"/>
    <s v="1995-02-24"/>
    <s v="ALTECA Agency"/>
    <x v="1"/>
    <x v="5"/>
    <n v="15"/>
  </r>
  <r>
    <s v="150114"/>
    <s v="Mr. Dadbeh sh KC"/>
    <s v="Corp Law"/>
    <x v="0"/>
    <s v="T3-2014"/>
    <d v="2014-11-06T00:00:00"/>
    <n v="12"/>
    <s v="Bachelor of Business"/>
    <s v="1992-12-07"/>
    <s v="ALTECA Agency"/>
    <x v="2"/>
    <x v="1"/>
    <n v="8"/>
  </r>
  <r>
    <s v="150115"/>
    <s v="Mr. Soudabeh AKLEE"/>
    <s v="Bus Comm "/>
    <x v="0"/>
    <s v="T3-2017"/>
    <d v="2017-11-06T00:00:00"/>
    <n v="14"/>
    <s v="Bachelor of Business"/>
    <s v="1994-09-22"/>
    <s v="Information Agency"/>
    <x v="2"/>
    <x v="8"/>
    <n v="6"/>
  </r>
  <r>
    <s v="150116"/>
    <s v="Mr. Mahdokht Singh"/>
    <s v="Quant Methods "/>
    <x v="1"/>
    <s v="T3-2014"/>
    <d v="2014-11-06T00:00:00"/>
    <n v="15"/>
    <s v="Bachelor of Business"/>
    <s v="1987-10-10"/>
    <s v="Information Agency"/>
    <x v="2"/>
    <x v="3"/>
    <n v="5"/>
  </r>
  <r>
    <s v="150117"/>
    <s v="Ms. Pareevash KAUR"/>
    <s v="Bus Acct"/>
    <x v="2"/>
    <s v="T3-2017"/>
    <d v="2017-11-06T00:00:00"/>
    <n v="3"/>
    <s v="Bachelor of Business"/>
    <s v="1989-03-29"/>
    <s v="Bridgeagency "/>
    <x v="2"/>
    <x v="10"/>
    <n v="17"/>
  </r>
  <r>
    <s v="150118"/>
    <s v="Mr. Afsoon KUMAR"/>
    <s v="Bus Law "/>
    <x v="0"/>
    <s v="T2-2017"/>
    <d v="2017-07-10T00:00:00"/>
    <n v="12"/>
    <s v="Bachelor of Business"/>
    <s v="1993-08-03"/>
    <s v="Bridgeagency "/>
    <x v="0"/>
    <x v="8"/>
    <n v="8"/>
  </r>
  <r>
    <s v="150119"/>
    <s v="Mr. Bardia YOON"/>
    <s v="Int Mgmt "/>
    <x v="0"/>
    <s v="T1-2016"/>
    <d v="2016-03-13T00:00:00"/>
    <n v="1"/>
    <s v="Bachelor of Business"/>
    <s v="1994-12-28"/>
    <s v="Can- Able Immigration Consultants "/>
    <x v="1"/>
    <x v="1"/>
    <n v="19"/>
  </r>
  <r>
    <s v="150120"/>
    <s v="Mr. Golbanoo DEOL"/>
    <s v="Bus Comm "/>
    <x v="0"/>
    <s v="T1-2016"/>
    <d v="2016-03-13T00:00:00"/>
    <n v="2"/>
    <s v="Bachelor of Business"/>
    <s v="1990-06-12"/>
    <s v="Expert Education and Visa Services "/>
    <x v="1"/>
    <x v="11"/>
    <n v="18"/>
  </r>
  <r>
    <s v="150121"/>
    <s v="Mr. Sasan MAHAN"/>
    <s v="Mgmt Principles "/>
    <x v="0"/>
    <s v="T1-2016"/>
    <d v="2016-03-13T00:00:00"/>
    <n v="2"/>
    <s v="Bachelor of Business"/>
    <s v="1991-07-17"/>
    <s v="Expert Education and Visa Services "/>
    <x v="1"/>
    <x v="6"/>
    <n v="18"/>
  </r>
  <r>
    <s v="150122"/>
    <s v="Mr. Pasha WONG"/>
    <s v="Bus Economics"/>
    <x v="2"/>
    <s v="T2-2015"/>
    <d v="2015-07-10T00:00:00"/>
    <n v="8"/>
    <s v="Bachelor of Business"/>
    <s v="1996-06-08"/>
    <s v="BrightwayConsultants"/>
    <x v="0"/>
    <x v="0"/>
    <n v="12"/>
  </r>
  <r>
    <s v="150123"/>
    <s v="Mr. Shaheen SINGH"/>
    <s v="Bus Law "/>
    <x v="0"/>
    <s v="T2-2014"/>
    <d v="2014-07-10T00:00:00"/>
    <n v="14"/>
    <s v="Bachelor of Business"/>
    <s v="1995-06-26"/>
    <s v="BrightwayConsultants"/>
    <x v="0"/>
    <x v="0"/>
    <n v="6"/>
  </r>
  <r>
    <s v="150124"/>
    <s v="Mr. Salomeh AHMAD"/>
    <s v="Bus Comm "/>
    <x v="0"/>
    <s v="T3-2014"/>
    <d v="2014-11-06T00:00:00"/>
    <n v="3"/>
    <s v="Bachelor of Business"/>
    <s v="1997-05-22"/>
    <s v="PEP International Education Services"/>
    <x v="2"/>
    <x v="12"/>
    <n v="17"/>
  </r>
  <r>
    <s v="150125"/>
    <s v="Ms. Shokouh SHAHI"/>
    <s v="Intro to ECommerce"/>
    <x v="2"/>
    <s v="T2-2017"/>
    <d v="2017-07-10T00:00:00"/>
    <n v="4"/>
    <s v="Bachelor of Business"/>
    <s v="1995-02-11"/>
    <s v="PEP International Education Services"/>
    <x v="0"/>
    <x v="5"/>
    <n v="16"/>
  </r>
  <r>
    <s v="150126"/>
    <s v="Mr. Nazafarin SABIR"/>
    <s v="Mgmt Principles "/>
    <x v="0"/>
    <s v="T2-2014"/>
    <d v="2014-07-10T00:00:00"/>
    <n v="7"/>
    <s v="Bachelor of Business"/>
    <s v="1997-11-27"/>
    <s v="PEP International Education Services"/>
    <x v="0"/>
    <x v="7"/>
    <n v="13"/>
  </r>
  <r>
    <s v="150127"/>
    <s v="Mr. Sarvenaz AMMED"/>
    <s v="Quant Methods "/>
    <x v="1"/>
    <s v="T3-2016"/>
    <d v="2016-11-06T00:00:00"/>
    <n v="3"/>
    <s v="Bachelor of Business"/>
    <s v="1993-07-19"/>
    <s v="PEP International Education Services"/>
    <x v="2"/>
    <x v="8"/>
    <n v="17"/>
  </r>
  <r>
    <s v="150128"/>
    <s v="Mr. Bahram AMEED"/>
    <s v="Corp Resp Ethics"/>
    <x v="0"/>
    <s v="T2-2016"/>
    <d v="2016-07-10T00:00:00"/>
    <n v="7"/>
    <s v="Bachelor of Business"/>
    <s v="1987-08-27"/>
    <s v="International Educational "/>
    <x v="0"/>
    <x v="10"/>
    <n v="13"/>
  </r>
  <r>
    <s v="150129"/>
    <s v="Mr. Hooshang ASHTE"/>
    <s v="Quant Methods "/>
    <x v="2"/>
    <s v="T1-2016"/>
    <d v="2016-03-13T00:00:00"/>
    <n v="10"/>
    <s v="Bachelor of Business"/>
    <s v="1998-06-25"/>
    <s v="International Educational "/>
    <x v="1"/>
    <x v="12"/>
    <n v="10"/>
  </r>
  <r>
    <s v="150130"/>
    <s v="Mr. Aryan ULAKH"/>
    <s v="Corp Resp Ethics"/>
    <x v="2"/>
    <s v="T2-2017"/>
    <d v="2017-07-10T00:00:00"/>
    <n v="2"/>
    <s v="Bachelor of Business"/>
    <s v="1998-12-14"/>
    <s v="Hope Agency"/>
    <x v="0"/>
    <x v="9"/>
    <n v="18"/>
  </r>
  <r>
    <s v="150131"/>
    <s v="Mr. Ladan GUYEN"/>
    <s v="Bus Acct"/>
    <x v="0"/>
    <s v="T1-2016"/>
    <d v="2016-03-13T00:00:00"/>
    <n v="5"/>
    <s v="Bachelor of Business"/>
    <s v="1995-03-15"/>
    <s v="Prime Consultant "/>
    <x v="1"/>
    <x v="4"/>
    <n v="15"/>
  </r>
  <r>
    <s v="150132"/>
    <s v="Mr. Zari SINGH"/>
    <s v="Corp Resp Ethics"/>
    <x v="2"/>
    <s v="T1-2016"/>
    <d v="2016-03-13T00:00:00"/>
    <n v="1"/>
    <s v="Bachelor of Business"/>
    <s v="1989-10-22"/>
    <s v="Prime Consultant "/>
    <x v="1"/>
    <x v="2"/>
    <n v="19"/>
  </r>
  <r>
    <s v="150133"/>
    <s v="Mr. Pezhman AKRAM"/>
    <s v="Mktg Principles"/>
    <x v="1"/>
    <s v="T2-2017"/>
    <d v="2017-07-10T00:00:00"/>
    <n v="6"/>
    <s v="Bachelor of Business"/>
    <s v="1992-09-22"/>
    <s v="Prime Consultant "/>
    <x v="0"/>
    <x v="6"/>
    <n v="14"/>
  </r>
  <r>
    <s v="150134"/>
    <s v="Mr. Gisou UZAIR"/>
    <s v="Quant Methods "/>
    <x v="2"/>
    <s v="T2-2014"/>
    <d v="2014-07-10T00:00:00"/>
    <n v="12"/>
    <s v="Bachelor of Business"/>
    <s v="1989-12-13"/>
    <s v="Hope Agency"/>
    <x v="0"/>
    <x v="6"/>
    <n v="8"/>
  </r>
  <r>
    <s v="150135"/>
    <s v="Ms. Farhoud hi VO"/>
    <s v="HRM"/>
    <x v="1"/>
    <s v="T1-2016"/>
    <d v="2016-03-13T00:00:00"/>
    <n v="8"/>
    <s v="Bachelor of Business"/>
    <s v="1988-04-08"/>
    <s v="International Educational "/>
    <x v="1"/>
    <x v="3"/>
    <n v="12"/>
  </r>
  <r>
    <s v="150136"/>
    <s v="Mr. Ardeshir ao HE"/>
    <s v="Bus Economics"/>
    <x v="1"/>
    <s v="T2-2016"/>
    <d v="2016-07-10T00:00:00"/>
    <n v="1"/>
    <s v="Bachelor of Business"/>
    <s v="1993-05-02"/>
    <s v="Visa Consultants Pty Ltd "/>
    <x v="0"/>
    <x v="8"/>
    <n v="19"/>
  </r>
  <r>
    <s v="150137"/>
    <s v="Ms. Koosha an XI"/>
    <s v="Bus Comm "/>
    <x v="0"/>
    <s v="T3-2016"/>
    <d v="2016-11-06T00:00:00"/>
    <n v="3"/>
    <s v="Bachelor of Business"/>
    <s v="1992-07-17"/>
    <s v="ISEMS Education"/>
    <x v="2"/>
    <x v="6"/>
    <n v="17"/>
  </r>
  <r>
    <s v="150138"/>
    <s v="Mr. Ramesh GUYEN"/>
    <s v="Bus Comm "/>
    <x v="1"/>
    <s v="T3-2017"/>
    <d v="2017-11-06T00:00:00"/>
    <n v="6"/>
    <s v="Bachelor of Business"/>
    <s v="1997-10-29"/>
    <s v="Unilink Overseas Study Consulting Ltd"/>
    <x v="2"/>
    <x v="4"/>
    <n v="14"/>
  </r>
  <r>
    <s v="150139"/>
    <s v="Ms. Sohrab oc DO"/>
    <s v="Org Beh"/>
    <x v="2"/>
    <s v="T2-2016"/>
    <d v="2016-07-10T00:00:00"/>
    <n v="4"/>
    <s v="Bachelor of Business"/>
    <s v="1995-06-19"/>
    <s v="Unilink Overseas Study Consulting Ltd"/>
    <x v="0"/>
    <x v="1"/>
    <n v="16"/>
  </r>
  <r>
    <s v="150140"/>
    <s v="Ms. Farbod HOANG"/>
    <s v="Fin Acct "/>
    <x v="0"/>
    <s v="T3-2014"/>
    <d v="2014-11-06T00:00:00"/>
    <n v="1"/>
    <s v="Bachelor of Business"/>
    <s v="1989-03-11"/>
    <s v="Bridgeagency "/>
    <x v="2"/>
    <x v="11"/>
    <n v="19"/>
  </r>
  <r>
    <s v="150141"/>
    <s v="Ms Afsar ga LE"/>
    <s v="Intro to ECommerce"/>
    <x v="1"/>
    <s v="T1-2016"/>
    <d v="2016-03-13T00:00:00"/>
    <n v="1"/>
    <s v="Bachelor of Business"/>
    <s v="1991-12-03"/>
    <s v="IDPM Education"/>
    <x v="1"/>
    <x v="6"/>
    <n v="19"/>
  </r>
  <r>
    <s v="150142"/>
    <s v="Ms. Sanjar TTEGE"/>
    <s v="Mgmt Principles "/>
    <x v="1"/>
    <s v="T3-2015"/>
    <d v="2015-11-06T00:00:00"/>
    <n v="5"/>
    <s v="Bachelor of Business"/>
    <s v="1992-11-28"/>
    <s v="IDPM Education"/>
    <x v="2"/>
    <x v="5"/>
    <n v="15"/>
  </r>
  <r>
    <s v="150143"/>
    <s v="Ms. Farid My HA"/>
    <s v="Auditing"/>
    <x v="0"/>
    <s v="T1-2015"/>
    <d v="2015-03-13T00:00:00"/>
    <n v="5"/>
    <s v="Bachelor of Business"/>
    <s v="1996-09-28"/>
    <s v="ALTEC"/>
    <x v="1"/>
    <x v="9"/>
    <n v="15"/>
  </r>
  <r>
    <s v="150144"/>
    <s v="Mr. Atoosa SINGH"/>
    <s v="Bus Info Analysis"/>
    <x v="1"/>
    <s v="T2-2015"/>
    <d v="2015-07-10T00:00:00"/>
    <n v="2"/>
    <s v="Bachelor of Business"/>
    <s v="1991-10-25"/>
    <s v="ALTEC"/>
    <x v="0"/>
    <x v="8"/>
    <n v="18"/>
  </r>
  <r>
    <s v="150145"/>
    <s v="Mr. Shaya TRAN"/>
    <s v="Bus Economics"/>
    <x v="1"/>
    <s v="T3-2016"/>
    <d v="2016-11-06T00:00:00"/>
    <n v="9"/>
    <s v="Bachelor of Business"/>
    <s v="1987-10-14"/>
    <s v="Visa Consultants Pty Ltd "/>
    <x v="2"/>
    <x v="13"/>
    <n v="11"/>
  </r>
  <r>
    <s v="150146"/>
    <s v="Mr. Kamshad SINGH"/>
    <s v="Bus Strategy"/>
    <x v="0"/>
    <s v="T3-2016"/>
    <d v="2016-11-06T00:00:00"/>
    <n v="10"/>
    <s v="Bachelor of Accounting "/>
    <s v="1993-05-26"/>
    <s v="International Educational "/>
    <x v="2"/>
    <x v="8"/>
    <n v="10"/>
  </r>
  <r>
    <s v="150147"/>
    <s v="Mr. Mandana SINGH"/>
    <s v="Fin mgmt"/>
    <x v="2"/>
    <s v="T1-2014"/>
    <d v="2014-03-13T00:00:00"/>
    <n v="4"/>
    <s v="Bachelor of Accounting "/>
    <s v="1997-10-20"/>
    <s v="International Educational "/>
    <x v="1"/>
    <x v="7"/>
    <n v="16"/>
  </r>
  <r>
    <s v="150148"/>
    <s v="Mr. Golbahar GUYEN"/>
    <s v="Bus Economics"/>
    <x v="1"/>
    <s v="T2-2017"/>
    <d v="2017-07-10T00:00:00"/>
    <n v="3"/>
    <s v="Bachelor of Business"/>
    <s v="1990-11-21"/>
    <s v="ALTEC"/>
    <x v="0"/>
    <x v="2"/>
    <n v="17"/>
  </r>
  <r>
    <s v="150149"/>
    <s v="Mr. Sami SINGH"/>
    <s v="Fin Acct "/>
    <x v="0"/>
    <s v="T1-2014"/>
    <d v="2014-03-13T00:00:00"/>
    <n v="3"/>
    <s v="Bachelor of Accounting"/>
    <s v="1992-06-09"/>
    <s v="International Educational "/>
    <x v="1"/>
    <x v="1"/>
    <n v="17"/>
  </r>
  <r>
    <s v="150150"/>
    <s v="Mr. Golbahar OUSUF"/>
    <s v="Intro to ECommerce"/>
    <x v="2"/>
    <s v="T2-2015"/>
    <d v="2015-07-10T00:00:00"/>
    <n v="1"/>
    <s v="Bachelor of Accounting"/>
    <s v="1995-09-26"/>
    <s v="International Educational "/>
    <x v="0"/>
    <x v="0"/>
    <n v="19"/>
  </r>
  <r>
    <s v="150151"/>
    <s v="Mr. Naheed TRAN"/>
    <s v="Mgmt Principles "/>
    <x v="2"/>
    <s v="T2-2015"/>
    <d v="2015-07-10T00:00:00"/>
    <n v="1"/>
    <s v="Bachelor of Accounting"/>
    <s v="1995-09-02"/>
    <s v="International Educational "/>
    <x v="0"/>
    <x v="0"/>
    <n v="19"/>
  </r>
  <r>
    <s v="150152"/>
    <s v="Mr. Tahmineh AMMED"/>
    <s v="Bus Comm "/>
    <x v="1"/>
    <s v="T2-2015"/>
    <d v="2015-07-10T00:00:00"/>
    <n v="3"/>
    <s v="Bachelor of Accounting"/>
    <s v="1994-04-29"/>
    <s v="MIM Education"/>
    <x v="0"/>
    <x v="1"/>
    <n v="17"/>
  </r>
  <r>
    <s v="150153"/>
    <s v="Mr. Pirooz KARIM"/>
    <s v="Intro to ECommerce"/>
    <x v="2"/>
    <s v="T1-2016"/>
    <d v="2016-03-13T00:00:00"/>
    <n v="7"/>
    <s v="Bachelor of Accounting"/>
    <s v="1988-12-12"/>
    <s v="MIM Education"/>
    <x v="1"/>
    <x v="3"/>
    <n v="13"/>
  </r>
  <r>
    <s v="150154"/>
    <s v="Ms. Maheen PHAM"/>
    <s v="Mktg Principles"/>
    <x v="0"/>
    <s v="T3-2017"/>
    <d v="2017-11-06T00:00:00"/>
    <n v="21"/>
    <s v="Bachelor of Accounting"/>
    <s v="1990-04-02"/>
    <s v="MIM Education"/>
    <x v="2"/>
    <x v="3"/>
    <n v="0"/>
  </r>
  <r>
    <s v="150155"/>
    <s v="Mr. Cirrus REYES"/>
    <s v="Quant Methods "/>
    <x v="2"/>
    <s v="T2-2017"/>
    <d v="2017-07-10T00:00:00"/>
    <n v="4"/>
    <s v="Bachelor of Accounting"/>
    <s v="1987-11-01"/>
    <s v="MIM Education"/>
    <x v="0"/>
    <x v="13"/>
    <n v="16"/>
  </r>
  <r>
    <s v="150156"/>
    <s v="Ms. Rakhshan GUYEN"/>
    <s v="Auditing"/>
    <x v="0"/>
    <s v="T2-2016"/>
    <d v="2016-07-10T00:00:00"/>
    <n v="3"/>
    <s v="Bachelor of Accounting"/>
    <s v="1994-05-27"/>
    <s v="MIM Education"/>
    <x v="0"/>
    <x v="5"/>
    <n v="17"/>
  </r>
  <r>
    <s v="150157"/>
    <s v="Mr. Rima ARCIA"/>
    <s v="Fin Reporting"/>
    <x v="1"/>
    <s v="T1-2017"/>
    <d v="2017-03-13T00:00:00"/>
    <n v="4"/>
    <s v="Bachelor of Accounting"/>
    <s v="1990-02-25"/>
    <s v="MIM Education"/>
    <x v="1"/>
    <x v="3"/>
    <n v="16"/>
  </r>
  <r>
    <s v="150158"/>
    <s v="Mr. Firouz DHURY"/>
    <s v="Bus Acct"/>
    <x v="1"/>
    <s v="T1-2016"/>
    <d v="2016-03-13T00:00:00"/>
    <n v="2"/>
    <s v="Bachelor of Accounting"/>
    <s v="1995-03-29"/>
    <s v="iae GLOBAL - Melbourne"/>
    <x v="1"/>
    <x v="4"/>
    <n v="18"/>
  </r>
  <r>
    <s v="150159"/>
    <s v="Mr. Shadi a NAW"/>
    <s v="Bus Economics"/>
    <x v="1"/>
    <s v="T1-2014"/>
    <d v="2014-03-13T00:00:00"/>
    <n v="8"/>
    <s v="Bachelor of Business"/>
    <s v="1989-03-30"/>
    <s v="Visa Consultants Pty Ltd "/>
    <x v="1"/>
    <x v="6"/>
    <n v="12"/>
  </r>
  <r>
    <s v="150160"/>
    <s v="Ms. Firouz GUYEN"/>
    <s v="Quant Methods "/>
    <x v="0"/>
    <s v="T2-2014"/>
    <d v="2014-07-10T00:00:00"/>
    <n v="3"/>
    <s v="Bachelor of Business"/>
    <s v="1996-12-02"/>
    <s v="Visa Consultants Pty Ltd "/>
    <x v="0"/>
    <x v="12"/>
    <n v="17"/>
  </r>
  <r>
    <s v="150161"/>
    <s v="Mr. Sita ANSUR"/>
    <s v="Bus Acct"/>
    <x v="2"/>
    <s v="T2-2014"/>
    <d v="2014-07-10T00:00:00"/>
    <n v="2"/>
    <s v="Bachelor of Business"/>
    <s v="1992-11-29"/>
    <s v="Hope Agency"/>
    <x v="0"/>
    <x v="1"/>
    <n v="18"/>
  </r>
  <r>
    <s v="150162"/>
    <s v="Mr. Siamak RAMOS"/>
    <s v="Mktg Principles"/>
    <x v="2"/>
    <s v="T1-2014"/>
    <d v="2014-03-13T00:00:00"/>
    <n v="3"/>
    <s v="Bachelor of Business"/>
    <s v="1994-11-16"/>
    <s v="Hope Agency"/>
    <x v="1"/>
    <x v="0"/>
    <n v="17"/>
  </r>
  <r>
    <s v="150163"/>
    <s v="Mr. Shadan ARGAS"/>
    <s v="Corp Resp Ethics"/>
    <x v="1"/>
    <s v="T2-2016"/>
    <d v="2016-07-10T00:00:00"/>
    <n v="5"/>
    <s v="Bachelor of Business"/>
    <s v="1993-01-13"/>
    <s v="Connect Overseas"/>
    <x v="0"/>
    <x v="8"/>
    <n v="15"/>
  </r>
  <r>
    <s v="150164"/>
    <s v="Mr. Shahab JAVED"/>
    <s v="Bus Comm "/>
    <x v="2"/>
    <s v="T3-2016"/>
    <d v="2016-11-06T00:00:00"/>
    <n v="11"/>
    <s v="Bachelor of Accounting"/>
    <s v="1988-06-07"/>
    <s v="International Educational "/>
    <x v="2"/>
    <x v="10"/>
    <n v="9"/>
  </r>
  <r>
    <s v="150165"/>
    <s v="Mr. Atash GUYEN"/>
    <s v="Intro to ECommerce"/>
    <x v="2"/>
    <s v="T1-2016"/>
    <d v="2016-03-13T00:00:00"/>
    <n v="4"/>
    <s v="Bachelor of Accounting"/>
    <s v="1992-12-03"/>
    <s v="International Educational "/>
    <x v="1"/>
    <x v="8"/>
    <n v="16"/>
  </r>
  <r>
    <s v="150166"/>
    <s v="Ms. Tirdad GUYEN"/>
    <s v="Mgmt Principles "/>
    <x v="1"/>
    <s v="T3-2016"/>
    <d v="2016-11-06T00:00:00"/>
    <n v="2"/>
    <s v="Bachelor of Accounting"/>
    <s v="1995-11-02"/>
    <s v="International Educational "/>
    <x v="2"/>
    <x v="1"/>
    <n v="18"/>
  </r>
  <r>
    <s v="150167"/>
    <s v="Mr Goli VERIO"/>
    <s v="Bus Comm "/>
    <x v="2"/>
    <s v="T1-2014"/>
    <d v="2014-03-13T00:00:00"/>
    <n v="4"/>
    <s v="Bachelor of Accounting "/>
    <s v="1993-08-29"/>
    <s v="ISEMS Education"/>
    <x v="1"/>
    <x v="4"/>
    <n v="16"/>
  </r>
  <r>
    <s v="150168"/>
    <s v="Mr Khosrow VERIO"/>
    <s v="Mgmt Principles "/>
    <x v="0"/>
    <s v="T1-2017"/>
    <d v="2017-03-13T00:00:00"/>
    <n v="7"/>
    <s v="Bachelor of Accounting "/>
    <s v="1987-07-10"/>
    <s v="ISEMS Education"/>
    <x v="1"/>
    <x v="13"/>
    <n v="13"/>
  </r>
  <r>
    <s v="150169"/>
    <s v="Mr Ramin LONIA"/>
    <s v="Bus Comm "/>
    <x v="0"/>
    <s v="T3-2017"/>
    <d v="2017-11-06T00:00:00"/>
    <n v="12"/>
    <s v="Bachelor of Business"/>
    <s v="1992-03-04"/>
    <s v="New World Education"/>
    <x v="2"/>
    <x v="11"/>
    <n v="8"/>
  </r>
  <r>
    <s v="150170"/>
    <s v="Mr Keyvan NAGY"/>
    <s v="Intro to ECommerce"/>
    <x v="2"/>
    <s v="T2-2016"/>
    <d v="2016-07-10T00:00:00"/>
    <n v="36"/>
    <s v="Bachelor of Business"/>
    <s v="1997-03-08"/>
    <s v="New World Education"/>
    <x v="0"/>
    <x v="0"/>
    <n v="0"/>
  </r>
  <r>
    <s v="150171"/>
    <s v="Mr Vanda MANEC"/>
    <s v="Auditing"/>
    <x v="2"/>
    <s v="T3-2017"/>
    <d v="2017-11-06T00:00:00"/>
    <n v="3"/>
    <s v="Bachelor of Business"/>
    <s v="1988-03-11"/>
    <s v="V STAR Immigration &amp; Education Services"/>
    <x v="2"/>
    <x v="13"/>
    <n v="17"/>
  </r>
  <r>
    <s v="150172"/>
    <s v="Mr Kourosh KORBA"/>
    <s v="Auditing"/>
    <x v="0"/>
    <s v="T3-2016"/>
    <d v="2016-11-06T00:00:00"/>
    <n v="4"/>
    <s v="Bachelor of Business"/>
    <s v="1994-04-18"/>
    <s v="V STAR Immigration &amp; Education Services"/>
    <x v="2"/>
    <x v="5"/>
    <n v="16"/>
  </r>
  <r>
    <s v="150173"/>
    <s v="Mr Rambod KORBA"/>
    <s v="Corp Law"/>
    <x v="0"/>
    <s v="T2-2017"/>
    <d v="2017-07-10T00:00:00"/>
    <n v="6"/>
    <s v="Bachelor of Business"/>
    <s v="1993-12-17"/>
    <s v="V STAR Immigration &amp; Education Services"/>
    <x v="0"/>
    <x v="8"/>
    <n v="14"/>
  </r>
  <r>
    <s v="150174"/>
    <s v="Mr Pouran EMETH"/>
    <s v="Corp Law"/>
    <x v="0"/>
    <s v="T1-2015"/>
    <d v="2015-03-13T00:00:00"/>
    <n v="7"/>
    <s v="Bachelor of Business"/>
    <s v="1998-08-01"/>
    <s v="V STAR Immigration &amp; Education Services"/>
    <x v="1"/>
    <x v="7"/>
    <n v="13"/>
  </r>
  <r>
    <s v="150175"/>
    <s v="Ms Artan GAUNA"/>
    <s v="Cost Acct "/>
    <x v="2"/>
    <s v="T1-2016"/>
    <d v="2016-03-13T00:00:00"/>
    <n v="4"/>
    <s v="Bachelor of Business"/>
    <s v="1993-12-29"/>
    <s v="V STAR Immigration &amp; Education Services"/>
    <x v="1"/>
    <x v="5"/>
    <n v="16"/>
  </r>
  <r>
    <s v="150176"/>
    <s v="Mr. Hooshyar pkota"/>
    <s v="Fin Acct "/>
    <x v="0"/>
    <s v="T1-2017"/>
    <d v="2017-03-13T00:00:00"/>
    <n v="1"/>
    <s v="Bachelor of Business"/>
    <s v="1991-02-01"/>
    <s v="V STAR Immigration &amp; Education Services"/>
    <x v="1"/>
    <x v="2"/>
    <n v="19"/>
  </r>
  <r>
    <s v="150177"/>
    <s v="Mis Afshar GUYEN"/>
    <s v="Fin Acct "/>
    <x v="2"/>
    <s v="T1-2017"/>
    <d v="2017-03-13T00:00:00"/>
    <n v="13"/>
    <s v="Bachelor of Business"/>
    <s v="1993-10-07"/>
    <s v="V STAR Immigration &amp; Education Services"/>
    <x v="1"/>
    <x v="8"/>
    <n v="7"/>
  </r>
  <r>
    <s v="150178"/>
    <s v="Mr. Golbanoo INTAL"/>
    <s v="Mgmt Principles "/>
    <x v="2"/>
    <s v="T3-2014"/>
    <d v="2014-11-06T00:00:00"/>
    <n v="5"/>
    <s v="Bachelor of Business"/>
    <s v="1991-12-02"/>
    <s v="V STAR Immigration &amp; Education Services"/>
    <x v="2"/>
    <x v="5"/>
    <n v="15"/>
  </r>
  <r>
    <s v="150179"/>
    <s v="Mr. Pouneh SYED"/>
    <s v="Leadership "/>
    <x v="2"/>
    <s v="T3-2016"/>
    <d v="2016-11-06T00:00:00"/>
    <n v="19"/>
    <s v="Bachelor of Business"/>
    <s v="1992-08-28"/>
    <s v="Hope Agency"/>
    <x v="2"/>
    <x v="6"/>
    <n v="1"/>
  </r>
  <r>
    <s v="150180"/>
    <s v="Mr. Behnaz AKHAR"/>
    <s v="Mktg Strategy"/>
    <x v="2"/>
    <s v="T1-2017"/>
    <d v="2017-03-13T00:00:00"/>
    <n v="11"/>
    <s v="Bachelor of Business"/>
    <s v="1987-08-20"/>
    <s v="Hope Agency"/>
    <x v="1"/>
    <x v="13"/>
    <n v="9"/>
  </r>
  <r>
    <s v="150181"/>
    <s v="Mr. Azin AKHAR"/>
    <s v="Bus Comm "/>
    <x v="1"/>
    <s v="T2-2017"/>
    <d v="2017-07-10T00:00:00"/>
    <n v="11"/>
    <s v="Bachelor of Business"/>
    <s v="1993-07-09"/>
    <s v="New World Education"/>
    <x v="0"/>
    <x v="6"/>
    <n v="9"/>
  </r>
  <r>
    <s v="150182"/>
    <s v="Mr. Ara AKHAR"/>
    <s v="Mgmt Principles "/>
    <x v="1"/>
    <s v="T1-2014"/>
    <d v="2014-03-13T00:00:00"/>
    <n v="13"/>
    <s v="Bachelor of Business"/>
    <s v="1991-08-10"/>
    <s v="New World Education"/>
    <x v="1"/>
    <x v="5"/>
    <n v="7"/>
  </r>
  <r>
    <s v="150183"/>
    <s v="Mr. Touraj AROOQ"/>
    <s v="Mktg Principles"/>
    <x v="1"/>
    <s v="T2-2016"/>
    <d v="2016-07-10T00:00:00"/>
    <n v="25"/>
    <s v="Bachelor of Accounting"/>
    <s v="1990-04-21"/>
    <s v=" International Cooperation"/>
    <x v="0"/>
    <x v="2"/>
    <n v="0"/>
  </r>
  <r>
    <s v="150184"/>
    <s v="Mr. Ardavan AWAN"/>
    <s v="Acc info Sys"/>
    <x v="2"/>
    <s v="T3-2014"/>
    <d v="2014-11-06T00:00:00"/>
    <n v="13"/>
    <s v="Bachelor of Business"/>
    <s v="1995-09-29"/>
    <s v="BlueSky Student Consultancy Services"/>
    <x v="2"/>
    <x v="0"/>
    <n v="7"/>
  </r>
  <r>
    <s v="150185"/>
    <s v="Mr. Esfandyar SINGH"/>
    <s v="Bus Law "/>
    <x v="1"/>
    <s v="T1-2016"/>
    <d v="2016-03-13T00:00:00"/>
    <n v="7"/>
    <s v="Bachelor of Business"/>
    <s v="1994-01-29"/>
    <s v="BlueSky Student Consultancy Services"/>
    <x v="1"/>
    <x v="5"/>
    <n v="13"/>
  </r>
  <r>
    <s v="150186"/>
    <s v="Mr. Poupak SINGH"/>
    <s v="Cost Acct "/>
    <x v="2"/>
    <s v="T1-2017"/>
    <d v="2017-03-13T00:00:00"/>
    <n v="1"/>
    <s v="Bachelor of Business"/>
    <s v="1993-01-06"/>
    <s v="BlueSky Student Consultancy Services"/>
    <x v="1"/>
    <x v="6"/>
    <n v="19"/>
  </r>
  <r>
    <s v="150187"/>
    <s v="Mr. Yeganeh SINGH"/>
    <s v="Fin mgmt"/>
    <x v="1"/>
    <s v="T3-2014"/>
    <d v="2014-11-06T00:00:00"/>
    <n v="6"/>
    <s v="Bachelor of Business"/>
    <s v="1991-07-24"/>
    <s v="BlueSky Student Consultancy Services"/>
    <x v="2"/>
    <x v="8"/>
    <n v="14"/>
  </r>
  <r>
    <s v="150188"/>
    <s v="Mr. Rima SINGH"/>
    <s v="Bus Acct"/>
    <x v="2"/>
    <s v="T1-2016"/>
    <d v="2016-03-13T00:00:00"/>
    <n v="5"/>
    <s v="Bachelor of Business"/>
    <s v="1993-02-14"/>
    <s v="New World Education"/>
    <x v="1"/>
    <x v="8"/>
    <n v="15"/>
  </r>
  <r>
    <s v="150189"/>
    <s v="Mr. Ghobad PHAM"/>
    <s v="Bus Economics"/>
    <x v="1"/>
    <s v="T2-2017"/>
    <d v="2017-07-10T00:00:00"/>
    <n v="1"/>
    <s v="Bachelor of Business"/>
    <s v="1995-08-10"/>
    <s v="New World Education"/>
    <x v="0"/>
    <x v="1"/>
    <n v="19"/>
  </r>
  <r>
    <s v="150190"/>
    <s v="Mr. Pareeya PHAM"/>
    <s v="Corp Resp Ethics"/>
    <x v="0"/>
    <s v="T1-2014"/>
    <d v="2014-03-13T00:00:00"/>
    <n v="3"/>
    <s v="Bachelor of Business"/>
    <s v="1998-02-19"/>
    <s v="New World Education"/>
    <x v="1"/>
    <x v="7"/>
    <n v="17"/>
  </r>
  <r>
    <s v="150191"/>
    <s v="Mr. Saman PHAM"/>
    <s v="Mktg Principles"/>
    <x v="0"/>
    <s v="T3-2015"/>
    <d v="2015-11-06T00:00:00"/>
    <n v="17"/>
    <s v="Bachelor of Business"/>
    <s v="1990-03-11"/>
    <s v="New World Education"/>
    <x v="2"/>
    <x v="11"/>
    <n v="3"/>
  </r>
  <r>
    <s v="150192"/>
    <s v="Mr. Bahar PHAM"/>
    <s v="Bus Comm "/>
    <x v="1"/>
    <s v="T2-2014"/>
    <d v="2014-07-10T00:00:00"/>
    <n v="6"/>
    <s v="Bachelor of Business"/>
    <s v="1998-08-16"/>
    <s v="ALTEC"/>
    <x v="0"/>
    <x v="14"/>
    <n v="14"/>
  </r>
  <r>
    <s v="150193"/>
    <s v="Mr. Touran SAWAN"/>
    <s v="Bus Economics"/>
    <x v="1"/>
    <s v="T1-2017"/>
    <d v="2017-03-13T00:00:00"/>
    <n v="1"/>
    <s v="Bachelor of Business"/>
    <s v="1988-12-15"/>
    <s v="ALTEC"/>
    <x v="1"/>
    <x v="10"/>
    <n v="19"/>
  </r>
  <r>
    <s v="150194"/>
    <s v="Mr. Mahdokht DANG"/>
    <s v="Mgmt Principles "/>
    <x v="1"/>
    <s v="T1-2015"/>
    <d v="2015-03-13T00:00:00"/>
    <n v="1"/>
    <s v="Bachelor of Business"/>
    <s v="1997-02-25"/>
    <s v="ALTEC"/>
    <x v="1"/>
    <x v="9"/>
    <n v="19"/>
  </r>
  <r>
    <s v="150195"/>
    <s v="Mr. Farhad DANG"/>
    <s v="Quant Methods "/>
    <x v="0"/>
    <s v="T1-2014"/>
    <d v="2014-03-13T00:00:00"/>
    <n v="12"/>
    <s v="Bachelor of Business"/>
    <s v="1994-08-25"/>
    <s v="ALTEC"/>
    <x v="1"/>
    <x v="0"/>
    <n v="8"/>
  </r>
  <r>
    <s v="150196"/>
    <s v="Ms. Farshad PHUNG"/>
    <s v="Bus Comm "/>
    <x v="0"/>
    <s v="T3-2015"/>
    <d v="2015-11-06T00:00:00"/>
    <n v="8"/>
    <s v="Bachelor of Accounting"/>
    <s v="1994-06-02"/>
    <s v="Road to Success "/>
    <x v="2"/>
    <x v="1"/>
    <n v="12"/>
  </r>
  <r>
    <s v="150197"/>
    <s v="Mr. Shahrnaz AHMAN"/>
    <s v="Intro to ECommerce"/>
    <x v="0"/>
    <s v="T2-2017"/>
    <d v="2017-07-10T00:00:00"/>
    <n v="1"/>
    <s v="Bachelor of Accounting"/>
    <s v="1987-04-13"/>
    <s v="Road to Success "/>
    <x v="0"/>
    <x v="15"/>
    <n v="19"/>
  </r>
  <r>
    <s v="150198"/>
    <s v="Ms. Nazy TRAN"/>
    <s v="Mgmt Principles "/>
    <x v="0"/>
    <s v="T3-2014"/>
    <d v="2014-11-06T00:00:00"/>
    <n v="7"/>
    <s v="Bachelor of Accounting"/>
    <s v="1993-10-18"/>
    <s v="Road to Success "/>
    <x v="2"/>
    <x v="1"/>
    <n v="13"/>
  </r>
  <r>
    <s v="150199"/>
    <s v="Ms. Foroud GUYEN"/>
    <s v="Quant Methods "/>
    <x v="1"/>
    <s v="T1-2014"/>
    <d v="2014-03-13T00:00:00"/>
    <n v="2"/>
    <s v="Bachelor of Accounting"/>
    <s v="1993-08-14"/>
    <s v="Road to Success "/>
    <x v="1"/>
    <x v="4"/>
    <n v="18"/>
  </r>
  <r>
    <s v="150200"/>
    <s v="Ms. Banooe GUYEN"/>
    <s v="Bus Acct"/>
    <x v="2"/>
    <s v="T1-2014"/>
    <d v="2014-03-13T00:00:00"/>
    <n v="9"/>
    <s v="Bachelor of Accounting"/>
    <s v="1987-06-06"/>
    <s v="International Educational "/>
    <x v="1"/>
    <x v="2"/>
    <n v="11"/>
  </r>
  <r>
    <s v="150201"/>
    <s v="Ms. Saman GUYEN"/>
    <s v="Bus Comm "/>
    <x v="1"/>
    <s v="T3-2016"/>
    <d v="2016-11-06T00:00:00"/>
    <n v="2"/>
    <s v="Bachelor of Accounting"/>
    <s v="1987-10-21"/>
    <s v="IDPI Education"/>
    <x v="2"/>
    <x v="13"/>
    <n v="18"/>
  </r>
  <r>
    <s v="150202"/>
    <s v="Ms. Niloufar PHAM"/>
    <s v="Bus Economics"/>
    <x v="0"/>
    <s v="T2-2017"/>
    <d v="2017-07-10T00:00:00"/>
    <n v="7"/>
    <s v="Bachelor of Accounting"/>
    <s v="1994-11-10"/>
    <s v="IDPI Education"/>
    <x v="0"/>
    <x v="5"/>
    <n v="13"/>
  </r>
  <r>
    <s v="150203"/>
    <s v="Ms. Nazhin PHAM"/>
    <s v="Mgmt Principles "/>
    <x v="0"/>
    <s v="T1-2016"/>
    <d v="2016-03-13T00:00:00"/>
    <n v="2"/>
    <s v="Bachelor of Accounting"/>
    <s v="1988-11-17"/>
    <s v="IDPI Education"/>
    <x v="1"/>
    <x v="3"/>
    <n v="18"/>
  </r>
  <r>
    <s v="150204"/>
    <s v="Ms. Banooe PHAM"/>
    <s v="Quant Methods "/>
    <x v="1"/>
    <s v="T2-2014"/>
    <d v="2014-07-10T00:00:00"/>
    <n v="6"/>
    <s v="Bachelor of Accounting"/>
    <s v="1988-08-05"/>
    <s v="IDPI Education"/>
    <x v="0"/>
    <x v="11"/>
    <n v="14"/>
  </r>
  <r>
    <s v="150205"/>
    <s v="Ms. Bahman GUYEN"/>
    <s v="Bus Comm "/>
    <x v="1"/>
    <s v="T1-2016"/>
    <d v="2016-03-13T00:00:00"/>
    <n v="9"/>
    <s v="Bachelor of Business"/>
    <s v="1995-08-04"/>
    <s v="Visa Consultants Pty Ltd "/>
    <x v="1"/>
    <x v="4"/>
    <n v="11"/>
  </r>
  <r>
    <s v="150206"/>
    <s v="Ms. Tarsa GUYEN"/>
    <s v="Intro to ECommerce"/>
    <x v="0"/>
    <s v="T2-2016"/>
    <d v="2016-07-10T00:00:00"/>
    <n v="8"/>
    <s v="Bachelor of Business"/>
    <s v="1996-09-05"/>
    <s v="Visa Consultants Pty Ltd "/>
    <x v="0"/>
    <x v="0"/>
    <n v="12"/>
  </r>
  <r>
    <s v="150207"/>
    <s v="Ms. Bardia GUYEN"/>
    <s v="Quant Methods "/>
    <x v="1"/>
    <s v="T1-2017"/>
    <d v="2017-03-13T00:00:00"/>
    <n v="4"/>
    <s v="Bachelor of Business"/>
    <s v="1992-12-10"/>
    <s v="Visa Consultants Pty Ltd "/>
    <x v="1"/>
    <x v="6"/>
    <n v="16"/>
  </r>
  <r>
    <s v="150208"/>
    <s v="Ms. Ferdows GUYEN"/>
    <s v="Bus Comm "/>
    <x v="1"/>
    <s v="T3-2016"/>
    <d v="2016-11-06T00:00:00"/>
    <n v="16"/>
    <s v="Bachelor of Business"/>
    <s v="1994-04-24"/>
    <s v="Visa Consultants Pty Ltd "/>
    <x v="2"/>
    <x v="5"/>
    <n v="4"/>
  </r>
  <r>
    <s v="150209"/>
    <s v="Mr. Marmar AHMAN"/>
    <s v="Intro to ECommerce"/>
    <x v="2"/>
    <s v="T2-2014"/>
    <d v="2014-07-10T00:00:00"/>
    <n v="1"/>
    <s v="Bachelor of Business"/>
    <s v="1987-03-07"/>
    <s v="Visa Consultants Pty Ltd "/>
    <x v="0"/>
    <x v="3"/>
    <n v="19"/>
  </r>
  <r>
    <s v="150210"/>
    <s v="Mr. Hootan DHURY"/>
    <s v="Mgmt Principles "/>
    <x v="2"/>
    <s v="T2-2016"/>
    <d v="2016-07-10T00:00:00"/>
    <n v="11"/>
    <s v="Bachelor of Business"/>
    <s v="1987-09-16"/>
    <s v="Visa Consultants Pty Ltd "/>
    <x v="0"/>
    <x v="10"/>
    <n v="9"/>
  </r>
  <r>
    <s v="150211"/>
    <s v="Mr. Vida a NAW"/>
    <s v="Quant Methods "/>
    <x v="2"/>
    <s v="T3-2015"/>
    <d v="2015-11-06T00:00:00"/>
    <n v="3"/>
    <s v="Bachelor of Business"/>
    <s v="1995-01-02"/>
    <s v="Visa Consultants Pty Ltd "/>
    <x v="2"/>
    <x v="4"/>
    <n v="17"/>
  </r>
  <r>
    <s v="150212"/>
    <s v="Mr. Arezoo a NAW"/>
    <s v="Mgmt Principles "/>
    <x v="2"/>
    <s v="T2-2015"/>
    <d v="2015-07-10T00:00:00"/>
    <n v="4"/>
    <s v="Bachelor of Business"/>
    <s v="1990-06-19"/>
    <s v="Song Study Advisory"/>
    <x v="0"/>
    <x v="11"/>
    <n v="16"/>
  </r>
  <r>
    <s v="150213"/>
    <s v="Mr. Sara a NAW"/>
    <s v="Quant Methods "/>
    <x v="2"/>
    <s v="T3-2014"/>
    <d v="2014-11-06T00:00:00"/>
    <n v="5"/>
    <s v="Bachelor of Business"/>
    <s v="1990-04-06"/>
    <s v="Song Study Advisory"/>
    <x v="2"/>
    <x v="6"/>
    <n v="15"/>
  </r>
  <r>
    <s v="150214"/>
    <s v="Mr. Aryan SINGH"/>
    <s v="Bus Comm "/>
    <x v="0"/>
    <s v="T2-2014"/>
    <d v="2014-07-10T00:00:00"/>
    <n v="6"/>
    <s v="Bachelor of Business"/>
    <s v="1989-07-10"/>
    <s v="Visa Consultants Pty Ltd "/>
    <x v="0"/>
    <x v="11"/>
    <n v="14"/>
  </r>
  <r>
    <s v="150215"/>
    <s v="Mr. Meshia SINGH"/>
    <s v="Intro to ECommerce"/>
    <x v="0"/>
    <s v="T2-2015"/>
    <d v="2015-07-10T00:00:00"/>
    <n v="11"/>
    <s v="Bachelor of Business"/>
    <s v="1988-04-22"/>
    <s v="Visa Consultants Pty Ltd "/>
    <x v="0"/>
    <x v="3"/>
    <n v="9"/>
  </r>
  <r>
    <s v="150216"/>
    <s v="Ms. Golpari KAUR"/>
    <s v="Mgmt Principles "/>
    <x v="2"/>
    <s v="T2-2015"/>
    <d v="2015-07-10T00:00:00"/>
    <n v="17"/>
    <s v="Bachelor of Business"/>
    <s v="1995-06-07"/>
    <s v="Visa Consultants Pty Ltd "/>
    <x v="0"/>
    <x v="4"/>
    <n v="3"/>
  </r>
  <r>
    <s v="150217"/>
    <s v="Mr. Khorsheed KUMAR"/>
    <s v="Quant Methods "/>
    <x v="2"/>
    <s v="T1-2017"/>
    <d v="2017-03-13T00:00:00"/>
    <n v="4"/>
    <s v="Bachelor of Business"/>
    <s v="1993-11-19"/>
    <s v="Visa Consultants Pty Ltd "/>
    <x v="1"/>
    <x v="8"/>
    <n v="16"/>
  </r>
  <r>
    <s v="150218"/>
    <s v="Mr. Shahrdad SINGH"/>
    <s v="Bus Acct"/>
    <x v="2"/>
    <s v="T1-2017"/>
    <d v="2017-03-13T00:00:00"/>
    <n v="3"/>
    <s v="Bachelor of Business"/>
    <s v="1997-02-23"/>
    <s v="International Edification Development "/>
    <x v="1"/>
    <x v="4"/>
    <n v="17"/>
  </r>
  <r>
    <s v="150219"/>
    <s v="Ms. Khojassteh GUYEN"/>
    <s v="Intro to ECommerce"/>
    <x v="1"/>
    <s v="T1-2015"/>
    <d v="2015-03-13T00:00:00"/>
    <n v="8"/>
    <s v="Bachelor of Business"/>
    <s v="1997-02-08"/>
    <s v="Bao International Education"/>
    <x v="1"/>
    <x v="9"/>
    <n v="12"/>
  </r>
  <r>
    <s v="150220"/>
    <s v="Mr. Danush SINGH"/>
    <s v="Mgmt Principles "/>
    <x v="2"/>
    <s v="T1-2015"/>
    <d v="2015-03-13T00:00:00"/>
    <n v="11"/>
    <s v="Bachelor of Business"/>
    <s v="1993-12-02"/>
    <s v="Bao International Education"/>
    <x v="1"/>
    <x v="1"/>
    <n v="9"/>
  </r>
  <r>
    <s v="150221"/>
    <s v="Mr. Shahzadeh AKRAM"/>
    <s v="Bus Comm "/>
    <x v="2"/>
    <s v="T2-2015"/>
    <d v="2015-07-10T00:00:00"/>
    <n v="10"/>
    <s v="Bachelor of Business"/>
    <s v="1992-02-08"/>
    <s v="International Migration &amp; Education Services"/>
    <x v="0"/>
    <x v="8"/>
    <n v="10"/>
  </r>
  <r>
    <s v="150222"/>
    <s v="Mr. Arsalan RAZA"/>
    <s v="Intro to ECommerce"/>
    <x v="1"/>
    <s v="T3-2014"/>
    <d v="2014-11-06T00:00:00"/>
    <n v="6"/>
    <s v="Bachelor of Business"/>
    <s v="1989-12-06"/>
    <s v="International Migration &amp; Education Services"/>
    <x v="2"/>
    <x v="6"/>
    <n v="14"/>
  </r>
  <r>
    <s v="150223"/>
    <s v="Mr. Farzaneh SINGH"/>
    <s v="Mgmt Principles "/>
    <x v="1"/>
    <s v="T1-2015"/>
    <d v="2015-03-13T00:00:00"/>
    <n v="3"/>
    <s v="Bachelor of Business"/>
    <s v="1991-12-01"/>
    <s v="International Migration &amp; Education Services"/>
    <x v="1"/>
    <x v="8"/>
    <n v="17"/>
  </r>
  <r>
    <s v="150224"/>
    <s v="Mr. Cirrus ohaib"/>
    <s v="Quant Methods "/>
    <x v="1"/>
    <s v="T2-2014"/>
    <d v="2014-07-10T00:00:00"/>
    <n v="3"/>
    <s v="Bachelor of Business"/>
    <s v="1993-02-24"/>
    <s v="International Migration &amp; Education Services"/>
    <x v="0"/>
    <x v="1"/>
    <n v="17"/>
  </r>
  <r>
    <s v="150225"/>
    <s v="Mr. Kouros ANDEL"/>
    <s v="Mgmt Principles "/>
    <x v="1"/>
    <s v="T3-2016"/>
    <d v="2016-11-06T00:00:00"/>
    <n v="15"/>
    <s v="Bachelor of Business"/>
    <s v="1997-08-02"/>
    <s v="Study GLOBAL - Auckland"/>
    <x v="2"/>
    <x v="0"/>
    <n v="5"/>
  </r>
  <r>
    <s v="150226"/>
    <s v="Mr. Mehran ANDEL"/>
    <s v="Mgmt Principles "/>
    <x v="2"/>
    <s v="T1-2016"/>
    <d v="2016-03-13T00:00:00"/>
    <n v="13"/>
    <s v="Bachelor of Accounting"/>
    <s v="1993-10-12"/>
    <s v="Hope Agency"/>
    <x v="1"/>
    <x v="5"/>
    <n v="7"/>
  </r>
  <r>
    <s v="150227"/>
    <s v="Mr. Rakhshan ANDEL"/>
    <s v="Bus Comm "/>
    <x v="0"/>
    <s v="T1-2017"/>
    <d v="2017-03-13T00:00:00"/>
    <n v="10"/>
    <s v="Bachelor of Accounting"/>
    <s v="1991-12-22"/>
    <s v="AECC Global - Cebu"/>
    <x v="1"/>
    <x v="11"/>
    <n v="10"/>
  </r>
  <r>
    <s v="150228"/>
    <s v="Mr. Afsaneh ANDEL"/>
    <s v="Corp Resp Ethics"/>
    <x v="1"/>
    <s v="T1-2017"/>
    <d v="2017-03-13T00:00:00"/>
    <n v="10"/>
    <s v="Bachelor of Accounting"/>
    <s v="1994-02-12"/>
    <s v="AECC Global - Cebu"/>
    <x v="1"/>
    <x v="8"/>
    <n v="10"/>
  </r>
  <r>
    <s v="150229"/>
    <s v="Mr. Iraj JIANG"/>
    <s v="Mktg Principles"/>
    <x v="2"/>
    <s v="T2-2014"/>
    <d v="2014-07-10T00:00:00"/>
    <n v="1"/>
    <s v="Bachelor of Accounting"/>
    <s v="1991-06-14"/>
    <s v="AECC Global - Cebu"/>
    <x v="0"/>
    <x v="8"/>
    <n v="19"/>
  </r>
  <r>
    <s v="150230"/>
    <s v="Mr. Yashar JIANG"/>
    <s v="Mgmt Principles "/>
    <x v="0"/>
    <s v="T1-2015"/>
    <d v="2015-03-13T00:00:00"/>
    <n v="11"/>
    <s v="Bachelor of Accounting"/>
    <s v="1996-08-27"/>
    <s v="AECC Global - Cebu"/>
    <x v="1"/>
    <x v="9"/>
    <n v="9"/>
  </r>
  <r>
    <s v="150231"/>
    <s v="Mr. Pareeya JIANG"/>
    <s v="Acc info Sys"/>
    <x v="0"/>
    <s v="T3-2017"/>
    <d v="2017-11-06T00:00:00"/>
    <n v="7"/>
    <s v="Bachelor of Accounting"/>
    <s v="1998-10-16"/>
    <s v="Student World Pty Ltd"/>
    <x v="2"/>
    <x v="0"/>
    <n v="13"/>
  </r>
  <r>
    <s v="150232"/>
    <s v="Mr. Nazanin ng TA"/>
    <s v="Bus Acct"/>
    <x v="2"/>
    <s v="T2-2017"/>
    <d v="2017-07-10T00:00:00"/>
    <n v="19"/>
    <s v="Bachelor of Accounting"/>
    <s v="1990-10-20"/>
    <s v="Student World Pty Ltd"/>
    <x v="0"/>
    <x v="2"/>
    <n v="1"/>
  </r>
  <r>
    <s v="150233"/>
    <s v="Mr. Javeed AIKE*"/>
    <s v="Bus Comm "/>
    <x v="1"/>
    <s v="T3-2016"/>
    <d v="2016-11-06T00:00:00"/>
    <n v="3"/>
    <s v="Bachelor of Accounting"/>
    <s v="1993-05-21"/>
    <s v="International Migration &amp; Education Services"/>
    <x v="2"/>
    <x v="8"/>
    <n v="17"/>
  </r>
  <r>
    <s v="150234"/>
    <s v="Mr. Farhad SINGH"/>
    <s v="Intro to ECommerce"/>
    <x v="0"/>
    <s v="T2-2016"/>
    <d v="2016-07-10T00:00:00"/>
    <n v="11"/>
    <s v="Bachelor of Accounting"/>
    <s v="1994-10-27"/>
    <s v="International Migration &amp; Education Services"/>
    <x v="0"/>
    <x v="1"/>
    <n v="9"/>
  </r>
  <r>
    <s v="150235"/>
    <s v="Mr. Kia HENDI"/>
    <s v="Mgmt Principles "/>
    <x v="0"/>
    <s v="T2-2015"/>
    <d v="2015-07-10T00:00:00"/>
    <n v="16"/>
    <s v="Bachelor of Accounting"/>
    <s v="1987-08-26"/>
    <s v="International Migration &amp; Education Services"/>
    <x v="0"/>
    <x v="3"/>
    <n v="4"/>
  </r>
  <r>
    <s v="150236"/>
    <s v="Mr. Tahereh HARMA"/>
    <s v="Bus Comm "/>
    <x v="0"/>
    <s v="T3-2014"/>
    <d v="2014-11-06T00:00:00"/>
    <n v="2"/>
    <s v="Bachelor of Accounting"/>
    <s v="1998-08-10"/>
    <s v="IDPM Education"/>
    <x v="2"/>
    <x v="7"/>
    <n v="18"/>
  </r>
  <r>
    <s v="150237"/>
    <s v="Mr. Behrad HARMA"/>
    <s v="Bus Acct"/>
    <x v="1"/>
    <s v="T3-2014"/>
    <d v="2014-11-06T00:00:00"/>
    <n v="30"/>
    <s v="Bachelor of Business"/>
    <s v="1990-09-07"/>
    <s v="Uni Education"/>
    <x v="2"/>
    <x v="6"/>
    <n v="0"/>
  </r>
  <r>
    <s v="150238"/>
    <s v="Mr. Nahal SINGH"/>
    <s v="Bus Comm "/>
    <x v="2"/>
    <s v="T3-2015"/>
    <d v="2015-11-06T00:00:00"/>
    <n v="6"/>
    <s v="Bachelor of Business"/>
    <s v="1990-04-17"/>
    <s v="Uni Education"/>
    <x v="2"/>
    <x v="11"/>
    <n v="14"/>
  </r>
  <r>
    <s v="150239"/>
    <s v="Mr. Jahanshah SINGH"/>
    <s v="Mgmt Principles "/>
    <x v="1"/>
    <s v="T2-2014"/>
    <d v="2014-07-10T00:00:00"/>
    <n v="2"/>
    <s v="Bachelor of Business"/>
    <s v="1987-01-04"/>
    <s v="International Migration &amp; Education Services"/>
    <x v="0"/>
    <x v="3"/>
    <n v="18"/>
  </r>
  <r>
    <s v="150240"/>
    <s v="Mr. Nargess SINGH"/>
    <s v="Bus Acct"/>
    <x v="2"/>
    <s v="T2-2016"/>
    <d v="2016-07-10T00:00:00"/>
    <n v="5"/>
    <s v="Bachelor of Accounting"/>
    <s v="1987-05-24"/>
    <s v="Hope Agency"/>
    <x v="0"/>
    <x v="13"/>
    <n v="15"/>
  </r>
  <r>
    <s v="150241"/>
    <s v="Mr. Goshtasb SYED"/>
    <s v="Bus Economics"/>
    <x v="1"/>
    <s v="T3-2017"/>
    <d v="2017-11-06T00:00:00"/>
    <n v="8"/>
    <s v="Bachelor of Accounting"/>
    <s v="1993-05-13"/>
    <s v="Hope Agency"/>
    <x v="2"/>
    <x v="6"/>
    <n v="12"/>
  </r>
  <r>
    <s v="150242"/>
    <s v="Mr. Negeen SYED"/>
    <s v="Intro to ECommerce"/>
    <x v="1"/>
    <s v="T3-2015"/>
    <d v="2015-11-06T00:00:00"/>
    <n v="1"/>
    <s v="Bachelor of Business "/>
    <s v="1993-06-25"/>
    <s v="Expert Education Services"/>
    <x v="2"/>
    <x v="5"/>
    <n v="19"/>
  </r>
  <r>
    <s v="150243"/>
    <s v="Mr. Pareerou SYED"/>
    <s v="Mgmt Principles "/>
    <x v="0"/>
    <s v="T2-2014"/>
    <d v="2014-07-10T00:00:00"/>
    <n v="11"/>
    <s v="Bachelor of Business "/>
    <s v="1987-10-13"/>
    <s v="Expert Education Services"/>
    <x v="0"/>
    <x v="2"/>
    <n v="9"/>
  </r>
  <r>
    <s v="150244"/>
    <s v="Mr. Mehrangiz AKRAM"/>
    <s v="Quant Methods "/>
    <x v="1"/>
    <s v="T2-2016"/>
    <d v="2016-07-10T00:00:00"/>
    <n v="7"/>
    <s v="Bachelor of Business "/>
    <s v="1998-03-09"/>
    <s v="Expert Education Services"/>
    <x v="0"/>
    <x v="9"/>
    <n v="13"/>
  </r>
  <r>
    <s v="150245"/>
    <s v="Mr. Tahmineh r ALI"/>
    <s v="Quant Methods "/>
    <x v="0"/>
    <s v="T2-2016"/>
    <d v="2016-07-10T00:00:00"/>
    <n v="4"/>
    <s v="Bachelor of Accounting "/>
    <s v="1996-11-12"/>
    <s v="International Migration &amp; Education Services"/>
    <x v="0"/>
    <x v="0"/>
    <n v="16"/>
  </r>
  <r>
    <s v="150246"/>
    <s v="Mr. Tarsa r ALI"/>
    <s v="Bus Acct"/>
    <x v="1"/>
    <s v="T1-2015"/>
    <d v="2015-03-13T00:00:00"/>
    <n v="5"/>
    <s v="Bachelor of Business "/>
    <s v="1991-04-16"/>
    <s v="Uni Education"/>
    <x v="1"/>
    <x v="8"/>
    <n v="15"/>
  </r>
  <r>
    <s v="150247"/>
    <s v="Mr. Zal r ALI"/>
    <s v="Bus Comm "/>
    <x v="1"/>
    <s v="T3-2016"/>
    <d v="2016-11-06T00:00:00"/>
    <n v="9"/>
    <s v="Bachelor of Business "/>
    <s v="1992-02-04"/>
    <s v="Uni Education"/>
    <x v="2"/>
    <x v="6"/>
    <n v="11"/>
  </r>
  <r>
    <s v="150248"/>
    <s v="Mr. Mahyar SAWAN"/>
    <s v="HRM"/>
    <x v="0"/>
    <s v="T1-2017"/>
    <d v="2017-03-13T00:00:00"/>
    <n v="6"/>
    <s v="Bachelor of Business "/>
    <s v="1990-12-12"/>
    <s v="Uni Education"/>
    <x v="1"/>
    <x v="2"/>
    <n v="14"/>
  </r>
  <r>
    <s v="150249"/>
    <s v="Mr. Danush SAWAN"/>
    <s v="Bus Comm "/>
    <x v="1"/>
    <s v="T2-2014"/>
    <d v="2014-07-10T00:00:00"/>
    <n v="23"/>
    <s v="Bachelor of Business "/>
    <s v="1997-04-23"/>
    <s v="IDPM Education"/>
    <x v="0"/>
    <x v="12"/>
    <n v="0"/>
  </r>
  <r>
    <s v="150250"/>
    <s v="Mr. Arsham SAWAN"/>
    <s v="Intro to ECommerce"/>
    <x v="2"/>
    <s v="T3-2015"/>
    <d v="2015-11-06T00:00:00"/>
    <n v="26"/>
    <s v="Bachelor of Business "/>
    <s v="1996-07-05"/>
    <s v="IDPM Education"/>
    <x v="2"/>
    <x v="0"/>
    <n v="0"/>
  </r>
  <r>
    <s v="150251"/>
    <s v="Ms. Rakhshan SAPNA"/>
    <s v="Mgmt Principles "/>
    <x v="1"/>
    <s v="T1-2017"/>
    <d v="2017-03-13T00:00:00"/>
    <n v="1"/>
    <s v="Bachelor of Business "/>
    <s v="1989-02-13"/>
    <s v="IDPM Education"/>
    <x v="1"/>
    <x v="10"/>
    <n v="19"/>
  </r>
  <r>
    <s v="150252"/>
    <s v="Ms. Hooman SAPNA"/>
    <s v="Quant Methods "/>
    <x v="2"/>
    <s v="T1-2016"/>
    <d v="2016-03-13T00:00:00"/>
    <n v="17"/>
    <s v="Bachelor of Business "/>
    <s v="1993-11-12"/>
    <s v="IDPM Education"/>
    <x v="1"/>
    <x v="5"/>
    <n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F5D982-1AB8-4C91-93B9-448ED333434A}" name="PivotTable5" cacheId="2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G4:H21" firstHeaderRow="1" firstDataRow="1" firstDataCol="1"/>
  <pivotFields count="13">
    <pivotField dataField="1" showAll="0"/>
    <pivotField showAll="0"/>
    <pivotField showAll="0"/>
    <pivotField showAll="0"/>
    <pivotField showAll="0"/>
    <pivotField numFmtId="14" showAll="0"/>
    <pivotField showAll="0"/>
    <pivotField showAll="0"/>
    <pivotField showAll="0"/>
    <pivotField showAll="0"/>
    <pivotField showAll="0"/>
    <pivotField axis="axisRow" showAll="0">
      <items count="166">
        <item m="1" x="56"/>
        <item m="1" x="162"/>
        <item m="1" x="26"/>
        <item m="1" x="73"/>
        <item m="1" x="49"/>
        <item m="1" x="46"/>
        <item m="1" x="148"/>
        <item m="1" x="67"/>
        <item m="1" x="30"/>
        <item m="1" x="77"/>
        <item m="1" x="140"/>
        <item m="1" x="28"/>
        <item m="1" x="161"/>
        <item m="1" x="127"/>
        <item m="1" x="38"/>
        <item m="1" x="128"/>
        <item m="1" x="102"/>
        <item m="1" x="87"/>
        <item m="1" x="109"/>
        <item m="1" x="64"/>
        <item m="1" x="34"/>
        <item m="1" x="18"/>
        <item m="1" x="16"/>
        <item m="1" x="39"/>
        <item m="1" x="141"/>
        <item m="1" x="135"/>
        <item m="1" x="133"/>
        <item m="1" x="116"/>
        <item m="1" x="50"/>
        <item m="1" x="157"/>
        <item m="1" x="106"/>
        <item m="1" x="63"/>
        <item m="1" x="57"/>
        <item m="1" x="78"/>
        <item m="1" x="41"/>
        <item m="1" x="23"/>
        <item m="1" x="144"/>
        <item m="1" x="143"/>
        <item m="1" x="110"/>
        <item m="1" x="99"/>
        <item m="1" x="85"/>
        <item m="1" x="70"/>
        <item m="1" x="129"/>
        <item m="1" x="95"/>
        <item m="1" x="92"/>
        <item m="1" x="53"/>
        <item m="1" x="47"/>
        <item m="1" x="107"/>
        <item m="1" x="100"/>
        <item m="1" x="96"/>
        <item m="1" x="42"/>
        <item m="1" x="112"/>
        <item m="1" x="71"/>
        <item m="1" x="79"/>
        <item m="1" x="24"/>
        <item m="1" x="130"/>
        <item m="1" x="20"/>
        <item m="1" x="21"/>
        <item m="1" x="58"/>
        <item m="1" x="35"/>
        <item m="1" x="153"/>
        <item m="1" x="154"/>
        <item m="1" x="103"/>
        <item m="1" x="155"/>
        <item m="1" x="123"/>
        <item m="1" x="104"/>
        <item m="1" x="101"/>
        <item m="1" x="163"/>
        <item m="1" x="134"/>
        <item m="1" x="117"/>
        <item m="1" x="68"/>
        <item m="1" x="152"/>
        <item m="1" x="149"/>
        <item m="1" x="59"/>
        <item m="1" x="54"/>
        <item m="1" x="51"/>
        <item m="1" x="164"/>
        <item m="1" x="118"/>
        <item m="1" x="62"/>
        <item m="1" x="60"/>
        <item m="1" x="27"/>
        <item m="1" x="19"/>
        <item m="1" x="88"/>
        <item m="1" x="80"/>
        <item m="1" x="76"/>
        <item m="1" x="72"/>
        <item m="1" x="36"/>
        <item m="1" x="136"/>
        <item m="1" x="31"/>
        <item m="1" x="40"/>
        <item m="1" x="156"/>
        <item m="1" x="111"/>
        <item m="1" x="146"/>
        <item m="1" x="121"/>
        <item m="1" x="124"/>
        <item m="1" x="74"/>
        <item m="1" x="66"/>
        <item m="1" x="29"/>
        <item m="1" x="69"/>
        <item m="1" x="137"/>
        <item m="1" x="132"/>
        <item m="1" x="86"/>
        <item m="1" x="61"/>
        <item m="1" x="150"/>
        <item m="1" x="113"/>
        <item m="1" x="43"/>
        <item m="1" x="158"/>
        <item m="1" x="142"/>
        <item x="11"/>
        <item m="1" x="75"/>
        <item m="1" x="114"/>
        <item m="1" x="151"/>
        <item m="1" x="94"/>
        <item m="1" x="65"/>
        <item m="1" x="159"/>
        <item m="1" x="22"/>
        <item m="1" x="32"/>
        <item m="1" x="122"/>
        <item m="1" x="89"/>
        <item m="1" x="138"/>
        <item m="1" x="108"/>
        <item m="1" x="48"/>
        <item m="1" x="17"/>
        <item m="1" x="160"/>
        <item m="1" x="115"/>
        <item m="1" x="93"/>
        <item m="1" x="81"/>
        <item m="1" x="126"/>
        <item m="1" x="97"/>
        <item m="1" x="44"/>
        <item m="1" x="33"/>
        <item m="1" x="55"/>
        <item m="1" x="45"/>
        <item m="1" x="145"/>
        <item m="1" x="82"/>
        <item m="1" x="37"/>
        <item m="1" x="83"/>
        <item m="1" x="105"/>
        <item m="1" x="139"/>
        <item m="1" x="147"/>
        <item m="1" x="131"/>
        <item m="1" x="90"/>
        <item m="1" x="125"/>
        <item m="1" x="98"/>
        <item m="1" x="52"/>
        <item m="1" x="25"/>
        <item m="1" x="119"/>
        <item m="1" x="91"/>
        <item m="1" x="84"/>
        <item m="1" x="120"/>
        <item x="0"/>
        <item x="1"/>
        <item x="2"/>
        <item x="3"/>
        <item x="4"/>
        <item x="5"/>
        <item x="6"/>
        <item x="7"/>
        <item x="8"/>
        <item x="9"/>
        <item x="10"/>
        <item x="12"/>
        <item x="13"/>
        <item x="14"/>
        <item x="15"/>
        <item t="default"/>
      </items>
    </pivotField>
    <pivotField showAll="0"/>
  </pivotFields>
  <rowFields count="1">
    <field x="11"/>
  </rowFields>
  <rowItems count="17">
    <i>
      <x v="108"/>
    </i>
    <i>
      <x v="150"/>
    </i>
    <i>
      <x v="151"/>
    </i>
    <i>
      <x v="152"/>
    </i>
    <i>
      <x v="153"/>
    </i>
    <i>
      <x v="154"/>
    </i>
    <i>
      <x v="155"/>
    </i>
    <i>
      <x v="156"/>
    </i>
    <i>
      <x v="157"/>
    </i>
    <i>
      <x v="158"/>
    </i>
    <i>
      <x v="159"/>
    </i>
    <i>
      <x v="160"/>
    </i>
    <i>
      <x v="161"/>
    </i>
    <i>
      <x v="162"/>
    </i>
    <i>
      <x v="163"/>
    </i>
    <i>
      <x v="164"/>
    </i>
    <i t="grand">
      <x/>
    </i>
  </rowItems>
  <colItems count="1">
    <i/>
  </colItems>
  <dataFields count="1">
    <dataField name="Count of Student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50709EC-7B80-4A8C-892D-E0595C768D42}" name="PivotTable4" cacheId="2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0:B34" firstHeaderRow="1" firstDataRow="1" firstDataCol="1"/>
  <pivotFields count="13">
    <pivotField showAll="0"/>
    <pivotField showAll="0"/>
    <pivotField showAll="0"/>
    <pivotField axis="axisRow" showAll="0">
      <items count="4">
        <item x="1"/>
        <item x="2"/>
        <item x="0"/>
        <item t="default"/>
      </items>
    </pivotField>
    <pivotField showAll="0"/>
    <pivotField numFmtId="14" showAll="0"/>
    <pivotField showAll="0"/>
    <pivotField showAll="0"/>
    <pivotField showAll="0"/>
    <pivotField showAll="0"/>
    <pivotField showAll="0"/>
    <pivotField showAll="0"/>
    <pivotField dataField="1" showAll="0"/>
  </pivotFields>
  <rowFields count="1">
    <field x="3"/>
  </rowFields>
  <rowItems count="4">
    <i>
      <x/>
    </i>
    <i>
      <x v="1"/>
    </i>
    <i>
      <x v="2"/>
    </i>
    <i t="grand">
      <x/>
    </i>
  </rowItems>
  <colItems count="1">
    <i/>
  </colItems>
  <dataFields count="1">
    <dataField name="Sum of Remaining workshop hours"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6C5F58C-A5D9-4E0D-9A27-CCE44FA7E9F4}" name="PivotTable3" cacheId="2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0:E15" firstHeaderRow="1" firstDataRow="2" firstDataCol="1"/>
  <pivotFields count="13">
    <pivotField showAll="0"/>
    <pivotField showAll="0"/>
    <pivotField showAll="0"/>
    <pivotField axis="axisCol" showAll="0">
      <items count="4">
        <item x="1"/>
        <item x="2"/>
        <item x="0"/>
        <item t="default"/>
      </items>
    </pivotField>
    <pivotField showAll="0"/>
    <pivotField numFmtId="14" showAll="0"/>
    <pivotField showAll="0"/>
    <pivotField showAll="0"/>
    <pivotField showAll="0"/>
    <pivotField showAll="0"/>
    <pivotField axis="axisRow" dataField="1" showAll="0">
      <items count="4">
        <item x="1"/>
        <item x="0"/>
        <item x="2"/>
        <item t="default"/>
      </items>
    </pivotField>
    <pivotField showAll="0"/>
    <pivotField showAll="0"/>
  </pivotFields>
  <rowFields count="1">
    <field x="10"/>
  </rowFields>
  <rowItems count="4">
    <i>
      <x/>
    </i>
    <i>
      <x v="1"/>
    </i>
    <i>
      <x v="2"/>
    </i>
    <i t="grand">
      <x/>
    </i>
  </rowItems>
  <colFields count="1">
    <field x="3"/>
  </colFields>
  <colItems count="4">
    <i>
      <x/>
    </i>
    <i>
      <x v="1"/>
    </i>
    <i>
      <x v="2"/>
    </i>
    <i t="grand">
      <x/>
    </i>
  </colItems>
  <dataFields count="1">
    <dataField name="Count of Enrolment Month"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B226C43-3916-49EB-BF3F-72E9C2C60ABB}" name="PivotTable1"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7" firstHeaderRow="1" firstDataRow="1" firstDataCol="1"/>
  <pivotFields count="12">
    <pivotField dataField="1" showAll="0"/>
    <pivotField showAll="0"/>
    <pivotField showAll="0"/>
    <pivotField axis="axisRow" showAll="0">
      <items count="11">
        <item m="1" x="3"/>
        <item m="1" x="6"/>
        <item m="1" x="5"/>
        <item m="1" x="4"/>
        <item x="1"/>
        <item m="1" x="9"/>
        <item x="2"/>
        <item m="1" x="8"/>
        <item x="0"/>
        <item m="1" x="7"/>
        <item t="default"/>
      </items>
    </pivotField>
    <pivotField showAll="0"/>
    <pivotField numFmtId="14" showAll="0"/>
    <pivotField showAll="0"/>
    <pivotField showAll="0"/>
    <pivotField showAll="0"/>
    <pivotField showAll="0"/>
    <pivotField showAll="0"/>
    <pivotField showAll="0"/>
  </pivotFields>
  <rowFields count="1">
    <field x="3"/>
  </rowFields>
  <rowItems count="4">
    <i>
      <x v="4"/>
    </i>
    <i>
      <x v="6"/>
    </i>
    <i>
      <x v="8"/>
    </i>
    <i t="grand">
      <x/>
    </i>
  </rowItems>
  <colItems count="1">
    <i/>
  </colItems>
  <dataFields count="1">
    <dataField name="Count of Student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2"/>
  <sheetViews>
    <sheetView showGridLines="0" topLeftCell="A42" zoomScale="90" zoomScaleNormal="90" zoomScalePageLayoutView="90" workbookViewId="0">
      <selection activeCell="B61" sqref="B61"/>
    </sheetView>
  </sheetViews>
  <sheetFormatPr defaultColWidth="9.85546875" defaultRowHeight="15" outlineLevelRow="1"/>
  <cols>
    <col min="1" max="1" width="9.85546875" style="23"/>
    <col min="2" max="2" width="65.140625" style="23" customWidth="1"/>
    <col min="3" max="4" width="14.7109375" style="23" customWidth="1"/>
    <col min="5" max="5" width="12.7109375" style="23" customWidth="1"/>
    <col min="6" max="8" width="9.85546875" style="23"/>
    <col min="9" max="12" width="12.28515625" style="23" customWidth="1"/>
    <col min="13" max="13" width="39.42578125" style="23" customWidth="1"/>
    <col min="14" max="16" width="12.28515625" style="23" customWidth="1"/>
    <col min="17" max="16384" width="9.85546875" style="23"/>
  </cols>
  <sheetData>
    <row r="1" spans="1:16">
      <c r="H1" s="24"/>
    </row>
    <row r="2" spans="1:16" ht="34.5">
      <c r="H2" s="48" t="s">
        <v>256</v>
      </c>
      <c r="I2" s="49"/>
      <c r="J2" s="49"/>
      <c r="K2" s="49"/>
      <c r="L2" s="49"/>
      <c r="M2" s="49"/>
      <c r="N2" s="49"/>
      <c r="O2" s="49"/>
      <c r="P2" s="49"/>
    </row>
    <row r="3" spans="1:16">
      <c r="H3" s="24"/>
    </row>
    <row r="4" spans="1:16" ht="30">
      <c r="H4" s="50" t="s">
        <v>257</v>
      </c>
      <c r="I4" s="51"/>
      <c r="J4" s="51"/>
      <c r="K4" s="51"/>
      <c r="L4" s="51"/>
      <c r="M4" s="51"/>
      <c r="N4" s="51"/>
      <c r="O4" s="51"/>
      <c r="P4" s="51"/>
    </row>
    <row r="5" spans="1:16" ht="15.75" thickBot="1">
      <c r="H5" s="24"/>
    </row>
    <row r="6" spans="1:16" ht="32.25" thickBot="1">
      <c r="H6" s="24"/>
      <c r="I6" s="52" t="s">
        <v>253</v>
      </c>
      <c r="J6" s="53"/>
      <c r="K6" s="53"/>
      <c r="L6" s="53"/>
      <c r="M6" s="53"/>
      <c r="N6" s="53"/>
      <c r="O6" s="54"/>
      <c r="P6" s="25"/>
    </row>
    <row r="7" spans="1:16" s="26" customFormat="1"/>
    <row r="8" spans="1:16" s="26" customFormat="1"/>
    <row r="9" spans="1:16" s="26" customFormat="1"/>
    <row r="10" spans="1:16" ht="18.75" thickBot="1">
      <c r="A10" s="27" t="s">
        <v>258</v>
      </c>
      <c r="B10" s="27"/>
      <c r="C10" s="27"/>
      <c r="D10" s="27"/>
      <c r="E10" s="27"/>
      <c r="F10" s="27"/>
      <c r="G10" s="27"/>
      <c r="H10" s="25"/>
      <c r="I10" s="26"/>
      <c r="J10" s="26"/>
      <c r="K10" s="26"/>
      <c r="L10" s="26"/>
      <c r="M10" s="26"/>
      <c r="N10" s="26"/>
      <c r="O10" s="26"/>
      <c r="P10" s="26"/>
    </row>
    <row r="11" spans="1:16" ht="65.099999999999994" customHeight="1" thickTop="1">
      <c r="A11" s="42"/>
      <c r="B11" s="43" t="s">
        <v>494</v>
      </c>
      <c r="C11" s="28"/>
      <c r="D11" s="28"/>
      <c r="E11" s="28"/>
      <c r="F11" s="28"/>
      <c r="G11" s="28"/>
      <c r="H11" s="28"/>
      <c r="I11" s="26"/>
      <c r="J11" s="26"/>
      <c r="K11" s="26"/>
      <c r="L11" s="26"/>
      <c r="M11" s="26"/>
      <c r="N11" s="26"/>
      <c r="O11" s="26"/>
      <c r="P11" s="26"/>
    </row>
    <row r="12" spans="1:16" s="26" customFormat="1"/>
    <row r="13" spans="1:16" s="26" customFormat="1"/>
    <row r="14" spans="1:16" ht="18.75" thickBot="1">
      <c r="A14" s="27" t="s">
        <v>254</v>
      </c>
      <c r="B14" s="27"/>
      <c r="C14" s="27"/>
      <c r="D14" s="27"/>
      <c r="E14" s="27"/>
      <c r="F14" s="27"/>
      <c r="G14" s="27"/>
      <c r="H14" s="25"/>
      <c r="I14" s="29"/>
      <c r="M14" s="30"/>
    </row>
    <row r="15" spans="1:16" ht="10.5" customHeight="1" thickTop="1">
      <c r="A15" s="28"/>
      <c r="B15" s="28"/>
      <c r="C15" s="28"/>
      <c r="D15" s="28"/>
      <c r="E15" s="28"/>
      <c r="F15" s="28"/>
      <c r="G15" s="28"/>
      <c r="H15" s="28"/>
      <c r="I15" s="29"/>
    </row>
    <row r="16" spans="1:16" s="26" customFormat="1">
      <c r="A16" s="26" t="s">
        <v>465</v>
      </c>
    </row>
    <row r="17" spans="1:4" s="26" customFormat="1"/>
    <row r="18" spans="1:4" s="26" customFormat="1"/>
    <row r="19" spans="1:4" s="26" customFormat="1">
      <c r="A19" s="26" t="s">
        <v>466</v>
      </c>
    </row>
    <row r="20" spans="1:4" s="26" customFormat="1"/>
    <row r="21" spans="1:4">
      <c r="A21" s="23">
        <v>1</v>
      </c>
      <c r="B21" s="39" t="s">
        <v>467</v>
      </c>
    </row>
    <row r="22" spans="1:4">
      <c r="A22" s="23">
        <v>2</v>
      </c>
      <c r="B22" s="39" t="s">
        <v>468</v>
      </c>
    </row>
    <row r="23" spans="1:4">
      <c r="A23" s="23">
        <v>3</v>
      </c>
      <c r="B23" s="39" t="s">
        <v>469</v>
      </c>
    </row>
    <row r="24" spans="1:4">
      <c r="A24" s="23">
        <v>4</v>
      </c>
      <c r="B24" s="39" t="s">
        <v>480</v>
      </c>
    </row>
    <row r="25" spans="1:4">
      <c r="B25" s="39" t="s">
        <v>478</v>
      </c>
    </row>
    <row r="26" spans="1:4">
      <c r="A26" s="31"/>
      <c r="B26" s="44"/>
    </row>
    <row r="27" spans="1:4">
      <c r="A27" s="32"/>
      <c r="B27" s="40" t="s">
        <v>259</v>
      </c>
      <c r="C27" s="40" t="s">
        <v>260</v>
      </c>
      <c r="D27" s="40" t="s">
        <v>479</v>
      </c>
    </row>
    <row r="28" spans="1:4">
      <c r="A28" s="33" t="s">
        <v>261</v>
      </c>
      <c r="B28" s="34">
        <v>42807</v>
      </c>
      <c r="C28" s="34">
        <v>42926</v>
      </c>
      <c r="D28" s="34">
        <v>43045</v>
      </c>
    </row>
    <row r="29" spans="1:4">
      <c r="A29"/>
      <c r="B29"/>
      <c r="C29"/>
      <c r="D29"/>
    </row>
    <row r="30" spans="1:4">
      <c r="A30"/>
      <c r="B30" t="s">
        <v>481</v>
      </c>
      <c r="C30"/>
      <c r="D30"/>
    </row>
    <row r="31" spans="1:4">
      <c r="A31"/>
      <c r="B31" s="35" t="s">
        <v>476</v>
      </c>
      <c r="C31" s="23" t="s">
        <v>474</v>
      </c>
    </row>
    <row r="32" spans="1:4" hidden="1" outlineLevel="1">
      <c r="A32" s="31"/>
      <c r="B32" s="35"/>
      <c r="C32" s="23" t="s">
        <v>472</v>
      </c>
    </row>
    <row r="33" spans="1:3" hidden="1" outlineLevel="1">
      <c r="A33" s="31"/>
      <c r="C33" s="41" t="s">
        <v>482</v>
      </c>
    </row>
    <row r="34" spans="1:3" hidden="1" outlineLevel="1">
      <c r="A34" s="31"/>
      <c r="C34" s="23" t="s">
        <v>473</v>
      </c>
    </row>
    <row r="35" spans="1:3" collapsed="1">
      <c r="A35"/>
    </row>
    <row r="36" spans="1:3">
      <c r="A36" s="23">
        <v>5</v>
      </c>
      <c r="B36" s="39" t="s">
        <v>484</v>
      </c>
    </row>
    <row r="37" spans="1:3">
      <c r="B37" s="35" t="s">
        <v>457</v>
      </c>
      <c r="C37" s="23" t="s">
        <v>474</v>
      </c>
    </row>
    <row r="38" spans="1:3" hidden="1" outlineLevel="1">
      <c r="B38" s="39"/>
      <c r="C38" s="41" t="s">
        <v>485</v>
      </c>
    </row>
    <row r="39" spans="1:3" collapsed="1">
      <c r="A39" s="23">
        <v>6</v>
      </c>
      <c r="B39" s="39" t="s">
        <v>486</v>
      </c>
    </row>
    <row r="40" spans="1:3">
      <c r="A40"/>
      <c r="B40" s="35" t="s">
        <v>457</v>
      </c>
      <c r="C40" s="23" t="s">
        <v>474</v>
      </c>
    </row>
    <row r="41" spans="1:3" hidden="1" outlineLevel="1">
      <c r="A41" s="31"/>
      <c r="C41" s="41" t="s">
        <v>487</v>
      </c>
    </row>
    <row r="42" spans="1:3" collapsed="1">
      <c r="A42" s="23">
        <v>7</v>
      </c>
      <c r="B42" s="39" t="s">
        <v>483</v>
      </c>
    </row>
    <row r="43" spans="1:3">
      <c r="A43" s="23">
        <v>8</v>
      </c>
      <c r="B43" s="39" t="s">
        <v>488</v>
      </c>
    </row>
    <row r="44" spans="1:3">
      <c r="A44" s="23">
        <v>9</v>
      </c>
      <c r="B44" s="39" t="s">
        <v>490</v>
      </c>
    </row>
    <row r="45" spans="1:3">
      <c r="B45" s="35" t="s">
        <v>457</v>
      </c>
      <c r="C45" s="23" t="s">
        <v>474</v>
      </c>
    </row>
    <row r="46" spans="1:3" hidden="1" outlineLevel="1">
      <c r="B46" s="39"/>
      <c r="C46" s="41" t="s">
        <v>489</v>
      </c>
    </row>
    <row r="47" spans="1:3" collapsed="1">
      <c r="A47" s="23">
        <v>10</v>
      </c>
      <c r="B47" s="39" t="s">
        <v>491</v>
      </c>
    </row>
    <row r="48" spans="1:3">
      <c r="B48" s="39" t="s">
        <v>492</v>
      </c>
    </row>
    <row r="49" spans="1:6">
      <c r="A49" s="31"/>
      <c r="B49" s="35" t="s">
        <v>457</v>
      </c>
      <c r="C49" s="23" t="s">
        <v>474</v>
      </c>
    </row>
    <row r="50" spans="1:6" hidden="1" outlineLevel="1">
      <c r="A50" s="31"/>
      <c r="B50" s="35"/>
      <c r="C50" s="23" t="s">
        <v>475</v>
      </c>
    </row>
    <row r="51" spans="1:6" s="26" customFormat="1" collapsed="1">
      <c r="A51" s="26">
        <v>11</v>
      </c>
      <c r="B51" s="39" t="s">
        <v>493</v>
      </c>
    </row>
    <row r="52" spans="1:6" s="26" customFormat="1">
      <c r="A52"/>
      <c r="B52" s="36" t="s">
        <v>457</v>
      </c>
      <c r="C52" s="23" t="s">
        <v>474</v>
      </c>
    </row>
    <row r="53" spans="1:6" s="26" customFormat="1" hidden="1" outlineLevel="1">
      <c r="A53" s="31"/>
      <c r="B53" s="36"/>
      <c r="C53" s="23" t="s">
        <v>471</v>
      </c>
    </row>
    <row r="54" spans="1:6" s="26" customFormat="1" hidden="1" outlineLevel="1">
      <c r="A54" s="31"/>
      <c r="C54" s="23" t="s">
        <v>464</v>
      </c>
    </row>
    <row r="55" spans="1:6" s="26" customFormat="1" hidden="1" outlineLevel="1">
      <c r="A55" s="31"/>
      <c r="C55" s="23" t="s">
        <v>470</v>
      </c>
    </row>
    <row r="56" spans="1:6" s="26" customFormat="1" collapsed="1">
      <c r="A56" s="26">
        <v>12</v>
      </c>
      <c r="B56" s="39" t="s">
        <v>477</v>
      </c>
    </row>
    <row r="57" spans="1:6" s="26" customFormat="1">
      <c r="A57" s="26">
        <v>13</v>
      </c>
      <c r="B57" s="39" t="s">
        <v>463</v>
      </c>
    </row>
    <row r="58" spans="1:6" s="26" customFormat="1">
      <c r="A58" s="31"/>
      <c r="B58" s="45" t="s">
        <v>458</v>
      </c>
      <c r="C58" s="46"/>
      <c r="D58" s="46"/>
      <c r="E58" s="47"/>
      <c r="F58" s="59" t="s">
        <v>508</v>
      </c>
    </row>
    <row r="59" spans="1:6" s="26" customFormat="1">
      <c r="A59"/>
      <c r="B59" s="45" t="s">
        <v>459</v>
      </c>
      <c r="C59" s="46"/>
      <c r="D59" s="46"/>
      <c r="E59" s="47"/>
      <c r="F59" s="37">
        <v>672</v>
      </c>
    </row>
    <row r="60" spans="1:6" s="26" customFormat="1">
      <c r="A60"/>
      <c r="B60" s="45" t="s">
        <v>460</v>
      </c>
      <c r="C60" s="46"/>
      <c r="D60" s="47"/>
      <c r="F60" s="37">
        <v>20</v>
      </c>
    </row>
    <row r="61" spans="1:6" s="26" customFormat="1" ht="24.75" customHeight="1">
      <c r="A61"/>
    </row>
    <row r="62" spans="1:6" s="26" customFormat="1">
      <c r="A62" s="26" t="s">
        <v>255</v>
      </c>
    </row>
    <row r="63" spans="1:6" s="26" customFormat="1"/>
    <row r="66" spans="1:1">
      <c r="A66" s="38"/>
    </row>
    <row r="67" spans="1:1">
      <c r="A67" s="31"/>
    </row>
    <row r="68" spans="1:1">
      <c r="A68" s="31"/>
    </row>
    <row r="69" spans="1:1">
      <c r="A69" s="38"/>
    </row>
    <row r="70" spans="1:1">
      <c r="A70" s="38"/>
    </row>
    <row r="71" spans="1:1">
      <c r="A71" s="38"/>
    </row>
    <row r="72" spans="1:1">
      <c r="A72" s="38"/>
    </row>
  </sheetData>
  <mergeCells count="6">
    <mergeCell ref="B59:E59"/>
    <mergeCell ref="B60:D60"/>
    <mergeCell ref="H2:P2"/>
    <mergeCell ref="H4:P4"/>
    <mergeCell ref="I6:O6"/>
    <mergeCell ref="B58:E58"/>
  </mergeCells>
  <printOptions horizontalCentered="1" verticalCentered="1"/>
  <pageMargins left="0.23622047244094491" right="0.23622047244094491" top="0.74803149606299213" bottom="0.74803149606299213" header="0.31496062992125984" footer="0.31496062992125984"/>
  <pageSetup paperSize="9" orientation="landscape"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54"/>
  <sheetViews>
    <sheetView workbookViewId="0">
      <pane xSplit="1" ySplit="1" topLeftCell="B2" activePane="bottomRight" state="frozen"/>
      <selection pane="topRight" activeCell="B1" sqref="B1"/>
      <selection pane="bottomLeft" activeCell="A2" sqref="A2"/>
      <selection pane="bottomRight" activeCell="F2" sqref="F2"/>
    </sheetView>
  </sheetViews>
  <sheetFormatPr defaultColWidth="8.85546875" defaultRowHeight="15"/>
  <cols>
    <col min="1" max="1" width="10.85546875" bestFit="1" customWidth="1"/>
    <col min="2" max="2" width="23.42578125" style="3" bestFit="1" customWidth="1"/>
    <col min="3" max="3" width="18.85546875" customWidth="1"/>
    <col min="4" max="4" width="11.28515625" customWidth="1"/>
    <col min="5" max="5" width="17.42578125" customWidth="1"/>
    <col min="6" max="6" width="17.140625" customWidth="1"/>
    <col min="7" max="7" width="27.28515625" customWidth="1"/>
    <col min="8" max="8" width="10.7109375" bestFit="1" customWidth="1"/>
    <col min="9" max="9" width="41.28515625" bestFit="1" customWidth="1"/>
  </cols>
  <sheetData>
    <row r="1" spans="1:9" s="12" customFormat="1" ht="33.75" customHeight="1">
      <c r="A1" s="15" t="s">
        <v>461</v>
      </c>
      <c r="B1" s="16" t="s">
        <v>0</v>
      </c>
      <c r="C1" s="17" t="s">
        <v>1</v>
      </c>
      <c r="D1" s="17" t="s">
        <v>2</v>
      </c>
      <c r="E1" s="17" t="s">
        <v>462</v>
      </c>
      <c r="F1" s="15" t="s">
        <v>262</v>
      </c>
      <c r="G1" s="18" t="s">
        <v>3</v>
      </c>
      <c r="H1" s="18" t="s">
        <v>296</v>
      </c>
      <c r="I1" s="18" t="s">
        <v>4</v>
      </c>
    </row>
    <row r="2" spans="1:9">
      <c r="A2" s="4" t="s">
        <v>263</v>
      </c>
      <c r="B2" s="5" t="s">
        <v>449</v>
      </c>
      <c r="C2" s="19" t="s">
        <v>5</v>
      </c>
      <c r="D2" s="21" t="s">
        <v>290</v>
      </c>
      <c r="E2" s="1" t="s">
        <v>210</v>
      </c>
      <c r="F2" s="13" t="s">
        <v>222</v>
      </c>
      <c r="G2" s="14" t="s">
        <v>11</v>
      </c>
      <c r="H2" s="14" t="s">
        <v>297</v>
      </c>
      <c r="I2" s="14" t="s">
        <v>205</v>
      </c>
    </row>
    <row r="3" spans="1:9">
      <c r="A3" s="4" t="s">
        <v>264</v>
      </c>
      <c r="B3" s="6" t="s">
        <v>450</v>
      </c>
      <c r="C3" s="20" t="s">
        <v>6</v>
      </c>
      <c r="D3" s="21" t="s">
        <v>291</v>
      </c>
      <c r="E3" s="1" t="s">
        <v>211</v>
      </c>
      <c r="F3" s="11" t="s">
        <v>222</v>
      </c>
      <c r="G3" s="2" t="s">
        <v>11</v>
      </c>
      <c r="H3" s="2" t="s">
        <v>298</v>
      </c>
      <c r="I3" s="2"/>
    </row>
    <row r="4" spans="1:9">
      <c r="A4" s="4" t="s">
        <v>265</v>
      </c>
      <c r="B4" s="7" t="s">
        <v>451</v>
      </c>
      <c r="C4" s="20" t="s">
        <v>7</v>
      </c>
      <c r="D4" s="21" t="s">
        <v>288</v>
      </c>
      <c r="E4" s="1" t="s">
        <v>210</v>
      </c>
      <c r="F4" s="11" t="s">
        <v>223</v>
      </c>
      <c r="G4" s="2" t="s">
        <v>8</v>
      </c>
      <c r="H4" s="2" t="s">
        <v>299</v>
      </c>
      <c r="I4" s="2" t="s">
        <v>250</v>
      </c>
    </row>
    <row r="5" spans="1:9">
      <c r="A5" s="4" t="s">
        <v>266</v>
      </c>
      <c r="B5" s="7" t="s">
        <v>452</v>
      </c>
      <c r="C5" s="20" t="s">
        <v>9</v>
      </c>
      <c r="D5" s="21" t="s">
        <v>292</v>
      </c>
      <c r="E5" s="1" t="s">
        <v>212</v>
      </c>
      <c r="F5" s="11" t="s">
        <v>224</v>
      </c>
      <c r="G5" s="2" t="s">
        <v>8</v>
      </c>
      <c r="H5" s="2" t="s">
        <v>300</v>
      </c>
      <c r="I5" s="2"/>
    </row>
    <row r="6" spans="1:9">
      <c r="A6" s="4" t="s">
        <v>267</v>
      </c>
      <c r="B6" s="8" t="s">
        <v>453</v>
      </c>
      <c r="C6" s="20" t="s">
        <v>10</v>
      </c>
      <c r="D6" s="21" t="s">
        <v>293</v>
      </c>
      <c r="E6" s="1" t="s">
        <v>213</v>
      </c>
      <c r="F6" s="11" t="s">
        <v>225</v>
      </c>
      <c r="G6" s="2" t="s">
        <v>11</v>
      </c>
      <c r="H6" s="2" t="s">
        <v>301</v>
      </c>
      <c r="I6" s="2" t="s">
        <v>251</v>
      </c>
    </row>
    <row r="7" spans="1:9">
      <c r="A7" s="4" t="s">
        <v>268</v>
      </c>
      <c r="B7" s="6" t="s">
        <v>454</v>
      </c>
      <c r="C7" s="20" t="s">
        <v>5</v>
      </c>
      <c r="D7" s="21" t="s">
        <v>287</v>
      </c>
      <c r="E7" s="1" t="s">
        <v>210</v>
      </c>
      <c r="F7" s="11" t="s">
        <v>226</v>
      </c>
      <c r="G7" s="2" t="s">
        <v>11</v>
      </c>
      <c r="H7" s="2" t="s">
        <v>302</v>
      </c>
      <c r="I7" s="2"/>
    </row>
    <row r="8" spans="1:9">
      <c r="A8" s="4" t="s">
        <v>269</v>
      </c>
      <c r="B8" s="6" t="s">
        <v>455</v>
      </c>
      <c r="C8" s="20" t="s">
        <v>6</v>
      </c>
      <c r="D8" s="21" t="s">
        <v>290</v>
      </c>
      <c r="E8" s="1" t="s">
        <v>210</v>
      </c>
      <c r="F8" s="11" t="s">
        <v>227</v>
      </c>
      <c r="G8" s="2" t="s">
        <v>11</v>
      </c>
      <c r="H8" s="2" t="s">
        <v>303</v>
      </c>
      <c r="I8" s="2"/>
    </row>
    <row r="9" spans="1:9">
      <c r="A9" s="4" t="s">
        <v>270</v>
      </c>
      <c r="B9" s="6" t="s">
        <v>456</v>
      </c>
      <c r="C9" s="20" t="s">
        <v>6</v>
      </c>
      <c r="D9" s="21" t="s">
        <v>293</v>
      </c>
      <c r="E9" s="1" t="s">
        <v>213</v>
      </c>
      <c r="F9" s="11" t="s">
        <v>228</v>
      </c>
      <c r="G9" s="2" t="s">
        <v>11</v>
      </c>
      <c r="H9" s="2" t="s">
        <v>304</v>
      </c>
      <c r="I9" s="2"/>
    </row>
    <row r="10" spans="1:9">
      <c r="A10" s="4" t="s">
        <v>271</v>
      </c>
      <c r="B10" s="6" t="s">
        <v>43</v>
      </c>
      <c r="C10" s="20" t="s">
        <v>12</v>
      </c>
      <c r="D10" s="21" t="s">
        <v>287</v>
      </c>
      <c r="E10" s="1" t="s">
        <v>210</v>
      </c>
      <c r="F10" s="11" t="s">
        <v>229</v>
      </c>
      <c r="G10" s="2" t="s">
        <v>11</v>
      </c>
      <c r="H10" s="2" t="s">
        <v>305</v>
      </c>
      <c r="I10" s="2" t="s">
        <v>252</v>
      </c>
    </row>
    <row r="11" spans="1:9">
      <c r="A11" s="4" t="s">
        <v>272</v>
      </c>
      <c r="B11" s="8" t="s">
        <v>44</v>
      </c>
      <c r="C11" s="20" t="s">
        <v>7</v>
      </c>
      <c r="D11" s="21" t="s">
        <v>294</v>
      </c>
      <c r="E11" s="1" t="s">
        <v>214</v>
      </c>
      <c r="F11" s="11" t="s">
        <v>230</v>
      </c>
      <c r="G11" s="2" t="s">
        <v>11</v>
      </c>
      <c r="H11" s="2" t="s">
        <v>306</v>
      </c>
      <c r="I11" s="2" t="s">
        <v>186</v>
      </c>
    </row>
    <row r="12" spans="1:9">
      <c r="A12" s="4" t="s">
        <v>273</v>
      </c>
      <c r="B12" s="9" t="s">
        <v>45</v>
      </c>
      <c r="C12" s="20" t="s">
        <v>9</v>
      </c>
      <c r="D12" s="21" t="s">
        <v>293</v>
      </c>
      <c r="E12" s="1" t="s">
        <v>210</v>
      </c>
      <c r="F12" s="11" t="s">
        <v>231</v>
      </c>
      <c r="G12" s="2" t="s">
        <v>11</v>
      </c>
      <c r="H12" s="2" t="s">
        <v>307</v>
      </c>
      <c r="I12" s="2"/>
    </row>
    <row r="13" spans="1:9">
      <c r="A13" s="4" t="s">
        <v>274</v>
      </c>
      <c r="B13" s="8" t="s">
        <v>46</v>
      </c>
      <c r="C13" s="20" t="s">
        <v>7</v>
      </c>
      <c r="D13" s="21" t="s">
        <v>287</v>
      </c>
      <c r="E13" s="1" t="s">
        <v>213</v>
      </c>
      <c r="F13" s="11" t="s">
        <v>232</v>
      </c>
      <c r="G13" s="2" t="s">
        <v>11</v>
      </c>
      <c r="H13" s="2" t="s">
        <v>308</v>
      </c>
      <c r="I13" s="2" t="s">
        <v>187</v>
      </c>
    </row>
    <row r="14" spans="1:9">
      <c r="A14" s="4" t="s">
        <v>275</v>
      </c>
      <c r="B14" s="8" t="s">
        <v>47</v>
      </c>
      <c r="C14" s="20" t="s">
        <v>13</v>
      </c>
      <c r="D14" s="21" t="s">
        <v>292</v>
      </c>
      <c r="E14" s="1" t="s">
        <v>215</v>
      </c>
      <c r="F14" s="11" t="s">
        <v>233</v>
      </c>
      <c r="G14" s="2" t="s">
        <v>11</v>
      </c>
      <c r="H14" s="2" t="s">
        <v>309</v>
      </c>
      <c r="I14" s="2"/>
    </row>
    <row r="15" spans="1:9">
      <c r="A15" s="4" t="s">
        <v>276</v>
      </c>
      <c r="B15" s="8" t="s">
        <v>48</v>
      </c>
      <c r="C15" s="20" t="s">
        <v>14</v>
      </c>
      <c r="D15" s="21" t="s">
        <v>295</v>
      </c>
      <c r="E15" s="1" t="s">
        <v>216</v>
      </c>
      <c r="F15" s="11" t="s">
        <v>230</v>
      </c>
      <c r="G15" s="2" t="s">
        <v>11</v>
      </c>
      <c r="H15" s="2" t="s">
        <v>310</v>
      </c>
      <c r="I15" s="2" t="s">
        <v>188</v>
      </c>
    </row>
    <row r="16" spans="1:9">
      <c r="A16" s="4" t="s">
        <v>277</v>
      </c>
      <c r="B16" s="8" t="s">
        <v>49</v>
      </c>
      <c r="C16" s="20" t="s">
        <v>16</v>
      </c>
      <c r="D16" s="21" t="s">
        <v>287</v>
      </c>
      <c r="E16" s="1" t="s">
        <v>217</v>
      </c>
      <c r="F16" s="11" t="s">
        <v>229</v>
      </c>
      <c r="G16" s="2" t="s">
        <v>11</v>
      </c>
      <c r="H16" s="2" t="s">
        <v>311</v>
      </c>
      <c r="I16" s="2"/>
    </row>
    <row r="17" spans="1:9" ht="15.75" customHeight="1">
      <c r="A17" s="4" t="s">
        <v>278</v>
      </c>
      <c r="B17" s="8" t="s">
        <v>50</v>
      </c>
      <c r="C17" s="20" t="s">
        <v>10</v>
      </c>
      <c r="D17" s="22" t="s">
        <v>448</v>
      </c>
      <c r="E17" s="1" t="s">
        <v>218</v>
      </c>
      <c r="F17" s="11" t="s">
        <v>234</v>
      </c>
      <c r="G17" s="2" t="s">
        <v>11</v>
      </c>
      <c r="H17" s="2" t="s">
        <v>312</v>
      </c>
      <c r="I17" s="2" t="s">
        <v>186</v>
      </c>
    </row>
    <row r="18" spans="1:9">
      <c r="A18" s="4" t="s">
        <v>279</v>
      </c>
      <c r="B18" s="9" t="s">
        <v>51</v>
      </c>
      <c r="C18" s="20" t="s">
        <v>9</v>
      </c>
      <c r="D18" s="21" t="s">
        <v>291</v>
      </c>
      <c r="E18" s="1" t="s">
        <v>217</v>
      </c>
      <c r="F18" s="11" t="s">
        <v>235</v>
      </c>
      <c r="G18" s="2" t="s">
        <v>11</v>
      </c>
      <c r="H18" s="2" t="s">
        <v>313</v>
      </c>
      <c r="I18" s="2"/>
    </row>
    <row r="19" spans="1:9">
      <c r="A19" s="4" t="s">
        <v>280</v>
      </c>
      <c r="B19" s="8" t="s">
        <v>52</v>
      </c>
      <c r="C19" s="20" t="s">
        <v>7</v>
      </c>
      <c r="D19" s="21" t="s">
        <v>288</v>
      </c>
      <c r="E19" s="1" t="s">
        <v>218</v>
      </c>
      <c r="F19" s="11" t="s">
        <v>226</v>
      </c>
      <c r="G19" s="2" t="s">
        <v>11</v>
      </c>
      <c r="H19" s="2" t="s">
        <v>314</v>
      </c>
      <c r="I19" s="2" t="s">
        <v>251</v>
      </c>
    </row>
    <row r="20" spans="1:9">
      <c r="A20" s="4" t="s">
        <v>281</v>
      </c>
      <c r="B20" s="8" t="s">
        <v>53</v>
      </c>
      <c r="C20" s="20" t="s">
        <v>14</v>
      </c>
      <c r="D20" s="21" t="s">
        <v>290</v>
      </c>
      <c r="E20" s="1" t="s">
        <v>214</v>
      </c>
      <c r="F20" s="11" t="s">
        <v>229</v>
      </c>
      <c r="G20" s="2" t="s">
        <v>11</v>
      </c>
      <c r="H20" s="2" t="s">
        <v>315</v>
      </c>
      <c r="I20" s="2"/>
    </row>
    <row r="21" spans="1:9">
      <c r="A21" s="4" t="s">
        <v>282</v>
      </c>
      <c r="B21" s="8" t="s">
        <v>54</v>
      </c>
      <c r="C21" s="20" t="s">
        <v>17</v>
      </c>
      <c r="D21" s="21" t="s">
        <v>293</v>
      </c>
      <c r="E21" s="1" t="s">
        <v>219</v>
      </c>
      <c r="F21" s="11" t="s">
        <v>222</v>
      </c>
      <c r="G21" s="2" t="s">
        <v>11</v>
      </c>
      <c r="H21" s="2" t="s">
        <v>316</v>
      </c>
      <c r="I21" s="2" t="s">
        <v>209</v>
      </c>
    </row>
    <row r="22" spans="1:9">
      <c r="A22" s="4" t="s">
        <v>283</v>
      </c>
      <c r="B22" s="8" t="s">
        <v>55</v>
      </c>
      <c r="C22" s="20" t="s">
        <v>10</v>
      </c>
      <c r="D22" s="21" t="s">
        <v>287</v>
      </c>
      <c r="E22" s="1" t="s">
        <v>219</v>
      </c>
      <c r="F22" s="11" t="s">
        <v>236</v>
      </c>
      <c r="G22" s="2" t="s">
        <v>11</v>
      </c>
      <c r="H22" s="2" t="s">
        <v>317</v>
      </c>
      <c r="I22" s="2" t="s">
        <v>206</v>
      </c>
    </row>
    <row r="23" spans="1:9">
      <c r="A23" s="4" t="s">
        <v>20</v>
      </c>
      <c r="B23" s="6" t="s">
        <v>56</v>
      </c>
      <c r="C23" s="20" t="s">
        <v>6</v>
      </c>
      <c r="D23" s="21" t="s">
        <v>290</v>
      </c>
      <c r="E23" s="1" t="s">
        <v>219</v>
      </c>
      <c r="F23" s="11" t="s">
        <v>236</v>
      </c>
      <c r="G23" s="2" t="s">
        <v>11</v>
      </c>
      <c r="H23" s="2" t="s">
        <v>318</v>
      </c>
      <c r="I23" s="2"/>
    </row>
    <row r="24" spans="1:9">
      <c r="A24" s="4" t="s">
        <v>284</v>
      </c>
      <c r="B24" s="8" t="s">
        <v>57</v>
      </c>
      <c r="C24" s="20" t="s">
        <v>18</v>
      </c>
      <c r="D24" s="21" t="s">
        <v>295</v>
      </c>
      <c r="E24" s="1" t="s">
        <v>210</v>
      </c>
      <c r="F24" s="11" t="s">
        <v>231</v>
      </c>
      <c r="G24" s="2" t="s">
        <v>11</v>
      </c>
      <c r="H24" s="2" t="s">
        <v>319</v>
      </c>
      <c r="I24" s="2" t="s">
        <v>252</v>
      </c>
    </row>
    <row r="25" spans="1:9">
      <c r="A25" s="4" t="s">
        <v>285</v>
      </c>
      <c r="B25" s="8" t="s">
        <v>58</v>
      </c>
      <c r="C25" s="20" t="s">
        <v>14</v>
      </c>
      <c r="D25" s="21" t="s">
        <v>287</v>
      </c>
      <c r="E25" s="1" t="s">
        <v>220</v>
      </c>
      <c r="F25" s="11" t="s">
        <v>234</v>
      </c>
      <c r="G25" s="2" t="s">
        <v>11</v>
      </c>
      <c r="H25" s="2" t="s">
        <v>320</v>
      </c>
      <c r="I25" s="2"/>
    </row>
    <row r="26" spans="1:9">
      <c r="A26" s="4" t="s">
        <v>286</v>
      </c>
      <c r="B26" s="8" t="s">
        <v>59</v>
      </c>
      <c r="C26" s="20" t="s">
        <v>10</v>
      </c>
      <c r="D26" s="21" t="s">
        <v>290</v>
      </c>
      <c r="E26" s="1" t="s">
        <v>217</v>
      </c>
      <c r="F26" s="11" t="s">
        <v>226</v>
      </c>
      <c r="G26" s="2" t="s">
        <v>11</v>
      </c>
      <c r="H26" s="2" t="s">
        <v>321</v>
      </c>
      <c r="I26" s="2" t="s">
        <v>207</v>
      </c>
    </row>
    <row r="27" spans="1:9">
      <c r="A27" s="4" t="s">
        <v>21</v>
      </c>
      <c r="B27" s="6" t="s">
        <v>60</v>
      </c>
      <c r="C27" s="20" t="s">
        <v>5</v>
      </c>
      <c r="D27" s="21" t="s">
        <v>295</v>
      </c>
      <c r="E27" s="1" t="s">
        <v>214</v>
      </c>
      <c r="F27" s="11" t="s">
        <v>237</v>
      </c>
      <c r="G27" s="2" t="s">
        <v>11</v>
      </c>
      <c r="H27" s="2" t="s">
        <v>322</v>
      </c>
      <c r="I27" s="2"/>
    </row>
    <row r="28" spans="1:9">
      <c r="A28" s="4">
        <v>150126</v>
      </c>
      <c r="B28" s="6" t="s">
        <v>61</v>
      </c>
      <c r="C28" s="20" t="s">
        <v>6</v>
      </c>
      <c r="D28" s="21" t="s">
        <v>287</v>
      </c>
      <c r="E28" s="1" t="s">
        <v>220</v>
      </c>
      <c r="F28" s="11" t="s">
        <v>238</v>
      </c>
      <c r="G28" s="2" t="s">
        <v>11</v>
      </c>
      <c r="H28" s="2" t="s">
        <v>323</v>
      </c>
      <c r="I28" s="2"/>
    </row>
    <row r="29" spans="1:9">
      <c r="A29" s="4">
        <v>150127</v>
      </c>
      <c r="B29" s="9" t="s">
        <v>62</v>
      </c>
      <c r="C29" s="20" t="s">
        <v>9</v>
      </c>
      <c r="D29" s="21" t="s">
        <v>292</v>
      </c>
      <c r="E29" s="1" t="s">
        <v>213</v>
      </c>
      <c r="F29" s="11" t="s">
        <v>226</v>
      </c>
      <c r="G29" s="2" t="s">
        <v>11</v>
      </c>
      <c r="H29" s="2" t="s">
        <v>324</v>
      </c>
      <c r="I29" s="2"/>
    </row>
    <row r="30" spans="1:9">
      <c r="A30" s="4">
        <v>150128</v>
      </c>
      <c r="B30" s="9" t="s">
        <v>63</v>
      </c>
      <c r="C30" s="20" t="s">
        <v>13</v>
      </c>
      <c r="D30" s="21" t="s">
        <v>293</v>
      </c>
      <c r="E30" s="1" t="s">
        <v>212</v>
      </c>
      <c r="F30" s="11" t="s">
        <v>238</v>
      </c>
      <c r="G30" s="2" t="s">
        <v>11</v>
      </c>
      <c r="H30" s="2" t="s">
        <v>325</v>
      </c>
      <c r="I30" s="2" t="s">
        <v>187</v>
      </c>
    </row>
    <row r="31" spans="1:9">
      <c r="A31" s="4">
        <v>150129</v>
      </c>
      <c r="B31" s="9" t="s">
        <v>64</v>
      </c>
      <c r="C31" s="20" t="s">
        <v>9</v>
      </c>
      <c r="D31" s="21" t="s">
        <v>288</v>
      </c>
      <c r="E31" s="1" t="s">
        <v>219</v>
      </c>
      <c r="F31" s="11" t="s">
        <v>239</v>
      </c>
      <c r="G31" s="2" t="s">
        <v>11</v>
      </c>
      <c r="H31" s="2" t="s">
        <v>326</v>
      </c>
      <c r="I31" s="2"/>
    </row>
    <row r="32" spans="1:9">
      <c r="A32" s="4">
        <v>150130</v>
      </c>
      <c r="B32" s="9" t="s">
        <v>65</v>
      </c>
      <c r="C32" s="20" t="s">
        <v>13</v>
      </c>
      <c r="D32" s="21" t="s">
        <v>294</v>
      </c>
      <c r="E32" s="1" t="s">
        <v>214</v>
      </c>
      <c r="F32" s="11" t="s">
        <v>236</v>
      </c>
      <c r="G32" s="2" t="s">
        <v>11</v>
      </c>
      <c r="H32" s="2" t="s">
        <v>327</v>
      </c>
      <c r="I32" s="2" t="s">
        <v>189</v>
      </c>
    </row>
    <row r="33" spans="1:9">
      <c r="A33" s="4">
        <v>150131</v>
      </c>
      <c r="B33" s="8" t="s">
        <v>66</v>
      </c>
      <c r="C33" s="20" t="s">
        <v>7</v>
      </c>
      <c r="D33" s="21" t="s">
        <v>293</v>
      </c>
      <c r="E33" s="1" t="s">
        <v>219</v>
      </c>
      <c r="F33" s="11" t="s">
        <v>230</v>
      </c>
      <c r="G33" s="2" t="s">
        <v>11</v>
      </c>
      <c r="H33" s="2" t="s">
        <v>328</v>
      </c>
      <c r="I33" s="2" t="s">
        <v>208</v>
      </c>
    </row>
    <row r="34" spans="1:9">
      <c r="A34" s="4">
        <v>150132</v>
      </c>
      <c r="B34" s="9" t="s">
        <v>47</v>
      </c>
      <c r="C34" s="20" t="s">
        <v>13</v>
      </c>
      <c r="D34" s="21" t="s">
        <v>288</v>
      </c>
      <c r="E34" s="1" t="s">
        <v>219</v>
      </c>
      <c r="F34" s="11" t="s">
        <v>222</v>
      </c>
      <c r="G34" s="2" t="s">
        <v>11</v>
      </c>
      <c r="H34" s="2" t="s">
        <v>329</v>
      </c>
      <c r="I34" s="2"/>
    </row>
    <row r="35" spans="1:9">
      <c r="A35" s="4">
        <v>150133</v>
      </c>
      <c r="B35" s="8" t="s">
        <v>67</v>
      </c>
      <c r="C35" s="20" t="s">
        <v>19</v>
      </c>
      <c r="D35" s="21" t="s">
        <v>292</v>
      </c>
      <c r="E35" s="1" t="s">
        <v>214</v>
      </c>
      <c r="F35" s="11" t="s">
        <v>240</v>
      </c>
      <c r="G35" s="2" t="s">
        <v>11</v>
      </c>
      <c r="H35" s="2" t="s">
        <v>330</v>
      </c>
      <c r="I35" s="2"/>
    </row>
    <row r="36" spans="1:9">
      <c r="A36" s="4">
        <v>150134</v>
      </c>
      <c r="B36" s="9" t="s">
        <v>68</v>
      </c>
      <c r="C36" s="20" t="s">
        <v>9</v>
      </c>
      <c r="D36" s="21" t="s">
        <v>295</v>
      </c>
      <c r="E36" s="1" t="s">
        <v>220</v>
      </c>
      <c r="F36" s="11" t="s">
        <v>229</v>
      </c>
      <c r="G36" s="2" t="s">
        <v>11</v>
      </c>
      <c r="H36" s="2" t="s">
        <v>331</v>
      </c>
      <c r="I36" s="2" t="s">
        <v>189</v>
      </c>
    </row>
    <row r="37" spans="1:9">
      <c r="A37" s="4">
        <v>150135</v>
      </c>
      <c r="B37" s="7" t="s">
        <v>69</v>
      </c>
      <c r="C37" s="20" t="s">
        <v>12</v>
      </c>
      <c r="D37" s="21" t="s">
        <v>289</v>
      </c>
      <c r="E37" s="1" t="s">
        <v>219</v>
      </c>
      <c r="F37" s="11" t="s">
        <v>231</v>
      </c>
      <c r="G37" s="2" t="s">
        <v>11</v>
      </c>
      <c r="H37" s="2" t="s">
        <v>332</v>
      </c>
      <c r="I37" s="2" t="s">
        <v>187</v>
      </c>
    </row>
    <row r="38" spans="1:9">
      <c r="A38" s="4">
        <v>150136</v>
      </c>
      <c r="B38" s="8" t="s">
        <v>42</v>
      </c>
      <c r="C38" s="20" t="s">
        <v>18</v>
      </c>
      <c r="D38" s="21" t="s">
        <v>292</v>
      </c>
      <c r="E38" s="1" t="s">
        <v>212</v>
      </c>
      <c r="F38" s="11" t="s">
        <v>222</v>
      </c>
      <c r="G38" s="2" t="s">
        <v>11</v>
      </c>
      <c r="H38" s="2" t="s">
        <v>333</v>
      </c>
      <c r="I38" s="2" t="s">
        <v>196</v>
      </c>
    </row>
    <row r="39" spans="1:9">
      <c r="A39" s="4">
        <v>150137</v>
      </c>
      <c r="B39" s="7" t="s">
        <v>70</v>
      </c>
      <c r="C39" s="20" t="s">
        <v>10</v>
      </c>
      <c r="D39" s="21" t="s">
        <v>293</v>
      </c>
      <c r="E39" s="1" t="s">
        <v>213</v>
      </c>
      <c r="F39" s="11" t="s">
        <v>226</v>
      </c>
      <c r="G39" s="2" t="s">
        <v>11</v>
      </c>
      <c r="H39" s="2" t="s">
        <v>334</v>
      </c>
      <c r="I39" s="2" t="s">
        <v>198</v>
      </c>
    </row>
    <row r="40" spans="1:9">
      <c r="A40" s="4">
        <v>150138</v>
      </c>
      <c r="B40" s="8" t="s">
        <v>71</v>
      </c>
      <c r="C40" s="20" t="s">
        <v>10</v>
      </c>
      <c r="D40" s="21" t="s">
        <v>289</v>
      </c>
      <c r="E40" s="1" t="s">
        <v>218</v>
      </c>
      <c r="F40" s="11" t="s">
        <v>240</v>
      </c>
      <c r="G40" s="2" t="s">
        <v>11</v>
      </c>
      <c r="H40" s="2" t="s">
        <v>335</v>
      </c>
      <c r="I40" s="2" t="s">
        <v>23</v>
      </c>
    </row>
    <row r="41" spans="1:9">
      <c r="A41" s="4">
        <v>150139</v>
      </c>
      <c r="B41" s="6" t="s">
        <v>72</v>
      </c>
      <c r="C41" s="20" t="s">
        <v>24</v>
      </c>
      <c r="D41" s="21" t="s">
        <v>294</v>
      </c>
      <c r="E41" s="1" t="s">
        <v>212</v>
      </c>
      <c r="F41" s="11" t="s">
        <v>237</v>
      </c>
      <c r="G41" s="2" t="s">
        <v>11</v>
      </c>
      <c r="H41" s="2" t="s">
        <v>336</v>
      </c>
      <c r="I41" s="2"/>
    </row>
    <row r="42" spans="1:9">
      <c r="A42" s="4">
        <v>150140</v>
      </c>
      <c r="B42" s="8" t="s">
        <v>73</v>
      </c>
      <c r="C42" s="20" t="s">
        <v>25</v>
      </c>
      <c r="D42" s="21" t="s">
        <v>293</v>
      </c>
      <c r="E42" s="1" t="s">
        <v>217</v>
      </c>
      <c r="F42" s="11" t="s">
        <v>222</v>
      </c>
      <c r="G42" s="2" t="s">
        <v>11</v>
      </c>
      <c r="H42" s="2" t="s">
        <v>337</v>
      </c>
      <c r="I42" s="2" t="s">
        <v>251</v>
      </c>
    </row>
    <row r="43" spans="1:9">
      <c r="A43" s="4">
        <v>150141</v>
      </c>
      <c r="B43" s="7" t="s">
        <v>74</v>
      </c>
      <c r="C43" s="20" t="s">
        <v>5</v>
      </c>
      <c r="D43" s="21" t="s">
        <v>289</v>
      </c>
      <c r="E43" s="1" t="s">
        <v>219</v>
      </c>
      <c r="F43" s="11" t="s">
        <v>222</v>
      </c>
      <c r="G43" s="2" t="s">
        <v>11</v>
      </c>
      <c r="H43" s="2" t="s">
        <v>338</v>
      </c>
      <c r="I43" s="2" t="s">
        <v>190</v>
      </c>
    </row>
    <row r="44" spans="1:9">
      <c r="A44" s="4">
        <v>150142</v>
      </c>
      <c r="B44" s="7" t="s">
        <v>75</v>
      </c>
      <c r="C44" s="20" t="s">
        <v>6</v>
      </c>
      <c r="D44" s="21" t="s">
        <v>292</v>
      </c>
      <c r="E44" s="1" t="s">
        <v>215</v>
      </c>
      <c r="F44" s="11" t="s">
        <v>230</v>
      </c>
      <c r="G44" s="2" t="s">
        <v>11</v>
      </c>
      <c r="H44" s="2" t="s">
        <v>339</v>
      </c>
      <c r="I44" s="2"/>
    </row>
    <row r="45" spans="1:9">
      <c r="A45" s="4">
        <v>150143</v>
      </c>
      <c r="B45" s="7" t="s">
        <v>76</v>
      </c>
      <c r="C45" s="20" t="s">
        <v>26</v>
      </c>
      <c r="D45" s="21" t="s">
        <v>293</v>
      </c>
      <c r="E45" s="1" t="s">
        <v>221</v>
      </c>
      <c r="F45" s="11" t="s">
        <v>230</v>
      </c>
      <c r="G45" s="2" t="s">
        <v>11</v>
      </c>
      <c r="H45" s="2" t="s">
        <v>340</v>
      </c>
      <c r="I45" s="2" t="s">
        <v>15</v>
      </c>
    </row>
    <row r="46" spans="1:9">
      <c r="A46" s="4">
        <v>150144</v>
      </c>
      <c r="B46" s="8" t="s">
        <v>77</v>
      </c>
      <c r="C46" s="20" t="s">
        <v>27</v>
      </c>
      <c r="D46" s="21" t="s">
        <v>289</v>
      </c>
      <c r="E46" s="1" t="s">
        <v>210</v>
      </c>
      <c r="F46" s="11" t="s">
        <v>236</v>
      </c>
      <c r="G46" s="2" t="s">
        <v>11</v>
      </c>
      <c r="H46" s="2" t="s">
        <v>341</v>
      </c>
      <c r="I46" s="2"/>
    </row>
    <row r="47" spans="1:9">
      <c r="A47" s="4">
        <v>150145</v>
      </c>
      <c r="B47" s="7" t="s">
        <v>78</v>
      </c>
      <c r="C47" s="20" t="s">
        <v>18</v>
      </c>
      <c r="D47" s="21" t="s">
        <v>292</v>
      </c>
      <c r="E47" s="1" t="s">
        <v>213</v>
      </c>
      <c r="F47" s="11" t="s">
        <v>241</v>
      </c>
      <c r="G47" s="2" t="s">
        <v>11</v>
      </c>
      <c r="H47" s="2" t="s">
        <v>342</v>
      </c>
      <c r="I47" s="2" t="s">
        <v>196</v>
      </c>
    </row>
    <row r="48" spans="1:9">
      <c r="A48" s="4">
        <v>150146</v>
      </c>
      <c r="B48" s="8" t="s">
        <v>79</v>
      </c>
      <c r="C48" s="20" t="s">
        <v>28</v>
      </c>
      <c r="D48" s="21" t="s">
        <v>293</v>
      </c>
      <c r="E48" s="1" t="s">
        <v>213</v>
      </c>
      <c r="F48" s="11" t="s">
        <v>239</v>
      </c>
      <c r="G48" s="2" t="s">
        <v>29</v>
      </c>
      <c r="H48" s="2" t="s">
        <v>343</v>
      </c>
      <c r="I48" s="2" t="s">
        <v>187</v>
      </c>
    </row>
    <row r="49" spans="1:9">
      <c r="A49" s="4">
        <v>150147</v>
      </c>
      <c r="B49" s="6" t="s">
        <v>80</v>
      </c>
      <c r="C49" s="20" t="s">
        <v>30</v>
      </c>
      <c r="D49" s="21" t="s">
        <v>288</v>
      </c>
      <c r="E49" s="1" t="s">
        <v>211</v>
      </c>
      <c r="F49" s="11" t="s">
        <v>237</v>
      </c>
      <c r="G49" s="2" t="s">
        <v>495</v>
      </c>
      <c r="H49" s="2" t="s">
        <v>344</v>
      </c>
      <c r="I49" s="2"/>
    </row>
    <row r="50" spans="1:9">
      <c r="A50" s="4">
        <v>150148</v>
      </c>
      <c r="B50" s="8" t="s">
        <v>81</v>
      </c>
      <c r="C50" s="20" t="s">
        <v>18</v>
      </c>
      <c r="D50" s="21" t="s">
        <v>292</v>
      </c>
      <c r="E50" s="1" t="s">
        <v>214</v>
      </c>
      <c r="F50" s="11" t="s">
        <v>226</v>
      </c>
      <c r="G50" s="2" t="s">
        <v>11</v>
      </c>
      <c r="H50" s="2" t="s">
        <v>345</v>
      </c>
      <c r="I50" s="2" t="s">
        <v>15</v>
      </c>
    </row>
    <row r="51" spans="1:9">
      <c r="A51" s="4">
        <v>150149</v>
      </c>
      <c r="B51" s="8" t="s">
        <v>82</v>
      </c>
      <c r="C51" s="20" t="s">
        <v>25</v>
      </c>
      <c r="D51" s="21" t="s">
        <v>293</v>
      </c>
      <c r="E51" s="1" t="s">
        <v>211</v>
      </c>
      <c r="F51" s="11" t="s">
        <v>226</v>
      </c>
      <c r="G51" s="2" t="s">
        <v>8</v>
      </c>
      <c r="H51" s="2" t="s">
        <v>346</v>
      </c>
      <c r="I51" s="2" t="s">
        <v>187</v>
      </c>
    </row>
    <row r="52" spans="1:9">
      <c r="A52" s="4">
        <v>150150</v>
      </c>
      <c r="B52" s="6" t="s">
        <v>83</v>
      </c>
      <c r="C52" s="20" t="s">
        <v>5</v>
      </c>
      <c r="D52" s="21" t="s">
        <v>288</v>
      </c>
      <c r="E52" s="1" t="s">
        <v>210</v>
      </c>
      <c r="F52" s="11" t="s">
        <v>222</v>
      </c>
      <c r="G52" s="2" t="s">
        <v>8</v>
      </c>
      <c r="H52" s="2" t="s">
        <v>347</v>
      </c>
      <c r="I52" s="2"/>
    </row>
    <row r="53" spans="1:9">
      <c r="A53" s="4">
        <v>150151</v>
      </c>
      <c r="B53" s="6" t="s">
        <v>84</v>
      </c>
      <c r="C53" s="20" t="s">
        <v>6</v>
      </c>
      <c r="D53" s="21" t="s">
        <v>294</v>
      </c>
      <c r="E53" s="1" t="s">
        <v>210</v>
      </c>
      <c r="F53" s="11" t="s">
        <v>222</v>
      </c>
      <c r="G53" s="2" t="s">
        <v>8</v>
      </c>
      <c r="H53" s="2" t="s">
        <v>348</v>
      </c>
      <c r="I53" s="2"/>
    </row>
    <row r="54" spans="1:9">
      <c r="A54" s="4">
        <v>150152</v>
      </c>
      <c r="B54" s="8" t="s">
        <v>85</v>
      </c>
      <c r="C54" s="20" t="s">
        <v>10</v>
      </c>
      <c r="D54" s="21" t="s">
        <v>291</v>
      </c>
      <c r="E54" s="1" t="s">
        <v>210</v>
      </c>
      <c r="F54" s="11" t="s">
        <v>226</v>
      </c>
      <c r="G54" s="2" t="s">
        <v>8</v>
      </c>
      <c r="H54" s="2" t="s">
        <v>349</v>
      </c>
      <c r="I54" s="2" t="s">
        <v>197</v>
      </c>
    </row>
    <row r="55" spans="1:9">
      <c r="A55" s="4">
        <v>150153</v>
      </c>
      <c r="B55" s="6" t="s">
        <v>86</v>
      </c>
      <c r="C55" s="20" t="s">
        <v>5</v>
      </c>
      <c r="D55" s="21" t="s">
        <v>288</v>
      </c>
      <c r="E55" s="1" t="s">
        <v>219</v>
      </c>
      <c r="F55" s="11" t="s">
        <v>238</v>
      </c>
      <c r="G55" s="2" t="s">
        <v>8</v>
      </c>
      <c r="H55" s="2" t="s">
        <v>350</v>
      </c>
      <c r="I55" s="2"/>
    </row>
    <row r="56" spans="1:9">
      <c r="A56" s="4">
        <v>150154</v>
      </c>
      <c r="B56" s="6" t="s">
        <v>87</v>
      </c>
      <c r="C56" s="20" t="s">
        <v>19</v>
      </c>
      <c r="D56" s="21" t="s">
        <v>290</v>
      </c>
      <c r="E56" s="1" t="s">
        <v>218</v>
      </c>
      <c r="F56" s="11" t="s">
        <v>242</v>
      </c>
      <c r="G56" s="2" t="s">
        <v>8</v>
      </c>
      <c r="H56" s="2" t="s">
        <v>351</v>
      </c>
      <c r="I56" s="2"/>
    </row>
    <row r="57" spans="1:9">
      <c r="A57" s="4">
        <v>150155</v>
      </c>
      <c r="B57" s="9" t="s">
        <v>88</v>
      </c>
      <c r="C57" s="20" t="s">
        <v>9</v>
      </c>
      <c r="D57" s="21" t="s">
        <v>295</v>
      </c>
      <c r="E57" s="1" t="s">
        <v>214</v>
      </c>
      <c r="F57" s="11" t="s">
        <v>237</v>
      </c>
      <c r="G57" s="2" t="s">
        <v>8</v>
      </c>
      <c r="H57" s="2" t="s">
        <v>352</v>
      </c>
      <c r="I57" s="2"/>
    </row>
    <row r="58" spans="1:9">
      <c r="A58" s="4">
        <v>150156</v>
      </c>
      <c r="B58" s="8" t="s">
        <v>89</v>
      </c>
      <c r="C58" s="20" t="s">
        <v>26</v>
      </c>
      <c r="D58" s="21" t="s">
        <v>287</v>
      </c>
      <c r="E58" s="1" t="s">
        <v>212</v>
      </c>
      <c r="F58" s="11" t="s">
        <v>226</v>
      </c>
      <c r="G58" s="2" t="s">
        <v>8</v>
      </c>
      <c r="H58" s="2" t="s">
        <v>353</v>
      </c>
      <c r="I58" s="2" t="s">
        <v>197</v>
      </c>
    </row>
    <row r="59" spans="1:9">
      <c r="A59" s="4">
        <v>150157</v>
      </c>
      <c r="B59" s="6" t="s">
        <v>90</v>
      </c>
      <c r="C59" s="20" t="s">
        <v>31</v>
      </c>
      <c r="D59" s="21" t="s">
        <v>292</v>
      </c>
      <c r="E59" s="1" t="s">
        <v>216</v>
      </c>
      <c r="F59" s="11" t="s">
        <v>237</v>
      </c>
      <c r="G59" s="2" t="s">
        <v>8</v>
      </c>
      <c r="H59" s="2" t="s">
        <v>354</v>
      </c>
      <c r="I59" s="2"/>
    </row>
    <row r="60" spans="1:9">
      <c r="A60" s="4">
        <v>150158</v>
      </c>
      <c r="B60" s="8" t="s">
        <v>91</v>
      </c>
      <c r="C60" s="20" t="s">
        <v>7</v>
      </c>
      <c r="D60" s="21" t="s">
        <v>291</v>
      </c>
      <c r="E60" s="1" t="s">
        <v>219</v>
      </c>
      <c r="F60" s="11" t="s">
        <v>236</v>
      </c>
      <c r="G60" s="2" t="s">
        <v>8</v>
      </c>
      <c r="H60" s="2" t="s">
        <v>355</v>
      </c>
      <c r="I60" s="2" t="s">
        <v>32</v>
      </c>
    </row>
    <row r="61" spans="1:9">
      <c r="A61" s="4">
        <v>150159</v>
      </c>
      <c r="B61" s="8" t="s">
        <v>92</v>
      </c>
      <c r="C61" s="20" t="s">
        <v>18</v>
      </c>
      <c r="D61" s="21" t="s">
        <v>289</v>
      </c>
      <c r="E61" s="1" t="s">
        <v>211</v>
      </c>
      <c r="F61" s="11" t="s">
        <v>231</v>
      </c>
      <c r="G61" s="2" t="s">
        <v>11</v>
      </c>
      <c r="H61" s="2" t="s">
        <v>356</v>
      </c>
      <c r="I61" s="2" t="s">
        <v>196</v>
      </c>
    </row>
    <row r="62" spans="1:9">
      <c r="A62" s="4">
        <v>150160</v>
      </c>
      <c r="B62" s="9" t="s">
        <v>93</v>
      </c>
      <c r="C62" s="20" t="s">
        <v>9</v>
      </c>
      <c r="D62" s="21" t="s">
        <v>290</v>
      </c>
      <c r="E62" s="1" t="s">
        <v>220</v>
      </c>
      <c r="F62" s="11" t="s">
        <v>226</v>
      </c>
      <c r="G62" s="2" t="s">
        <v>11</v>
      </c>
      <c r="H62" s="2" t="s">
        <v>307</v>
      </c>
      <c r="I62" s="2"/>
    </row>
    <row r="63" spans="1:9">
      <c r="A63" s="4">
        <v>150161</v>
      </c>
      <c r="B63" s="8" t="s">
        <v>94</v>
      </c>
      <c r="C63" s="20" t="s">
        <v>7</v>
      </c>
      <c r="D63" s="21" t="s">
        <v>295</v>
      </c>
      <c r="E63" s="1" t="s">
        <v>220</v>
      </c>
      <c r="F63" s="11" t="s">
        <v>236</v>
      </c>
      <c r="G63" s="2" t="s">
        <v>11</v>
      </c>
      <c r="H63" s="2" t="s">
        <v>357</v>
      </c>
      <c r="I63" s="2" t="s">
        <v>189</v>
      </c>
    </row>
    <row r="64" spans="1:9">
      <c r="A64" s="4">
        <v>150162</v>
      </c>
      <c r="B64" s="8" t="s">
        <v>95</v>
      </c>
      <c r="C64" s="20" t="s">
        <v>19</v>
      </c>
      <c r="D64" s="21" t="s">
        <v>288</v>
      </c>
      <c r="E64" s="1" t="s">
        <v>211</v>
      </c>
      <c r="F64" s="11" t="s">
        <v>226</v>
      </c>
      <c r="G64" s="2" t="s">
        <v>11</v>
      </c>
      <c r="H64" s="2" t="s">
        <v>358</v>
      </c>
      <c r="I64" s="2"/>
    </row>
    <row r="65" spans="1:9">
      <c r="A65" s="4">
        <v>150163</v>
      </c>
      <c r="B65" s="8" t="s">
        <v>96</v>
      </c>
      <c r="C65" s="20" t="s">
        <v>13</v>
      </c>
      <c r="D65" s="21" t="s">
        <v>292</v>
      </c>
      <c r="E65" s="1" t="s">
        <v>212</v>
      </c>
      <c r="F65" s="11" t="s">
        <v>230</v>
      </c>
      <c r="G65" s="2" t="s">
        <v>11</v>
      </c>
      <c r="H65" s="2" t="s">
        <v>359</v>
      </c>
      <c r="I65" s="2" t="s">
        <v>33</v>
      </c>
    </row>
    <row r="66" spans="1:9">
      <c r="A66" s="4">
        <v>150164</v>
      </c>
      <c r="B66" s="8" t="s">
        <v>97</v>
      </c>
      <c r="C66" s="20" t="s">
        <v>10</v>
      </c>
      <c r="D66" s="21" t="s">
        <v>295</v>
      </c>
      <c r="E66" s="1" t="s">
        <v>213</v>
      </c>
      <c r="F66" s="11" t="s">
        <v>227</v>
      </c>
      <c r="G66" s="2" t="s">
        <v>8</v>
      </c>
      <c r="H66" s="2" t="s">
        <v>360</v>
      </c>
      <c r="I66" s="2" t="s">
        <v>187</v>
      </c>
    </row>
    <row r="67" spans="1:9">
      <c r="A67" s="4">
        <v>150165</v>
      </c>
      <c r="B67" s="6" t="s">
        <v>98</v>
      </c>
      <c r="C67" s="20" t="s">
        <v>5</v>
      </c>
      <c r="D67" s="21" t="s">
        <v>288</v>
      </c>
      <c r="E67" s="1" t="s">
        <v>219</v>
      </c>
      <c r="F67" s="11" t="s">
        <v>237</v>
      </c>
      <c r="G67" s="2" t="s">
        <v>8</v>
      </c>
      <c r="H67" s="2" t="s">
        <v>361</v>
      </c>
      <c r="I67" s="2"/>
    </row>
    <row r="68" spans="1:9">
      <c r="A68" s="4">
        <v>150166</v>
      </c>
      <c r="B68" s="6" t="s">
        <v>99</v>
      </c>
      <c r="C68" s="20" t="s">
        <v>6</v>
      </c>
      <c r="D68" s="21" t="s">
        <v>292</v>
      </c>
      <c r="E68" s="1" t="s">
        <v>213</v>
      </c>
      <c r="F68" s="11" t="s">
        <v>236</v>
      </c>
      <c r="G68" s="2" t="s">
        <v>8</v>
      </c>
      <c r="H68" s="2" t="s">
        <v>362</v>
      </c>
      <c r="I68" s="2"/>
    </row>
    <row r="69" spans="1:9">
      <c r="A69" s="4">
        <v>150167</v>
      </c>
      <c r="B69" s="8" t="s">
        <v>100</v>
      </c>
      <c r="C69" s="20" t="s">
        <v>10</v>
      </c>
      <c r="D69" s="21" t="s">
        <v>295</v>
      </c>
      <c r="E69" s="1" t="s">
        <v>211</v>
      </c>
      <c r="F69" s="11" t="s">
        <v>237</v>
      </c>
      <c r="G69" s="2" t="s">
        <v>29</v>
      </c>
      <c r="H69" s="2" t="s">
        <v>363</v>
      </c>
      <c r="I69" s="2" t="s">
        <v>198</v>
      </c>
    </row>
    <row r="70" spans="1:9">
      <c r="A70" s="4">
        <v>150168</v>
      </c>
      <c r="B70" s="6" t="s">
        <v>101</v>
      </c>
      <c r="C70" s="20" t="s">
        <v>6</v>
      </c>
      <c r="D70" s="21" t="s">
        <v>287</v>
      </c>
      <c r="E70" s="1" t="s">
        <v>216</v>
      </c>
      <c r="F70" s="11" t="s">
        <v>238</v>
      </c>
      <c r="G70" s="2" t="s">
        <v>495</v>
      </c>
      <c r="H70" s="2" t="s">
        <v>364</v>
      </c>
      <c r="I70" s="2"/>
    </row>
    <row r="71" spans="1:9">
      <c r="A71" s="4">
        <v>150169</v>
      </c>
      <c r="B71" s="9" t="s">
        <v>102</v>
      </c>
      <c r="C71" s="20" t="s">
        <v>10</v>
      </c>
      <c r="D71" s="21" t="s">
        <v>290</v>
      </c>
      <c r="E71" s="1" t="s">
        <v>218</v>
      </c>
      <c r="F71" s="11" t="s">
        <v>229</v>
      </c>
      <c r="G71" s="2" t="s">
        <v>11</v>
      </c>
      <c r="H71" s="2" t="s">
        <v>304</v>
      </c>
      <c r="I71" s="2" t="s">
        <v>34</v>
      </c>
    </row>
    <row r="72" spans="1:9">
      <c r="A72" s="4">
        <v>150170</v>
      </c>
      <c r="B72" s="8" t="s">
        <v>103</v>
      </c>
      <c r="C72" s="20" t="s">
        <v>5</v>
      </c>
      <c r="D72" s="21" t="s">
        <v>295</v>
      </c>
      <c r="E72" s="1" t="s">
        <v>212</v>
      </c>
      <c r="F72" s="11" t="s">
        <v>225</v>
      </c>
      <c r="G72" s="2" t="s">
        <v>11</v>
      </c>
      <c r="H72" s="2" t="s">
        <v>365</v>
      </c>
      <c r="I72" s="2"/>
    </row>
    <row r="73" spans="1:9">
      <c r="A73" s="4">
        <v>150171</v>
      </c>
      <c r="B73" s="7" t="s">
        <v>104</v>
      </c>
      <c r="C73" s="20" t="s">
        <v>26</v>
      </c>
      <c r="D73" s="21" t="s">
        <v>288</v>
      </c>
      <c r="E73" s="1" t="s">
        <v>218</v>
      </c>
      <c r="F73" s="11" t="s">
        <v>226</v>
      </c>
      <c r="G73" s="2" t="s">
        <v>11</v>
      </c>
      <c r="H73" s="2" t="s">
        <v>366</v>
      </c>
      <c r="I73" s="2" t="s">
        <v>35</v>
      </c>
    </row>
    <row r="74" spans="1:9">
      <c r="A74" s="4">
        <v>150172</v>
      </c>
      <c r="B74" s="7" t="s">
        <v>105</v>
      </c>
      <c r="C74" s="20" t="s">
        <v>26</v>
      </c>
      <c r="D74" s="21" t="s">
        <v>290</v>
      </c>
      <c r="E74" s="1" t="s">
        <v>213</v>
      </c>
      <c r="F74" s="11" t="s">
        <v>237</v>
      </c>
      <c r="G74" s="2" t="s">
        <v>11</v>
      </c>
      <c r="H74" s="2" t="s">
        <v>367</v>
      </c>
      <c r="I74" s="2"/>
    </row>
    <row r="75" spans="1:9">
      <c r="A75" s="4">
        <v>150173</v>
      </c>
      <c r="B75" s="8" t="s">
        <v>106</v>
      </c>
      <c r="C75" s="20" t="s">
        <v>16</v>
      </c>
      <c r="D75" s="21" t="s">
        <v>293</v>
      </c>
      <c r="E75" s="1" t="s">
        <v>214</v>
      </c>
      <c r="F75" s="11" t="s">
        <v>240</v>
      </c>
      <c r="G75" s="2" t="s">
        <v>11</v>
      </c>
      <c r="H75" s="2" t="s">
        <v>368</v>
      </c>
      <c r="I75" s="2"/>
    </row>
    <row r="76" spans="1:9">
      <c r="A76" s="4">
        <v>150174</v>
      </c>
      <c r="B76" s="7" t="s">
        <v>107</v>
      </c>
      <c r="C76" s="20" t="s">
        <v>16</v>
      </c>
      <c r="D76" s="21" t="s">
        <v>287</v>
      </c>
      <c r="E76" s="1" t="s">
        <v>221</v>
      </c>
      <c r="F76" s="11" t="s">
        <v>238</v>
      </c>
      <c r="G76" s="2" t="s">
        <v>11</v>
      </c>
      <c r="H76" s="2" t="s">
        <v>369</v>
      </c>
      <c r="I76" s="2"/>
    </row>
    <row r="77" spans="1:9">
      <c r="A77" s="4">
        <v>150175</v>
      </c>
      <c r="B77" s="8" t="s">
        <v>108</v>
      </c>
      <c r="C77" s="20" t="s">
        <v>36</v>
      </c>
      <c r="D77" s="21" t="s">
        <v>294</v>
      </c>
      <c r="E77" s="1" t="s">
        <v>219</v>
      </c>
      <c r="F77" s="11" t="s">
        <v>237</v>
      </c>
      <c r="G77" s="2" t="s">
        <v>11</v>
      </c>
      <c r="H77" s="2" t="s">
        <v>370</v>
      </c>
      <c r="I77" s="2"/>
    </row>
    <row r="78" spans="1:9">
      <c r="A78" s="4">
        <v>150176</v>
      </c>
      <c r="B78" s="8" t="s">
        <v>109</v>
      </c>
      <c r="C78" s="20" t="s">
        <v>25</v>
      </c>
      <c r="D78" s="21" t="s">
        <v>293</v>
      </c>
      <c r="E78" s="1" t="s">
        <v>216</v>
      </c>
      <c r="F78" s="11" t="s">
        <v>222</v>
      </c>
      <c r="G78" s="2" t="s">
        <v>11</v>
      </c>
      <c r="H78" s="2" t="s">
        <v>371</v>
      </c>
      <c r="I78" s="2"/>
    </row>
    <row r="79" spans="1:9">
      <c r="A79" s="4">
        <v>150177</v>
      </c>
      <c r="B79" s="7" t="s">
        <v>110</v>
      </c>
      <c r="C79" s="20" t="s">
        <v>25</v>
      </c>
      <c r="D79" s="21" t="s">
        <v>288</v>
      </c>
      <c r="E79" s="1" t="s">
        <v>216</v>
      </c>
      <c r="F79" s="11" t="s">
        <v>232</v>
      </c>
      <c r="G79" s="2" t="s">
        <v>11</v>
      </c>
      <c r="H79" s="2" t="s">
        <v>372</v>
      </c>
      <c r="I79" s="2"/>
    </row>
    <row r="80" spans="1:9">
      <c r="A80" s="4">
        <v>150178</v>
      </c>
      <c r="B80" s="7" t="s">
        <v>111</v>
      </c>
      <c r="C80" s="20" t="s">
        <v>6</v>
      </c>
      <c r="D80" s="21" t="s">
        <v>294</v>
      </c>
      <c r="E80" s="1" t="s">
        <v>217</v>
      </c>
      <c r="F80" s="11" t="s">
        <v>230</v>
      </c>
      <c r="G80" s="2" t="s">
        <v>11</v>
      </c>
      <c r="H80" s="2" t="s">
        <v>373</v>
      </c>
      <c r="I80" s="2"/>
    </row>
    <row r="81" spans="1:9">
      <c r="A81" s="4">
        <v>150179</v>
      </c>
      <c r="B81" s="8" t="s">
        <v>112</v>
      </c>
      <c r="C81" s="20" t="s">
        <v>37</v>
      </c>
      <c r="D81" s="21" t="s">
        <v>295</v>
      </c>
      <c r="E81" s="1" t="s">
        <v>213</v>
      </c>
      <c r="F81" s="11" t="s">
        <v>243</v>
      </c>
      <c r="G81" s="2" t="s">
        <v>11</v>
      </c>
      <c r="H81" s="2" t="s">
        <v>374</v>
      </c>
      <c r="I81" s="2" t="s">
        <v>189</v>
      </c>
    </row>
    <row r="82" spans="1:9">
      <c r="A82" s="4">
        <v>150180</v>
      </c>
      <c r="B82" s="8" t="s">
        <v>113</v>
      </c>
      <c r="C82" s="20" t="s">
        <v>38</v>
      </c>
      <c r="D82" s="21" t="s">
        <v>288</v>
      </c>
      <c r="E82" s="1" t="s">
        <v>216</v>
      </c>
      <c r="F82" s="11" t="s">
        <v>227</v>
      </c>
      <c r="G82" s="2" t="s">
        <v>11</v>
      </c>
      <c r="H82" s="2" t="s">
        <v>375</v>
      </c>
      <c r="I82" s="2"/>
    </row>
    <row r="83" spans="1:9">
      <c r="A83" s="4">
        <v>150181</v>
      </c>
      <c r="B83" s="8" t="s">
        <v>114</v>
      </c>
      <c r="C83" s="20" t="s">
        <v>10</v>
      </c>
      <c r="D83" s="21" t="s">
        <v>292</v>
      </c>
      <c r="E83" s="1" t="s">
        <v>214</v>
      </c>
      <c r="F83" s="11" t="s">
        <v>227</v>
      </c>
      <c r="G83" s="2" t="s">
        <v>11</v>
      </c>
      <c r="H83" s="2" t="s">
        <v>376</v>
      </c>
      <c r="I83" s="2" t="s">
        <v>34</v>
      </c>
    </row>
    <row r="84" spans="1:9">
      <c r="A84" s="4">
        <v>150182</v>
      </c>
      <c r="B84" s="6" t="s">
        <v>115</v>
      </c>
      <c r="C84" s="20" t="s">
        <v>6</v>
      </c>
      <c r="D84" s="21" t="s">
        <v>291</v>
      </c>
      <c r="E84" s="1" t="s">
        <v>211</v>
      </c>
      <c r="F84" s="11" t="s">
        <v>232</v>
      </c>
      <c r="G84" s="2" t="s">
        <v>11</v>
      </c>
      <c r="H84" s="2" t="s">
        <v>377</v>
      </c>
      <c r="I84" s="2"/>
    </row>
    <row r="85" spans="1:9">
      <c r="A85" s="4">
        <v>150183</v>
      </c>
      <c r="B85" s="6" t="s">
        <v>116</v>
      </c>
      <c r="C85" s="20" t="s">
        <v>19</v>
      </c>
      <c r="D85" s="21" t="s">
        <v>289</v>
      </c>
      <c r="E85" s="1" t="s">
        <v>212</v>
      </c>
      <c r="F85" s="11" t="s">
        <v>244</v>
      </c>
      <c r="G85" s="2" t="s">
        <v>8</v>
      </c>
      <c r="H85" s="2" t="s">
        <v>378</v>
      </c>
      <c r="I85" s="2" t="s">
        <v>200</v>
      </c>
    </row>
    <row r="86" spans="1:9">
      <c r="A86" s="4">
        <v>150184</v>
      </c>
      <c r="B86" s="8" t="s">
        <v>117</v>
      </c>
      <c r="C86" s="20" t="s">
        <v>39</v>
      </c>
      <c r="D86" s="21" t="s">
        <v>294</v>
      </c>
      <c r="E86" s="1" t="s">
        <v>217</v>
      </c>
      <c r="F86" s="11" t="s">
        <v>232</v>
      </c>
      <c r="G86" s="2" t="s">
        <v>11</v>
      </c>
      <c r="H86" s="2" t="s">
        <v>379</v>
      </c>
      <c r="I86" s="2" t="s">
        <v>199</v>
      </c>
    </row>
    <row r="87" spans="1:9">
      <c r="A87" s="4">
        <v>150185</v>
      </c>
      <c r="B87" s="8" t="s">
        <v>118</v>
      </c>
      <c r="C87" s="20" t="s">
        <v>14</v>
      </c>
      <c r="D87" s="21" t="s">
        <v>291</v>
      </c>
      <c r="E87" s="1" t="s">
        <v>219</v>
      </c>
      <c r="F87" s="11" t="s">
        <v>238</v>
      </c>
      <c r="G87" s="2" t="s">
        <v>11</v>
      </c>
      <c r="H87" s="2" t="s">
        <v>380</v>
      </c>
      <c r="I87" s="2"/>
    </row>
    <row r="88" spans="1:9">
      <c r="A88" s="4">
        <v>150186</v>
      </c>
      <c r="B88" s="8" t="s">
        <v>119</v>
      </c>
      <c r="C88" s="20" t="s">
        <v>36</v>
      </c>
      <c r="D88" s="21" t="s">
        <v>288</v>
      </c>
      <c r="E88" s="1" t="s">
        <v>216</v>
      </c>
      <c r="F88" s="11" t="s">
        <v>222</v>
      </c>
      <c r="G88" s="2" t="s">
        <v>11</v>
      </c>
      <c r="H88" s="2" t="s">
        <v>381</v>
      </c>
      <c r="I88" s="2"/>
    </row>
    <row r="89" spans="1:9">
      <c r="A89" s="4">
        <v>150187</v>
      </c>
      <c r="B89" s="10" t="s">
        <v>120</v>
      </c>
      <c r="C89" s="20" t="s">
        <v>30</v>
      </c>
      <c r="D89" s="21" t="s">
        <v>292</v>
      </c>
      <c r="E89" s="1" t="s">
        <v>217</v>
      </c>
      <c r="F89" s="11" t="s">
        <v>240</v>
      </c>
      <c r="G89" s="2" t="s">
        <v>11</v>
      </c>
      <c r="H89" s="2" t="s">
        <v>382</v>
      </c>
      <c r="I89" s="2"/>
    </row>
    <row r="90" spans="1:9">
      <c r="A90" s="4">
        <v>150188</v>
      </c>
      <c r="B90" s="8" t="s">
        <v>121</v>
      </c>
      <c r="C90" s="20" t="s">
        <v>7</v>
      </c>
      <c r="D90" s="21" t="s">
        <v>295</v>
      </c>
      <c r="E90" s="1" t="s">
        <v>219</v>
      </c>
      <c r="F90" s="11" t="s">
        <v>230</v>
      </c>
      <c r="G90" s="2" t="s">
        <v>11</v>
      </c>
      <c r="H90" s="2" t="s">
        <v>383</v>
      </c>
      <c r="I90" s="2" t="s">
        <v>34</v>
      </c>
    </row>
    <row r="91" spans="1:9">
      <c r="A91" s="4">
        <v>150189</v>
      </c>
      <c r="B91" s="8" t="s">
        <v>122</v>
      </c>
      <c r="C91" s="20" t="s">
        <v>18</v>
      </c>
      <c r="D91" s="21" t="s">
        <v>289</v>
      </c>
      <c r="E91" s="1" t="s">
        <v>214</v>
      </c>
      <c r="F91" s="11" t="s">
        <v>222</v>
      </c>
      <c r="G91" s="2" t="s">
        <v>11</v>
      </c>
      <c r="H91" s="2" t="s">
        <v>384</v>
      </c>
      <c r="I91" s="2"/>
    </row>
    <row r="92" spans="1:9">
      <c r="A92" s="4">
        <v>150190</v>
      </c>
      <c r="B92" s="9" t="s">
        <v>123</v>
      </c>
      <c r="C92" s="20" t="s">
        <v>13</v>
      </c>
      <c r="D92" s="21" t="s">
        <v>290</v>
      </c>
      <c r="E92" s="1" t="s">
        <v>211</v>
      </c>
      <c r="F92" s="11" t="s">
        <v>226</v>
      </c>
      <c r="G92" s="2" t="s">
        <v>11</v>
      </c>
      <c r="H92" s="2" t="s">
        <v>385</v>
      </c>
      <c r="I92" s="2"/>
    </row>
    <row r="93" spans="1:9">
      <c r="A93" s="4">
        <v>150191</v>
      </c>
      <c r="B93" s="8" t="s">
        <v>124</v>
      </c>
      <c r="C93" s="20" t="s">
        <v>19</v>
      </c>
      <c r="D93" s="21" t="s">
        <v>293</v>
      </c>
      <c r="E93" s="1" t="s">
        <v>215</v>
      </c>
      <c r="F93" s="11" t="s">
        <v>245</v>
      </c>
      <c r="G93" s="2" t="s">
        <v>11</v>
      </c>
      <c r="H93" s="2" t="s">
        <v>386</v>
      </c>
      <c r="I93" s="2"/>
    </row>
    <row r="94" spans="1:9">
      <c r="A94" s="4">
        <v>150192</v>
      </c>
      <c r="B94" s="7" t="s">
        <v>125</v>
      </c>
      <c r="C94" s="20" t="s">
        <v>10</v>
      </c>
      <c r="D94" s="21" t="s">
        <v>289</v>
      </c>
      <c r="E94" s="1" t="s">
        <v>220</v>
      </c>
      <c r="F94" s="11" t="s">
        <v>240</v>
      </c>
      <c r="G94" s="2" t="s">
        <v>11</v>
      </c>
      <c r="H94" s="2" t="s">
        <v>387</v>
      </c>
      <c r="I94" s="2" t="s">
        <v>15</v>
      </c>
    </row>
    <row r="95" spans="1:9">
      <c r="A95" s="4">
        <v>150193</v>
      </c>
      <c r="B95" s="7" t="s">
        <v>126</v>
      </c>
      <c r="C95" s="20" t="s">
        <v>18</v>
      </c>
      <c r="D95" s="21" t="s">
        <v>292</v>
      </c>
      <c r="E95" s="1" t="s">
        <v>216</v>
      </c>
      <c r="F95" s="11" t="s">
        <v>222</v>
      </c>
      <c r="G95" s="2" t="s">
        <v>11</v>
      </c>
      <c r="H95" s="2" t="s">
        <v>388</v>
      </c>
      <c r="I95" s="2"/>
    </row>
    <row r="96" spans="1:9">
      <c r="A96" s="4">
        <v>150194</v>
      </c>
      <c r="B96" s="7" t="s">
        <v>127</v>
      </c>
      <c r="C96" s="20" t="s">
        <v>6</v>
      </c>
      <c r="D96" s="21" t="s">
        <v>291</v>
      </c>
      <c r="E96" s="1" t="s">
        <v>221</v>
      </c>
      <c r="F96" s="11" t="s">
        <v>222</v>
      </c>
      <c r="G96" s="2" t="s">
        <v>11</v>
      </c>
      <c r="H96" s="2" t="s">
        <v>389</v>
      </c>
      <c r="I96" s="2"/>
    </row>
    <row r="97" spans="1:9">
      <c r="A97" s="4">
        <v>150195</v>
      </c>
      <c r="B97" s="7" t="s">
        <v>128</v>
      </c>
      <c r="C97" s="20" t="s">
        <v>9</v>
      </c>
      <c r="D97" s="21" t="s">
        <v>287</v>
      </c>
      <c r="E97" s="1" t="s">
        <v>211</v>
      </c>
      <c r="F97" s="11" t="s">
        <v>229</v>
      </c>
      <c r="G97" s="2" t="s">
        <v>11</v>
      </c>
      <c r="H97" s="2" t="s">
        <v>390</v>
      </c>
      <c r="I97" s="2"/>
    </row>
    <row r="98" spans="1:9">
      <c r="A98" s="4">
        <v>150196</v>
      </c>
      <c r="B98" s="8" t="s">
        <v>129</v>
      </c>
      <c r="C98" s="20" t="s">
        <v>10</v>
      </c>
      <c r="D98" s="21" t="s">
        <v>290</v>
      </c>
      <c r="E98" s="1" t="s">
        <v>215</v>
      </c>
      <c r="F98" s="11" t="s">
        <v>231</v>
      </c>
      <c r="G98" s="2" t="s">
        <v>8</v>
      </c>
      <c r="H98" s="2" t="s">
        <v>391</v>
      </c>
      <c r="I98" s="2" t="s">
        <v>195</v>
      </c>
    </row>
    <row r="99" spans="1:9">
      <c r="A99" s="4">
        <v>150197</v>
      </c>
      <c r="B99" s="6" t="s">
        <v>130</v>
      </c>
      <c r="C99" s="20" t="s">
        <v>5</v>
      </c>
      <c r="D99" s="21" t="s">
        <v>293</v>
      </c>
      <c r="E99" s="1" t="s">
        <v>214</v>
      </c>
      <c r="F99" s="11" t="s">
        <v>222</v>
      </c>
      <c r="G99" s="2" t="s">
        <v>8</v>
      </c>
      <c r="H99" s="2" t="s">
        <v>392</v>
      </c>
      <c r="I99" s="2"/>
    </row>
    <row r="100" spans="1:9">
      <c r="A100" s="4">
        <v>150198</v>
      </c>
      <c r="B100" s="6" t="s">
        <v>131</v>
      </c>
      <c r="C100" s="20" t="s">
        <v>6</v>
      </c>
      <c r="D100" s="21" t="s">
        <v>287</v>
      </c>
      <c r="E100" s="1" t="s">
        <v>217</v>
      </c>
      <c r="F100" s="11" t="s">
        <v>238</v>
      </c>
      <c r="G100" s="2" t="s">
        <v>8</v>
      </c>
      <c r="H100" s="2" t="s">
        <v>393</v>
      </c>
      <c r="I100" s="2"/>
    </row>
    <row r="101" spans="1:9">
      <c r="A101" s="4">
        <v>150199</v>
      </c>
      <c r="B101" s="9" t="s">
        <v>132</v>
      </c>
      <c r="C101" s="20" t="s">
        <v>9</v>
      </c>
      <c r="D101" s="21" t="s">
        <v>292</v>
      </c>
      <c r="E101" s="1" t="s">
        <v>211</v>
      </c>
      <c r="F101" s="11" t="s">
        <v>236</v>
      </c>
      <c r="G101" s="2" t="s">
        <v>8</v>
      </c>
      <c r="H101" s="2" t="s">
        <v>394</v>
      </c>
      <c r="I101" s="2"/>
    </row>
    <row r="102" spans="1:9">
      <c r="A102" s="4">
        <v>150200</v>
      </c>
      <c r="B102" s="7" t="s">
        <v>133</v>
      </c>
      <c r="C102" s="20" t="s">
        <v>7</v>
      </c>
      <c r="D102" s="21" t="s">
        <v>295</v>
      </c>
      <c r="E102" s="1" t="s">
        <v>211</v>
      </c>
      <c r="F102" s="11" t="s">
        <v>241</v>
      </c>
      <c r="G102" s="2" t="s">
        <v>8</v>
      </c>
      <c r="H102" s="2" t="s">
        <v>395</v>
      </c>
      <c r="I102" s="2" t="s">
        <v>187</v>
      </c>
    </row>
    <row r="103" spans="1:9">
      <c r="A103" s="4">
        <v>150201</v>
      </c>
      <c r="B103" s="7" t="s">
        <v>134</v>
      </c>
      <c r="C103" s="20" t="s">
        <v>10</v>
      </c>
      <c r="D103" s="21" t="s">
        <v>289</v>
      </c>
      <c r="E103" s="1" t="s">
        <v>213</v>
      </c>
      <c r="F103" s="11" t="s">
        <v>236</v>
      </c>
      <c r="G103" s="2" t="s">
        <v>8</v>
      </c>
      <c r="H103" s="2" t="s">
        <v>396</v>
      </c>
      <c r="I103" s="2" t="s">
        <v>201</v>
      </c>
    </row>
    <row r="104" spans="1:9">
      <c r="A104" s="4">
        <v>150202</v>
      </c>
      <c r="B104" s="7" t="s">
        <v>135</v>
      </c>
      <c r="C104" s="20" t="s">
        <v>18</v>
      </c>
      <c r="D104" s="21" t="s">
        <v>290</v>
      </c>
      <c r="E104" s="1" t="s">
        <v>214</v>
      </c>
      <c r="F104" s="11" t="s">
        <v>238</v>
      </c>
      <c r="G104" s="2" t="s">
        <v>8</v>
      </c>
      <c r="H104" s="2" t="s">
        <v>397</v>
      </c>
      <c r="I104" s="2"/>
    </row>
    <row r="105" spans="1:9">
      <c r="A105" s="4">
        <v>150203</v>
      </c>
      <c r="B105" s="7" t="s">
        <v>136</v>
      </c>
      <c r="C105" s="20" t="s">
        <v>6</v>
      </c>
      <c r="D105" s="21" t="s">
        <v>293</v>
      </c>
      <c r="E105" s="1" t="s">
        <v>219</v>
      </c>
      <c r="F105" s="11" t="s">
        <v>236</v>
      </c>
      <c r="G105" s="2" t="s">
        <v>8</v>
      </c>
      <c r="H105" s="2" t="s">
        <v>398</v>
      </c>
      <c r="I105" s="2"/>
    </row>
    <row r="106" spans="1:9">
      <c r="A106" s="4">
        <v>150204</v>
      </c>
      <c r="B106" s="7" t="s">
        <v>137</v>
      </c>
      <c r="C106" s="20" t="s">
        <v>9</v>
      </c>
      <c r="D106" s="21" t="s">
        <v>289</v>
      </c>
      <c r="E106" s="1" t="s">
        <v>220</v>
      </c>
      <c r="F106" s="11" t="s">
        <v>240</v>
      </c>
      <c r="G106" s="2" t="s">
        <v>8</v>
      </c>
      <c r="H106" s="2" t="s">
        <v>399</v>
      </c>
      <c r="I106" s="2"/>
    </row>
    <row r="107" spans="1:9">
      <c r="A107" s="4">
        <v>150205</v>
      </c>
      <c r="B107" s="9" t="s">
        <v>138</v>
      </c>
      <c r="C107" s="20" t="s">
        <v>10</v>
      </c>
      <c r="D107" s="21" t="s">
        <v>292</v>
      </c>
      <c r="E107" s="1" t="s">
        <v>219</v>
      </c>
      <c r="F107" s="11" t="s">
        <v>241</v>
      </c>
      <c r="G107" s="2" t="s">
        <v>11</v>
      </c>
      <c r="H107" s="2" t="s">
        <v>400</v>
      </c>
      <c r="I107" s="2" t="s">
        <v>196</v>
      </c>
    </row>
    <row r="108" spans="1:9">
      <c r="A108" s="4">
        <v>150206</v>
      </c>
      <c r="B108" s="8" t="s">
        <v>139</v>
      </c>
      <c r="C108" s="20" t="s">
        <v>5</v>
      </c>
      <c r="D108" s="21" t="s">
        <v>293</v>
      </c>
      <c r="E108" s="1" t="s">
        <v>212</v>
      </c>
      <c r="F108" s="11" t="s">
        <v>231</v>
      </c>
      <c r="G108" s="2" t="s">
        <v>11</v>
      </c>
      <c r="H108" s="2" t="s">
        <v>401</v>
      </c>
      <c r="I108" s="2"/>
    </row>
    <row r="109" spans="1:9">
      <c r="A109" s="4">
        <v>150207</v>
      </c>
      <c r="B109" s="9" t="s">
        <v>140</v>
      </c>
      <c r="C109" s="20" t="s">
        <v>9</v>
      </c>
      <c r="D109" s="21" t="s">
        <v>289</v>
      </c>
      <c r="E109" s="1" t="s">
        <v>216</v>
      </c>
      <c r="F109" s="11" t="s">
        <v>237</v>
      </c>
      <c r="G109" s="2" t="s">
        <v>11</v>
      </c>
      <c r="H109" s="2" t="s">
        <v>402</v>
      </c>
      <c r="I109" s="2"/>
    </row>
    <row r="110" spans="1:9">
      <c r="A110" s="4">
        <v>150208</v>
      </c>
      <c r="B110" s="9" t="s">
        <v>141</v>
      </c>
      <c r="C110" s="20" t="s">
        <v>10</v>
      </c>
      <c r="D110" s="21" t="s">
        <v>292</v>
      </c>
      <c r="E110" s="1" t="s">
        <v>213</v>
      </c>
      <c r="F110" s="11" t="s">
        <v>247</v>
      </c>
      <c r="G110" s="2" t="s">
        <v>11</v>
      </c>
      <c r="H110" s="2" t="s">
        <v>403</v>
      </c>
      <c r="I110" s="2" t="s">
        <v>196</v>
      </c>
    </row>
    <row r="111" spans="1:9">
      <c r="A111" s="4">
        <v>150209</v>
      </c>
      <c r="B111" s="8" t="s">
        <v>142</v>
      </c>
      <c r="C111" s="20" t="s">
        <v>5</v>
      </c>
      <c r="D111" s="21" t="s">
        <v>295</v>
      </c>
      <c r="E111" s="1" t="s">
        <v>220</v>
      </c>
      <c r="F111" s="11" t="s">
        <v>246</v>
      </c>
      <c r="G111" s="2" t="s">
        <v>11</v>
      </c>
      <c r="H111" s="2" t="s">
        <v>404</v>
      </c>
      <c r="I111" s="2"/>
    </row>
    <row r="112" spans="1:9">
      <c r="A112" s="4">
        <v>150210</v>
      </c>
      <c r="B112" s="6" t="s">
        <v>143</v>
      </c>
      <c r="C112" s="20" t="s">
        <v>6</v>
      </c>
      <c r="D112" s="21" t="s">
        <v>288</v>
      </c>
      <c r="E112" s="1" t="s">
        <v>212</v>
      </c>
      <c r="F112" s="11" t="s">
        <v>227</v>
      </c>
      <c r="G112" s="2" t="s">
        <v>11</v>
      </c>
      <c r="H112" s="2" t="s">
        <v>405</v>
      </c>
      <c r="I112" s="2"/>
    </row>
    <row r="113" spans="1:9">
      <c r="A113" s="4">
        <v>150211</v>
      </c>
      <c r="B113" s="9" t="s">
        <v>144</v>
      </c>
      <c r="C113" s="20" t="s">
        <v>9</v>
      </c>
      <c r="D113" s="21" t="s">
        <v>294</v>
      </c>
      <c r="E113" s="1" t="s">
        <v>215</v>
      </c>
      <c r="F113" s="11" t="s">
        <v>226</v>
      </c>
      <c r="G113" s="2" t="s">
        <v>11</v>
      </c>
      <c r="H113" s="2" t="s">
        <v>406</v>
      </c>
      <c r="I113" s="2"/>
    </row>
    <row r="114" spans="1:9">
      <c r="A114" s="4">
        <v>150212</v>
      </c>
      <c r="B114" s="7" t="s">
        <v>145</v>
      </c>
      <c r="C114" s="20" t="s">
        <v>6</v>
      </c>
      <c r="D114" s="21" t="s">
        <v>295</v>
      </c>
      <c r="E114" s="1" t="s">
        <v>210</v>
      </c>
      <c r="F114" s="11" t="s">
        <v>237</v>
      </c>
      <c r="G114" s="2" t="s">
        <v>11</v>
      </c>
      <c r="H114" s="2" t="s">
        <v>407</v>
      </c>
      <c r="I114" s="2" t="s">
        <v>202</v>
      </c>
    </row>
    <row r="115" spans="1:9">
      <c r="A115" s="4">
        <v>150213</v>
      </c>
      <c r="B115" s="7" t="s">
        <v>146</v>
      </c>
      <c r="C115" s="20" t="s">
        <v>9</v>
      </c>
      <c r="D115" s="21" t="s">
        <v>288</v>
      </c>
      <c r="E115" s="1" t="s">
        <v>217</v>
      </c>
      <c r="F115" s="11" t="s">
        <v>230</v>
      </c>
      <c r="G115" s="2" t="s">
        <v>11</v>
      </c>
      <c r="H115" s="2" t="s">
        <v>408</v>
      </c>
      <c r="I115" s="2"/>
    </row>
    <row r="116" spans="1:9">
      <c r="A116" s="4">
        <v>150214</v>
      </c>
      <c r="B116" s="9" t="s">
        <v>147</v>
      </c>
      <c r="C116" s="20" t="s">
        <v>10</v>
      </c>
      <c r="D116" s="21" t="s">
        <v>290</v>
      </c>
      <c r="E116" s="1" t="s">
        <v>220</v>
      </c>
      <c r="F116" s="11" t="s">
        <v>240</v>
      </c>
      <c r="G116" s="2" t="s">
        <v>11</v>
      </c>
      <c r="H116" s="2" t="s">
        <v>409</v>
      </c>
      <c r="I116" s="2" t="s">
        <v>196</v>
      </c>
    </row>
    <row r="117" spans="1:9">
      <c r="A117" s="4">
        <v>150215</v>
      </c>
      <c r="B117" s="8" t="s">
        <v>148</v>
      </c>
      <c r="C117" s="20" t="s">
        <v>5</v>
      </c>
      <c r="D117" s="21" t="s">
        <v>293</v>
      </c>
      <c r="E117" s="1" t="s">
        <v>210</v>
      </c>
      <c r="F117" s="11" t="s">
        <v>227</v>
      </c>
      <c r="G117" s="2" t="s">
        <v>11</v>
      </c>
      <c r="H117" s="2" t="s">
        <v>410</v>
      </c>
      <c r="I117" s="2"/>
    </row>
    <row r="118" spans="1:9">
      <c r="A118" s="4">
        <v>150216</v>
      </c>
      <c r="B118" s="6" t="s">
        <v>149</v>
      </c>
      <c r="C118" s="20" t="s">
        <v>6</v>
      </c>
      <c r="D118" s="21" t="s">
        <v>288</v>
      </c>
      <c r="E118" s="1" t="s">
        <v>210</v>
      </c>
      <c r="F118" s="11" t="s">
        <v>245</v>
      </c>
      <c r="G118" s="2" t="s">
        <v>11</v>
      </c>
      <c r="H118" s="2" t="s">
        <v>411</v>
      </c>
      <c r="I118" s="2"/>
    </row>
    <row r="119" spans="1:9">
      <c r="A119" s="4">
        <v>150217</v>
      </c>
      <c r="B119" s="9" t="s">
        <v>150</v>
      </c>
      <c r="C119" s="20" t="s">
        <v>9</v>
      </c>
      <c r="D119" s="21" t="s">
        <v>294</v>
      </c>
      <c r="E119" s="1" t="s">
        <v>216</v>
      </c>
      <c r="F119" s="11" t="s">
        <v>237</v>
      </c>
      <c r="G119" s="2" t="s">
        <v>11</v>
      </c>
      <c r="H119" s="2" t="s">
        <v>412</v>
      </c>
      <c r="I119" s="2"/>
    </row>
    <row r="120" spans="1:9">
      <c r="A120" s="4">
        <v>150218</v>
      </c>
      <c r="B120" s="8" t="s">
        <v>151</v>
      </c>
      <c r="C120" s="20" t="s">
        <v>7</v>
      </c>
      <c r="D120" s="21" t="s">
        <v>295</v>
      </c>
      <c r="E120" s="1" t="s">
        <v>216</v>
      </c>
      <c r="F120" s="11" t="s">
        <v>226</v>
      </c>
      <c r="G120" s="2" t="s">
        <v>11</v>
      </c>
      <c r="H120" s="2" t="s">
        <v>413</v>
      </c>
      <c r="I120" s="2" t="s">
        <v>203</v>
      </c>
    </row>
    <row r="121" spans="1:9">
      <c r="A121" s="4">
        <v>150219</v>
      </c>
      <c r="B121" s="7" t="s">
        <v>152</v>
      </c>
      <c r="C121" s="20" t="s">
        <v>5</v>
      </c>
      <c r="D121" s="21" t="s">
        <v>289</v>
      </c>
      <c r="E121" s="1" t="s">
        <v>221</v>
      </c>
      <c r="F121" s="11" t="s">
        <v>231</v>
      </c>
      <c r="G121" s="2" t="s">
        <v>11</v>
      </c>
      <c r="H121" s="2" t="s">
        <v>414</v>
      </c>
      <c r="I121" s="2" t="s">
        <v>204</v>
      </c>
    </row>
    <row r="122" spans="1:9">
      <c r="A122" s="4">
        <v>150220</v>
      </c>
      <c r="B122" s="7" t="s">
        <v>153</v>
      </c>
      <c r="C122" s="20" t="s">
        <v>6</v>
      </c>
      <c r="D122" s="21" t="s">
        <v>294</v>
      </c>
      <c r="E122" s="1" t="s">
        <v>221</v>
      </c>
      <c r="F122" s="11" t="s">
        <v>227</v>
      </c>
      <c r="G122" s="2" t="s">
        <v>11</v>
      </c>
      <c r="H122" s="2" t="s">
        <v>415</v>
      </c>
      <c r="I122" s="2"/>
    </row>
    <row r="123" spans="1:9">
      <c r="A123" s="4">
        <v>150221</v>
      </c>
      <c r="B123" s="7" t="s">
        <v>154</v>
      </c>
      <c r="C123" s="20" t="s">
        <v>10</v>
      </c>
      <c r="D123" s="21" t="s">
        <v>295</v>
      </c>
      <c r="E123" s="1" t="s">
        <v>210</v>
      </c>
      <c r="F123" s="11" t="s">
        <v>239</v>
      </c>
      <c r="G123" s="2" t="s">
        <v>11</v>
      </c>
      <c r="H123" s="2" t="s">
        <v>416</v>
      </c>
      <c r="I123" s="2" t="s">
        <v>192</v>
      </c>
    </row>
    <row r="124" spans="1:9">
      <c r="A124" s="4">
        <v>150222</v>
      </c>
      <c r="B124" s="7" t="s">
        <v>155</v>
      </c>
      <c r="C124" s="20" t="s">
        <v>5</v>
      </c>
      <c r="D124" s="21" t="s">
        <v>289</v>
      </c>
      <c r="E124" s="1" t="s">
        <v>217</v>
      </c>
      <c r="F124" s="11" t="s">
        <v>240</v>
      </c>
      <c r="G124" s="2" t="s">
        <v>11</v>
      </c>
      <c r="H124" s="2" t="s">
        <v>417</v>
      </c>
      <c r="I124" s="2"/>
    </row>
    <row r="125" spans="1:9">
      <c r="A125" s="4">
        <v>150223</v>
      </c>
      <c r="B125" s="7" t="s">
        <v>156</v>
      </c>
      <c r="C125" s="20" t="s">
        <v>6</v>
      </c>
      <c r="D125" s="21" t="s">
        <v>292</v>
      </c>
      <c r="E125" s="1" t="s">
        <v>221</v>
      </c>
      <c r="F125" s="11" t="s">
        <v>226</v>
      </c>
      <c r="G125" s="2" t="s">
        <v>11</v>
      </c>
      <c r="H125" s="2" t="s">
        <v>418</v>
      </c>
      <c r="I125" s="2"/>
    </row>
    <row r="126" spans="1:9">
      <c r="A126" s="4">
        <v>150224</v>
      </c>
      <c r="B126" s="7" t="s">
        <v>157</v>
      </c>
      <c r="C126" s="20" t="s">
        <v>9</v>
      </c>
      <c r="D126" s="21" t="s">
        <v>291</v>
      </c>
      <c r="E126" s="1" t="s">
        <v>220</v>
      </c>
      <c r="F126" s="11" t="s">
        <v>226</v>
      </c>
      <c r="G126" s="2" t="s">
        <v>11</v>
      </c>
      <c r="H126" s="2" t="s">
        <v>419</v>
      </c>
      <c r="I126" s="2"/>
    </row>
    <row r="127" spans="1:9">
      <c r="A127" s="4">
        <v>150225</v>
      </c>
      <c r="B127" s="6" t="s">
        <v>158</v>
      </c>
      <c r="C127" s="20" t="s">
        <v>6</v>
      </c>
      <c r="D127" s="21" t="s">
        <v>289</v>
      </c>
      <c r="E127" s="1" t="s">
        <v>213</v>
      </c>
      <c r="F127" s="11" t="s">
        <v>235</v>
      </c>
      <c r="G127" s="2" t="s">
        <v>11</v>
      </c>
      <c r="H127" s="2" t="s">
        <v>420</v>
      </c>
      <c r="I127" s="2" t="s">
        <v>194</v>
      </c>
    </row>
    <row r="128" spans="1:9">
      <c r="A128" s="4">
        <v>150226</v>
      </c>
      <c r="B128" s="7" t="s">
        <v>159</v>
      </c>
      <c r="C128" s="20" t="s">
        <v>6</v>
      </c>
      <c r="D128" s="21" t="s">
        <v>294</v>
      </c>
      <c r="E128" s="1" t="s">
        <v>219</v>
      </c>
      <c r="F128" s="11" t="s">
        <v>232</v>
      </c>
      <c r="G128" s="2" t="s">
        <v>8</v>
      </c>
      <c r="H128" s="2" t="s">
        <v>421</v>
      </c>
      <c r="I128" s="2" t="s">
        <v>189</v>
      </c>
    </row>
    <row r="129" spans="1:9">
      <c r="A129" s="4">
        <v>150227</v>
      </c>
      <c r="B129" s="9" t="s">
        <v>160</v>
      </c>
      <c r="C129" s="20" t="s">
        <v>10</v>
      </c>
      <c r="D129" s="21" t="s">
        <v>293</v>
      </c>
      <c r="E129" s="1" t="s">
        <v>216</v>
      </c>
      <c r="F129" s="11" t="s">
        <v>239</v>
      </c>
      <c r="G129" s="2" t="s">
        <v>8</v>
      </c>
      <c r="H129" s="2" t="s">
        <v>422</v>
      </c>
      <c r="I129" s="2" t="s">
        <v>40</v>
      </c>
    </row>
    <row r="130" spans="1:9">
      <c r="A130" s="4">
        <v>150228</v>
      </c>
      <c r="B130" s="9" t="s">
        <v>161</v>
      </c>
      <c r="C130" s="20" t="s">
        <v>13</v>
      </c>
      <c r="D130" s="21" t="s">
        <v>289</v>
      </c>
      <c r="E130" s="1" t="s">
        <v>216</v>
      </c>
      <c r="F130" s="11" t="s">
        <v>239</v>
      </c>
      <c r="G130" s="2" t="s">
        <v>8</v>
      </c>
      <c r="H130" s="2" t="s">
        <v>423</v>
      </c>
      <c r="I130" s="2"/>
    </row>
    <row r="131" spans="1:9">
      <c r="A131" s="4">
        <v>150229</v>
      </c>
      <c r="B131" s="8" t="s">
        <v>162</v>
      </c>
      <c r="C131" s="20" t="s">
        <v>19</v>
      </c>
      <c r="D131" s="21" t="s">
        <v>294</v>
      </c>
      <c r="E131" s="1" t="s">
        <v>220</v>
      </c>
      <c r="F131" s="11" t="s">
        <v>222</v>
      </c>
      <c r="G131" s="2" t="s">
        <v>8</v>
      </c>
      <c r="H131" s="2" t="s">
        <v>424</v>
      </c>
      <c r="I131" s="2"/>
    </row>
    <row r="132" spans="1:9">
      <c r="A132" s="4">
        <v>150230</v>
      </c>
      <c r="B132" s="6" t="s">
        <v>163</v>
      </c>
      <c r="C132" s="20" t="s">
        <v>6</v>
      </c>
      <c r="D132" s="21" t="s">
        <v>293</v>
      </c>
      <c r="E132" s="1" t="s">
        <v>221</v>
      </c>
      <c r="F132" s="11" t="s">
        <v>227</v>
      </c>
      <c r="G132" s="2" t="s">
        <v>8</v>
      </c>
      <c r="H132" s="2" t="s">
        <v>425</v>
      </c>
      <c r="I132" s="2"/>
    </row>
    <row r="133" spans="1:9">
      <c r="A133" s="4">
        <v>150231</v>
      </c>
      <c r="B133" s="8" t="s">
        <v>164</v>
      </c>
      <c r="C133" s="20" t="s">
        <v>39</v>
      </c>
      <c r="D133" s="21" t="s">
        <v>287</v>
      </c>
      <c r="E133" s="1" t="s">
        <v>218</v>
      </c>
      <c r="F133" s="11" t="s">
        <v>238</v>
      </c>
      <c r="G133" s="2" t="s">
        <v>8</v>
      </c>
      <c r="H133" s="2" t="s">
        <v>426</v>
      </c>
      <c r="I133" s="2" t="s">
        <v>41</v>
      </c>
    </row>
    <row r="134" spans="1:9">
      <c r="A134" s="4">
        <v>150232</v>
      </c>
      <c r="B134" s="8" t="s">
        <v>165</v>
      </c>
      <c r="C134" s="20" t="s">
        <v>7</v>
      </c>
      <c r="D134" s="21" t="s">
        <v>294</v>
      </c>
      <c r="E134" s="1" t="s">
        <v>214</v>
      </c>
      <c r="F134" s="11" t="s">
        <v>243</v>
      </c>
      <c r="G134" s="2" t="s">
        <v>8</v>
      </c>
      <c r="H134" s="2" t="s">
        <v>427</v>
      </c>
      <c r="I134" s="2"/>
    </row>
    <row r="135" spans="1:9">
      <c r="A135" s="4">
        <v>150233</v>
      </c>
      <c r="B135" s="8" t="s">
        <v>166</v>
      </c>
      <c r="C135" s="20" t="s">
        <v>10</v>
      </c>
      <c r="D135" s="21" t="s">
        <v>291</v>
      </c>
      <c r="E135" s="1" t="s">
        <v>213</v>
      </c>
      <c r="F135" s="11" t="s">
        <v>226</v>
      </c>
      <c r="G135" s="2" t="s">
        <v>8</v>
      </c>
      <c r="H135" s="2" t="s">
        <v>428</v>
      </c>
      <c r="I135" s="2" t="s">
        <v>192</v>
      </c>
    </row>
    <row r="136" spans="1:9">
      <c r="A136" s="4">
        <v>150234</v>
      </c>
      <c r="B136" s="6" t="s">
        <v>167</v>
      </c>
      <c r="C136" s="20" t="s">
        <v>5</v>
      </c>
      <c r="D136" s="21" t="s">
        <v>287</v>
      </c>
      <c r="E136" s="1" t="s">
        <v>212</v>
      </c>
      <c r="F136" s="11" t="s">
        <v>227</v>
      </c>
      <c r="G136" s="2" t="s">
        <v>8</v>
      </c>
      <c r="H136" s="2" t="s">
        <v>429</v>
      </c>
      <c r="I136" s="2"/>
    </row>
    <row r="137" spans="1:9">
      <c r="A137" s="4">
        <v>150235</v>
      </c>
      <c r="B137" s="6" t="s">
        <v>168</v>
      </c>
      <c r="C137" s="20" t="s">
        <v>6</v>
      </c>
      <c r="D137" s="21" t="s">
        <v>290</v>
      </c>
      <c r="E137" s="1" t="s">
        <v>210</v>
      </c>
      <c r="F137" s="11" t="s">
        <v>247</v>
      </c>
      <c r="G137" s="2" t="s">
        <v>8</v>
      </c>
      <c r="H137" s="2" t="s">
        <v>430</v>
      </c>
      <c r="I137" s="2"/>
    </row>
    <row r="138" spans="1:9">
      <c r="A138" s="4">
        <v>150236</v>
      </c>
      <c r="B138" s="8" t="s">
        <v>169</v>
      </c>
      <c r="C138" s="20" t="s">
        <v>10</v>
      </c>
      <c r="D138" s="21" t="s">
        <v>293</v>
      </c>
      <c r="E138" s="1" t="s">
        <v>217</v>
      </c>
      <c r="F138" s="11" t="s">
        <v>236</v>
      </c>
      <c r="G138" s="2" t="s">
        <v>8</v>
      </c>
      <c r="H138" s="2" t="s">
        <v>431</v>
      </c>
      <c r="I138" s="2" t="s">
        <v>190</v>
      </c>
    </row>
    <row r="139" spans="1:9">
      <c r="A139" s="4">
        <v>150237</v>
      </c>
      <c r="B139" s="7" t="s">
        <v>170</v>
      </c>
      <c r="C139" s="20" t="s">
        <v>7</v>
      </c>
      <c r="D139" s="21" t="s">
        <v>289</v>
      </c>
      <c r="E139" s="1" t="s">
        <v>217</v>
      </c>
      <c r="F139" s="11" t="s">
        <v>228</v>
      </c>
      <c r="G139" s="2" t="s">
        <v>11</v>
      </c>
      <c r="H139" s="2" t="s">
        <v>432</v>
      </c>
      <c r="I139" s="2" t="s">
        <v>191</v>
      </c>
    </row>
    <row r="140" spans="1:9">
      <c r="A140" s="4">
        <v>150238</v>
      </c>
      <c r="B140" s="7" t="s">
        <v>171</v>
      </c>
      <c r="C140" s="20" t="s">
        <v>10</v>
      </c>
      <c r="D140" s="21" t="s">
        <v>294</v>
      </c>
      <c r="E140" s="1" t="s">
        <v>215</v>
      </c>
      <c r="F140" s="11" t="s">
        <v>240</v>
      </c>
      <c r="G140" s="2" t="s">
        <v>11</v>
      </c>
      <c r="H140" s="2" t="s">
        <v>433</v>
      </c>
      <c r="I140" s="2"/>
    </row>
    <row r="141" spans="1:9">
      <c r="A141" s="4">
        <v>150239</v>
      </c>
      <c r="B141" s="6" t="s">
        <v>172</v>
      </c>
      <c r="C141" s="20" t="s">
        <v>6</v>
      </c>
      <c r="D141" s="21" t="s">
        <v>291</v>
      </c>
      <c r="E141" s="1" t="s">
        <v>220</v>
      </c>
      <c r="F141" s="11" t="s">
        <v>236</v>
      </c>
      <c r="G141" s="2" t="s">
        <v>11</v>
      </c>
      <c r="H141" s="2" t="s">
        <v>434</v>
      </c>
      <c r="I141" s="2" t="s">
        <v>192</v>
      </c>
    </row>
    <row r="142" spans="1:9">
      <c r="A142" s="4">
        <v>150240</v>
      </c>
      <c r="B142" s="7" t="s">
        <v>173</v>
      </c>
      <c r="C142" s="20" t="s">
        <v>7</v>
      </c>
      <c r="D142" s="21" t="s">
        <v>288</v>
      </c>
      <c r="E142" s="1" t="s">
        <v>212</v>
      </c>
      <c r="F142" s="11" t="s">
        <v>230</v>
      </c>
      <c r="G142" s="2" t="s">
        <v>8</v>
      </c>
      <c r="H142" s="2" t="s">
        <v>435</v>
      </c>
      <c r="I142" s="2" t="s">
        <v>189</v>
      </c>
    </row>
    <row r="143" spans="1:9">
      <c r="A143" s="4">
        <v>150241</v>
      </c>
      <c r="B143" s="7" t="s">
        <v>174</v>
      </c>
      <c r="C143" s="20" t="s">
        <v>18</v>
      </c>
      <c r="D143" s="21" t="s">
        <v>292</v>
      </c>
      <c r="E143" s="1" t="s">
        <v>218</v>
      </c>
      <c r="F143" s="11" t="s">
        <v>231</v>
      </c>
      <c r="G143" s="2" t="s">
        <v>8</v>
      </c>
      <c r="H143" s="2" t="s">
        <v>436</v>
      </c>
      <c r="I143" s="2"/>
    </row>
    <row r="144" spans="1:9">
      <c r="A144" s="4">
        <v>150242</v>
      </c>
      <c r="B144" s="7" t="s">
        <v>175</v>
      </c>
      <c r="C144" s="20" t="s">
        <v>5</v>
      </c>
      <c r="D144" s="21" t="s">
        <v>291</v>
      </c>
      <c r="E144" s="1" t="s">
        <v>215</v>
      </c>
      <c r="F144" s="11" t="s">
        <v>222</v>
      </c>
      <c r="G144" s="2" t="s">
        <v>22</v>
      </c>
      <c r="H144" s="2" t="s">
        <v>437</v>
      </c>
      <c r="I144" s="2" t="s">
        <v>193</v>
      </c>
    </row>
    <row r="145" spans="1:9">
      <c r="A145" s="4">
        <v>150243</v>
      </c>
      <c r="B145" s="7" t="s">
        <v>176</v>
      </c>
      <c r="C145" s="20" t="s">
        <v>6</v>
      </c>
      <c r="D145" s="21" t="s">
        <v>287</v>
      </c>
      <c r="E145" s="1" t="s">
        <v>220</v>
      </c>
      <c r="F145" s="11" t="s">
        <v>227</v>
      </c>
      <c r="G145" s="2" t="s">
        <v>22</v>
      </c>
      <c r="H145" s="2" t="s">
        <v>438</v>
      </c>
      <c r="I145" s="2"/>
    </row>
    <row r="146" spans="1:9">
      <c r="A146" s="4">
        <v>150244</v>
      </c>
      <c r="B146" s="7" t="s">
        <v>177</v>
      </c>
      <c r="C146" s="20" t="s">
        <v>9</v>
      </c>
      <c r="D146" s="21" t="s">
        <v>292</v>
      </c>
      <c r="E146" s="1" t="s">
        <v>212</v>
      </c>
      <c r="F146" s="11" t="s">
        <v>238</v>
      </c>
      <c r="G146" s="2" t="s">
        <v>22</v>
      </c>
      <c r="H146" s="2" t="s">
        <v>439</v>
      </c>
      <c r="I146" s="2"/>
    </row>
    <row r="147" spans="1:9">
      <c r="A147" s="4">
        <v>150245</v>
      </c>
      <c r="B147" s="9" t="s">
        <v>178</v>
      </c>
      <c r="C147" s="20" t="s">
        <v>9</v>
      </c>
      <c r="D147" s="21" t="s">
        <v>293</v>
      </c>
      <c r="E147" s="1" t="s">
        <v>212</v>
      </c>
      <c r="F147" s="11" t="s">
        <v>237</v>
      </c>
      <c r="G147" s="2" t="s">
        <v>29</v>
      </c>
      <c r="H147" s="2" t="s">
        <v>440</v>
      </c>
      <c r="I147" s="2" t="s">
        <v>192</v>
      </c>
    </row>
    <row r="148" spans="1:9">
      <c r="A148" s="4">
        <v>150246</v>
      </c>
      <c r="B148" s="7" t="s">
        <v>179</v>
      </c>
      <c r="C148" s="20" t="s">
        <v>7</v>
      </c>
      <c r="D148" s="21" t="s">
        <v>289</v>
      </c>
      <c r="E148" s="1" t="s">
        <v>221</v>
      </c>
      <c r="F148" s="11" t="s">
        <v>230</v>
      </c>
      <c r="G148" s="2" t="s">
        <v>22</v>
      </c>
      <c r="H148" s="2" t="s">
        <v>441</v>
      </c>
      <c r="I148" s="2" t="s">
        <v>191</v>
      </c>
    </row>
    <row r="149" spans="1:9">
      <c r="A149" s="4">
        <v>150247</v>
      </c>
      <c r="B149" s="7" t="s">
        <v>180</v>
      </c>
      <c r="C149" s="20" t="s">
        <v>10</v>
      </c>
      <c r="D149" s="21" t="s">
        <v>292</v>
      </c>
      <c r="E149" s="1" t="s">
        <v>213</v>
      </c>
      <c r="F149" s="11" t="s">
        <v>241</v>
      </c>
      <c r="G149" s="2" t="s">
        <v>22</v>
      </c>
      <c r="H149" s="2" t="s">
        <v>442</v>
      </c>
      <c r="I149" s="2"/>
    </row>
    <row r="150" spans="1:9">
      <c r="A150" s="4">
        <v>150248</v>
      </c>
      <c r="B150" s="7" t="s">
        <v>181</v>
      </c>
      <c r="C150" s="20" t="s">
        <v>12</v>
      </c>
      <c r="D150" s="21" t="s">
        <v>293</v>
      </c>
      <c r="E150" s="1" t="s">
        <v>216</v>
      </c>
      <c r="F150" s="11" t="s">
        <v>240</v>
      </c>
      <c r="G150" s="2" t="s">
        <v>22</v>
      </c>
      <c r="H150" s="2" t="s">
        <v>443</v>
      </c>
      <c r="I150" s="2"/>
    </row>
    <row r="151" spans="1:9">
      <c r="A151" s="4">
        <v>150249</v>
      </c>
      <c r="B151" s="7" t="s">
        <v>182</v>
      </c>
      <c r="C151" s="20" t="s">
        <v>10</v>
      </c>
      <c r="D151" s="21" t="s">
        <v>289</v>
      </c>
      <c r="E151" s="1" t="s">
        <v>220</v>
      </c>
      <c r="F151" s="11" t="s">
        <v>248</v>
      </c>
      <c r="G151" s="2" t="s">
        <v>22</v>
      </c>
      <c r="H151" s="2" t="s">
        <v>444</v>
      </c>
      <c r="I151" s="2" t="s">
        <v>190</v>
      </c>
    </row>
    <row r="152" spans="1:9">
      <c r="A152" s="4">
        <v>150250</v>
      </c>
      <c r="B152" s="7" t="s">
        <v>183</v>
      </c>
      <c r="C152" s="20" t="s">
        <v>5</v>
      </c>
      <c r="D152" s="21" t="s">
        <v>294</v>
      </c>
      <c r="E152" s="1" t="s">
        <v>215</v>
      </c>
      <c r="F152" s="11" t="s">
        <v>249</v>
      </c>
      <c r="G152" s="2" t="s">
        <v>22</v>
      </c>
      <c r="H152" s="2" t="s">
        <v>445</v>
      </c>
      <c r="I152" s="2"/>
    </row>
    <row r="153" spans="1:9">
      <c r="A153" s="4">
        <v>150251</v>
      </c>
      <c r="B153" s="7" t="s">
        <v>184</v>
      </c>
      <c r="C153" s="20" t="s">
        <v>6</v>
      </c>
      <c r="D153" s="21" t="s">
        <v>291</v>
      </c>
      <c r="E153" s="1" t="s">
        <v>216</v>
      </c>
      <c r="F153" s="11" t="s">
        <v>222</v>
      </c>
      <c r="G153" s="2" t="s">
        <v>22</v>
      </c>
      <c r="H153" s="2" t="s">
        <v>446</v>
      </c>
      <c r="I153" s="2"/>
    </row>
    <row r="154" spans="1:9">
      <c r="A154" s="4">
        <v>150252</v>
      </c>
      <c r="B154" s="7" t="s">
        <v>185</v>
      </c>
      <c r="C154" s="20" t="s">
        <v>9</v>
      </c>
      <c r="D154" s="21" t="s">
        <v>288</v>
      </c>
      <c r="E154" s="1" t="s">
        <v>219</v>
      </c>
      <c r="F154" s="11" t="s">
        <v>245</v>
      </c>
      <c r="G154" s="2" t="s">
        <v>22</v>
      </c>
      <c r="H154" s="2" t="s">
        <v>447</v>
      </c>
      <c r="I154" s="2"/>
    </row>
  </sheetData>
  <conditionalFormatting sqref="F2:F107">
    <cfRule type="expression" dxfId="5" priority="4">
      <formula>AND(#REF!="New",#REF!="GB")</formula>
    </cfRule>
  </conditionalFormatting>
  <conditionalFormatting sqref="F111:F154">
    <cfRule type="expression" dxfId="4" priority="3">
      <formula>AND(#REF!="New",#REF!="GB")</formula>
    </cfRule>
  </conditionalFormatting>
  <conditionalFormatting sqref="F108:F110">
    <cfRule type="expression" dxfId="3" priority="2">
      <formula>AND(#REF!="New",#REF!="GB")</formula>
    </cfRule>
  </conditionalFormatting>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DAA57-7A42-431C-AA6E-3FA63A3939AB}">
  <dimension ref="A1:P154"/>
  <sheetViews>
    <sheetView workbookViewId="0">
      <pane xSplit="1" ySplit="1" topLeftCell="B2" activePane="bottomRight" state="frozen"/>
      <selection pane="topRight" activeCell="B1" sqref="B1"/>
      <selection pane="bottomLeft" activeCell="A2" sqref="A2"/>
      <selection pane="bottomRight" activeCell="D17" sqref="D17"/>
    </sheetView>
  </sheetViews>
  <sheetFormatPr defaultColWidth="8.85546875" defaultRowHeight="15"/>
  <cols>
    <col min="1" max="1" width="10.85546875" bestFit="1" customWidth="1"/>
    <col min="2" max="2" width="23.42578125" style="3" bestFit="1" customWidth="1"/>
    <col min="3" max="3" width="18.85546875" customWidth="1"/>
    <col min="4" max="4" width="12.7109375" customWidth="1"/>
    <col min="5" max="6" width="17.42578125" customWidth="1"/>
    <col min="7" max="7" width="12.5703125" customWidth="1"/>
    <col min="8" max="8" width="27.28515625" customWidth="1"/>
    <col min="9" max="9" width="10.7109375" bestFit="1" customWidth="1"/>
    <col min="10" max="10" width="38.28515625" customWidth="1"/>
    <col min="11" max="11" width="11.42578125" customWidth="1"/>
    <col min="12" max="12" width="13.140625" customWidth="1"/>
    <col min="13" max="13" width="17" customWidth="1"/>
  </cols>
  <sheetData>
    <row r="1" spans="1:16" s="12" customFormat="1" ht="33.75" customHeight="1">
      <c r="A1" s="15" t="s">
        <v>461</v>
      </c>
      <c r="B1" s="16" t="s">
        <v>0</v>
      </c>
      <c r="C1" s="17" t="s">
        <v>1</v>
      </c>
      <c r="D1" s="17" t="s">
        <v>2</v>
      </c>
      <c r="E1" s="17" t="s">
        <v>462</v>
      </c>
      <c r="F1" s="17" t="s">
        <v>496</v>
      </c>
      <c r="G1" s="15" t="s">
        <v>262</v>
      </c>
      <c r="H1" s="18" t="s">
        <v>3</v>
      </c>
      <c r="I1" s="18" t="s">
        <v>296</v>
      </c>
      <c r="J1" s="18" t="s">
        <v>4</v>
      </c>
      <c r="K1" s="18" t="s">
        <v>497</v>
      </c>
      <c r="L1" s="18" t="s">
        <v>498</v>
      </c>
      <c r="M1" s="18" t="s">
        <v>503</v>
      </c>
    </row>
    <row r="2" spans="1:16">
      <c r="A2" s="4" t="str">
        <f>SUBSTITUTE('Student database'!A2, "K", "")</f>
        <v>150100</v>
      </c>
      <c r="B2" s="4" t="str">
        <f>TRIM(CLEAN('Student database'!B2))</f>
        <v>Mr. Behrouz COURT</v>
      </c>
      <c r="C2" s="4" t="str">
        <f>'Student database'!C2</f>
        <v>Intro to ECommerce</v>
      </c>
      <c r="D2" s="4" t="str">
        <f>TRIM(CLEAN('Student database'!D2))</f>
        <v>Sydney</v>
      </c>
      <c r="E2" s="4" t="str">
        <f>'Student database'!E2</f>
        <v>T2-2015</v>
      </c>
      <c r="F2" s="55">
        <f>DATE(RIGHT(E2,4),IF(LEFT(E2,2)="T3",11,IF(LEFT(E2,2)="T2",7,3)),IF(LEFT(E2,2)="T3",6,IF(LEFT(E2,2)="T2",10,13)))</f>
        <v>42195</v>
      </c>
      <c r="G2" s="4">
        <f>VALUE(TRIM(SUBSTITUTE(SUBSTITUTE('Student database'!F2, CHAR(160), ""), CHAR(32), "")))</f>
        <v>1</v>
      </c>
      <c r="H2" s="4" t="str">
        <f>'Student database'!G2</f>
        <v>Bachelor of Business</v>
      </c>
      <c r="I2" s="4" t="str">
        <f>'Student database'!H2</f>
        <v>1995-10-24</v>
      </c>
      <c r="J2" s="4" t="str">
        <f>IF(ISBLANK('Student database'!I2), J1, 'Student database'!I2)</f>
        <v xml:space="preserve">Pathway Education </v>
      </c>
      <c r="K2" s="4" t="str">
        <f>TEXT(F2,"mmm")</f>
        <v>Jul</v>
      </c>
      <c r="L2" s="4">
        <f>FLOOR(YEARFRAC(I2,F2), 1)</f>
        <v>19</v>
      </c>
      <c r="M2" s="4">
        <f>IF(G2&gt;=20, 0, 20-G2)</f>
        <v>19</v>
      </c>
      <c r="O2">
        <f>LEN(G2)</f>
        <v>1</v>
      </c>
    </row>
    <row r="3" spans="1:16">
      <c r="A3" s="4" t="str">
        <f>SUBSTITUTE('Student database'!A3, "K", "")</f>
        <v>150101</v>
      </c>
      <c r="B3" s="4" t="str">
        <f>TRIM(CLEAN('Student database'!B3))</f>
        <v>Mr. Hootan VERIO</v>
      </c>
      <c r="C3" s="4" t="str">
        <f>'Student database'!C3</f>
        <v xml:space="preserve">Mgmt Principles </v>
      </c>
      <c r="D3" s="4" t="str">
        <f>TRIM(CLEAN('Student database'!D3))</f>
        <v>Brisbane</v>
      </c>
      <c r="E3" s="4" t="str">
        <f>'Student database'!E3</f>
        <v>T1-2014</v>
      </c>
      <c r="F3" s="55">
        <f t="shared" ref="F3:F66" si="0">DATE(RIGHT(E3,4),IF(LEFT(E3,2)="T3",11,IF(LEFT(E3,2)="T2",7,3)),IF(LEFT(E3,2)="T3",6,IF(LEFT(E3,2)="T2",10,13)))</f>
        <v>41711</v>
      </c>
      <c r="G3" s="4">
        <f>VALUE(TRIM(SUBSTITUTE(SUBSTITUTE('Student database'!F3, CHAR(160), ""), CHAR(32), "")))</f>
        <v>1</v>
      </c>
      <c r="H3" s="4" t="str">
        <f>'Student database'!G3</f>
        <v>Bachelor of Business</v>
      </c>
      <c r="I3" s="4" t="str">
        <f>'Student database'!H3</f>
        <v>1993-01-05</v>
      </c>
      <c r="J3" s="4" t="str">
        <f>IF(ISBLANK('Student database'!I3), J2, 'Student database'!I3)</f>
        <v xml:space="preserve">Pathway Education </v>
      </c>
      <c r="K3" s="4" t="str">
        <f t="shared" ref="K3:K66" si="1">TEXT(F3,"mmm")</f>
        <v>Mar</v>
      </c>
      <c r="L3" s="4">
        <f t="shared" ref="L3:L66" si="2">FLOOR(YEARFRAC(I3,F3), 1)</f>
        <v>21</v>
      </c>
      <c r="M3" s="4">
        <f t="shared" ref="M3:M66" si="3">IF(G3&gt;=20, 0, 20-G3)</f>
        <v>19</v>
      </c>
      <c r="P3" t="e">
        <f>CODE(MID(G2,2,1))</f>
        <v>#VALUE!</v>
      </c>
    </row>
    <row r="4" spans="1:16">
      <c r="A4" s="4" t="str">
        <f>SUBSTITUTE('Student database'!A4, "K", "")</f>
        <v>150102</v>
      </c>
      <c r="B4" s="4" t="str">
        <f>TRIM(CLEAN('Student database'!B4))</f>
        <v>Ms. Kaveh RVATH</v>
      </c>
      <c r="C4" s="4" t="str">
        <f>'Student database'!C4</f>
        <v>Bus Acct</v>
      </c>
      <c r="D4" s="4" t="str">
        <f>TRIM(CLEAN('Student database'!D4))</f>
        <v>Melbourne</v>
      </c>
      <c r="E4" s="4" t="str">
        <f>'Student database'!E4</f>
        <v>T2-2015</v>
      </c>
      <c r="F4" s="55">
        <f t="shared" si="0"/>
        <v>42195</v>
      </c>
      <c r="G4" s="4">
        <f>VALUE(TRIM(SUBSTITUTE(SUBSTITUTE('Student database'!F4, CHAR(160), ""), CHAR(32), "")))</f>
        <v>22</v>
      </c>
      <c r="H4" s="4" t="str">
        <f>'Student database'!G4</f>
        <v>Bachelor of Accounting</v>
      </c>
      <c r="I4" s="4" t="str">
        <f>'Student database'!H4</f>
        <v>1988-09-13</v>
      </c>
      <c r="J4" s="4" t="str">
        <f>IF(ISBLANK('Student database'!I4), J3, 'Student database'!I4)</f>
        <v>Glob Consultancy</v>
      </c>
      <c r="K4" s="4" t="str">
        <f t="shared" si="1"/>
        <v>Jul</v>
      </c>
      <c r="L4" s="4">
        <f t="shared" si="2"/>
        <v>26</v>
      </c>
      <c r="M4" s="4">
        <f t="shared" si="3"/>
        <v>0</v>
      </c>
      <c r="P4" t="e">
        <f>CODE(MID(G2, 3, 1))</f>
        <v>#VALUE!</v>
      </c>
    </row>
    <row r="5" spans="1:16">
      <c r="A5" s="4" t="str">
        <f>SUBSTITUTE('Student database'!A5, "K", "")</f>
        <v>150103</v>
      </c>
      <c r="B5" s="4" t="str">
        <f>TRIM(CLEAN('Student database'!B5))</f>
        <v>Mr. Fardin KORBA</v>
      </c>
      <c r="C5" s="4" t="str">
        <f>'Student database'!C5</f>
        <v xml:space="preserve">Quant Methods </v>
      </c>
      <c r="D5" s="4" t="str">
        <f>TRIM(CLEAN('Student database'!D5))</f>
        <v>Brisbane</v>
      </c>
      <c r="E5" s="4" t="str">
        <f>'Student database'!E5</f>
        <v>T2-2016</v>
      </c>
      <c r="F5" s="55">
        <f t="shared" si="0"/>
        <v>42561</v>
      </c>
      <c r="G5" s="4">
        <f>VALUE(TRIM(SUBSTITUTE(SUBSTITUTE('Student database'!F5, CHAR(160), ""), CHAR(32), "")))</f>
        <v>18</v>
      </c>
      <c r="H5" s="4" t="str">
        <f>'Student database'!G5</f>
        <v>Bachelor of Accounting</v>
      </c>
      <c r="I5" s="4" t="str">
        <f>'Student database'!H5</f>
        <v>1988-12-29</v>
      </c>
      <c r="J5" s="4" t="str">
        <f>IF(ISBLANK('Student database'!I5), J4, 'Student database'!I5)</f>
        <v>Glob Consultancy</v>
      </c>
      <c r="K5" s="4" t="str">
        <f t="shared" si="1"/>
        <v>Jul</v>
      </c>
      <c r="L5" s="4">
        <f t="shared" si="2"/>
        <v>27</v>
      </c>
      <c r="M5" s="4">
        <f t="shared" si="3"/>
        <v>2</v>
      </c>
    </row>
    <row r="6" spans="1:16">
      <c r="A6" s="4" t="str">
        <f>SUBSTITUTE('Student database'!A6, "K", "")</f>
        <v>150104</v>
      </c>
      <c r="B6" s="4" t="str">
        <f>TRIM(CLEAN('Student database'!B6))</f>
        <v>Mr. Mehrab ILYAS</v>
      </c>
      <c r="C6" s="4" t="str">
        <f>'Student database'!C6</f>
        <v xml:space="preserve">Bus Comm </v>
      </c>
      <c r="D6" s="4" t="str">
        <f>TRIM(CLEAN('Student database'!D6))</f>
        <v>Sydney</v>
      </c>
      <c r="E6" s="4" t="str">
        <f>'Student database'!E6</f>
        <v>T3-2016</v>
      </c>
      <c r="F6" s="55">
        <f t="shared" si="0"/>
        <v>42680</v>
      </c>
      <c r="G6" s="4">
        <f>VALUE(TRIM(SUBSTITUTE(SUBSTITUTE('Student database'!F6, CHAR(160), ""), CHAR(32), "")))</f>
        <v>36</v>
      </c>
      <c r="H6" s="4" t="str">
        <f>'Student database'!G6</f>
        <v>Bachelor of Business</v>
      </c>
      <c r="I6" s="4" t="str">
        <f>'Student database'!H6</f>
        <v>1996-09-26</v>
      </c>
      <c r="J6" s="4" t="str">
        <f>IF(ISBLANK('Student database'!I6), J5, 'Student database'!I6)</f>
        <v xml:space="preserve">Bridgeagency </v>
      </c>
      <c r="K6" s="4" t="str">
        <f t="shared" si="1"/>
        <v>Nov</v>
      </c>
      <c r="L6" s="4">
        <f t="shared" si="2"/>
        <v>20</v>
      </c>
      <c r="M6" s="4">
        <f t="shared" si="3"/>
        <v>0</v>
      </c>
    </row>
    <row r="7" spans="1:16">
      <c r="A7" s="4" t="str">
        <f>SUBSTITUTE('Student database'!A7, "K", "")</f>
        <v>150105</v>
      </c>
      <c r="B7" s="4" t="str">
        <f>TRIM(CLEAN('Student database'!B7))</f>
        <v>Mr. Aram HALID</v>
      </c>
      <c r="C7" s="4" t="str">
        <f>'Student database'!C7</f>
        <v>Intro to ECommerce</v>
      </c>
      <c r="D7" s="4" t="str">
        <f>TRIM(CLEAN('Student database'!D7))</f>
        <v>Sydney</v>
      </c>
      <c r="E7" s="4" t="str">
        <f>'Student database'!E7</f>
        <v>T2-2015</v>
      </c>
      <c r="F7" s="55">
        <f t="shared" si="0"/>
        <v>42195</v>
      </c>
      <c r="G7" s="4">
        <f>VALUE(TRIM(SUBSTITUTE(SUBSTITUTE('Student database'!F7, CHAR(160), ""), CHAR(32), "")))</f>
        <v>3</v>
      </c>
      <c r="H7" s="4" t="str">
        <f>'Student database'!G7</f>
        <v>Bachelor of Business</v>
      </c>
      <c r="I7" s="4" t="str">
        <f>'Student database'!H7</f>
        <v>1993-06-05</v>
      </c>
      <c r="J7" s="4" t="str">
        <f>IF(ISBLANK('Student database'!I7), J6, 'Student database'!I7)</f>
        <v xml:space="preserve">Bridgeagency </v>
      </c>
      <c r="K7" s="4" t="str">
        <f t="shared" si="1"/>
        <v>Jul</v>
      </c>
      <c r="L7" s="4">
        <f t="shared" si="2"/>
        <v>22</v>
      </c>
      <c r="M7" s="4">
        <f t="shared" si="3"/>
        <v>17</v>
      </c>
    </row>
    <row r="8" spans="1:16">
      <c r="A8" s="4" t="str">
        <f>SUBSTITUTE('Student database'!A8, "K", "")</f>
        <v>150106</v>
      </c>
      <c r="B8" s="4" t="str">
        <f>TRIM(CLEAN('Student database'!B8))</f>
        <v>Mr. Nazilla AYYAB</v>
      </c>
      <c r="C8" s="4" t="str">
        <f>'Student database'!C8</f>
        <v xml:space="preserve">Mgmt Principles </v>
      </c>
      <c r="D8" s="4" t="str">
        <f>TRIM(CLEAN('Student database'!D8))</f>
        <v>Sydney</v>
      </c>
      <c r="E8" s="4" t="str">
        <f>'Student database'!E8</f>
        <v>T2-2015</v>
      </c>
      <c r="F8" s="55">
        <f t="shared" si="0"/>
        <v>42195</v>
      </c>
      <c r="G8" s="4">
        <f>VALUE(TRIM(SUBSTITUTE(SUBSTITUTE('Student database'!F8, CHAR(160), ""), CHAR(32), "")))</f>
        <v>11</v>
      </c>
      <c r="H8" s="4" t="str">
        <f>'Student database'!G8</f>
        <v>Bachelor of Business</v>
      </c>
      <c r="I8" s="4" t="str">
        <f>'Student database'!H8</f>
        <v>1990-07-17</v>
      </c>
      <c r="J8" s="4" t="str">
        <f>IF(ISBLANK('Student database'!I8), J7, 'Student database'!I8)</f>
        <v xml:space="preserve">Bridgeagency </v>
      </c>
      <c r="K8" s="4" t="str">
        <f t="shared" si="1"/>
        <v>Jul</v>
      </c>
      <c r="L8" s="4">
        <f t="shared" si="2"/>
        <v>24</v>
      </c>
      <c r="M8" s="4">
        <f t="shared" si="3"/>
        <v>9</v>
      </c>
    </row>
    <row r="9" spans="1:16">
      <c r="A9" s="4" t="str">
        <f>SUBSTITUTE('Student database'!A9, "K", "")</f>
        <v>150107</v>
      </c>
      <c r="B9" s="4" t="str">
        <f>TRIM(CLEAN('Student database'!B9))</f>
        <v>Mr. Shahrbanou ANDIO</v>
      </c>
      <c r="C9" s="4" t="str">
        <f>'Student database'!C9</f>
        <v xml:space="preserve">Mgmt Principles </v>
      </c>
      <c r="D9" s="4" t="str">
        <f>TRIM(CLEAN('Student database'!D9))</f>
        <v>Sydney</v>
      </c>
      <c r="E9" s="4" t="str">
        <f>'Student database'!E9</f>
        <v>T3-2016</v>
      </c>
      <c r="F9" s="55">
        <f t="shared" si="0"/>
        <v>42680</v>
      </c>
      <c r="G9" s="4">
        <f>VALUE(TRIM(SUBSTITUTE(SUBSTITUTE('Student database'!F9, CHAR(160), ""), CHAR(32), "")))</f>
        <v>30</v>
      </c>
      <c r="H9" s="4" t="str">
        <f>'Student database'!G9</f>
        <v>Bachelor of Business</v>
      </c>
      <c r="I9" s="4" t="str">
        <f>'Student database'!H9</f>
        <v>1992-03-04</v>
      </c>
      <c r="J9" s="4" t="str">
        <f>IF(ISBLANK('Student database'!I9), J8, 'Student database'!I9)</f>
        <v xml:space="preserve">Bridgeagency </v>
      </c>
      <c r="K9" s="4" t="str">
        <f t="shared" si="1"/>
        <v>Nov</v>
      </c>
      <c r="L9" s="4">
        <f t="shared" si="2"/>
        <v>24</v>
      </c>
      <c r="M9" s="4">
        <f t="shared" si="3"/>
        <v>0</v>
      </c>
    </row>
    <row r="10" spans="1:16">
      <c r="A10" s="4" t="str">
        <f>SUBSTITUTE('Student database'!A10, "K", "")</f>
        <v>150108</v>
      </c>
      <c r="B10" s="4" t="str">
        <f>TRIM(CLEAN('Student database'!B10))</f>
        <v>Mr. Sholeh Mohan</v>
      </c>
      <c r="C10" s="4" t="str">
        <f>'Student database'!C10</f>
        <v>HRM</v>
      </c>
      <c r="D10" s="4" t="str">
        <f>TRIM(CLEAN('Student database'!D10))</f>
        <v>Sydney</v>
      </c>
      <c r="E10" s="4" t="str">
        <f>'Student database'!E10</f>
        <v>T2-2015</v>
      </c>
      <c r="F10" s="55">
        <f t="shared" si="0"/>
        <v>42195</v>
      </c>
      <c r="G10" s="4">
        <f>VALUE(TRIM(SUBSTITUTE(SUBSTITUTE('Student database'!F10, CHAR(160), ""), CHAR(32), "")))</f>
        <v>12</v>
      </c>
      <c r="H10" s="4" t="str">
        <f>'Student database'!G10</f>
        <v>Bachelor of Business</v>
      </c>
      <c r="I10" s="4" t="str">
        <f>'Student database'!H10</f>
        <v>1998-11-06</v>
      </c>
      <c r="J10" s="4" t="str">
        <f>IF(ISBLANK('Student database'!I10), J9, 'Student database'!I10)</f>
        <v>BrightwayConsultants</v>
      </c>
      <c r="K10" s="4" t="str">
        <f t="shared" si="1"/>
        <v>Jul</v>
      </c>
      <c r="L10" s="4">
        <f t="shared" si="2"/>
        <v>16</v>
      </c>
      <c r="M10" s="4">
        <f t="shared" si="3"/>
        <v>8</v>
      </c>
    </row>
    <row r="11" spans="1:16">
      <c r="A11" s="4" t="str">
        <f>SUBSTITUTE('Student database'!A11, "K", "")</f>
        <v>150109</v>
      </c>
      <c r="B11" s="4" t="str">
        <f>TRIM(CLEAN('Student database'!B11))</f>
        <v>Mr. Farangis pkota</v>
      </c>
      <c r="C11" s="4" t="str">
        <f>'Student database'!C11</f>
        <v>Bus Acct</v>
      </c>
      <c r="D11" s="4" t="str">
        <f>TRIM(CLEAN('Student database'!D11))</f>
        <v>Melbourne</v>
      </c>
      <c r="E11" s="4" t="str">
        <f>'Student database'!E11</f>
        <v>T2-2017</v>
      </c>
      <c r="F11" s="55">
        <f t="shared" si="0"/>
        <v>42926</v>
      </c>
      <c r="G11" s="4">
        <f>VALUE(TRIM(SUBSTITUTE(SUBSTITUTE('Student database'!F11, CHAR(160), ""), CHAR(32), "")))</f>
        <v>5</v>
      </c>
      <c r="H11" s="4" t="str">
        <f>'Student database'!G11</f>
        <v>Bachelor of Business</v>
      </c>
      <c r="I11" s="4" t="str">
        <f>'Student database'!H11</f>
        <v>1994-03-23</v>
      </c>
      <c r="J11" s="4" t="str">
        <f>IF(ISBLANK('Student database'!I11), J10, 'Student database'!I11)</f>
        <v>Information Agency</v>
      </c>
      <c r="K11" s="4" t="str">
        <f t="shared" si="1"/>
        <v>Jul</v>
      </c>
      <c r="L11" s="4">
        <f t="shared" si="2"/>
        <v>23</v>
      </c>
      <c r="M11" s="4">
        <f t="shared" si="3"/>
        <v>15</v>
      </c>
    </row>
    <row r="12" spans="1:16">
      <c r="A12" s="4" t="str">
        <f>SUBSTITUTE('Student database'!A12, "K", "")</f>
        <v>150110</v>
      </c>
      <c r="B12" s="4" t="str">
        <f>TRIM(CLEAN('Student database'!B12))</f>
        <v>Mr. Sheeva ZAFAR</v>
      </c>
      <c r="C12" s="4" t="str">
        <f>'Student database'!C12</f>
        <v xml:space="preserve">Quant Methods </v>
      </c>
      <c r="D12" s="4" t="str">
        <f>TRIM(CLEAN('Student database'!D12))</f>
        <v>Sydney</v>
      </c>
      <c r="E12" s="4" t="str">
        <f>'Student database'!E12</f>
        <v>T2-2015</v>
      </c>
      <c r="F12" s="55">
        <f t="shared" si="0"/>
        <v>42195</v>
      </c>
      <c r="G12" s="4">
        <f>VALUE(TRIM(SUBSTITUTE(SUBSTITUTE('Student database'!F12, CHAR(160), ""), CHAR(32), "")))</f>
        <v>8</v>
      </c>
      <c r="H12" s="4" t="str">
        <f>'Student database'!G12</f>
        <v>Bachelor of Business</v>
      </c>
      <c r="I12" s="4" t="str">
        <f>'Student database'!H12</f>
        <v>1996-12-02</v>
      </c>
      <c r="J12" s="4" t="str">
        <f>IF(ISBLANK('Student database'!I12), J11, 'Student database'!I12)</f>
        <v>Information Agency</v>
      </c>
      <c r="K12" s="4" t="str">
        <f t="shared" si="1"/>
        <v>Jul</v>
      </c>
      <c r="L12" s="4">
        <f t="shared" si="2"/>
        <v>18</v>
      </c>
      <c r="M12" s="4">
        <f t="shared" si="3"/>
        <v>12</v>
      </c>
    </row>
    <row r="13" spans="1:16">
      <c r="A13" s="4" t="str">
        <f>SUBSTITUTE('Student database'!A13, "K", "")</f>
        <v>150111</v>
      </c>
      <c r="B13" s="4" t="str">
        <f>TRIM(CLEAN('Student database'!B13))</f>
        <v>Mr. Asal MUKHI</v>
      </c>
      <c r="C13" s="4" t="str">
        <f>'Student database'!C13</f>
        <v>Bus Acct</v>
      </c>
      <c r="D13" s="4" t="str">
        <f>TRIM(CLEAN('Student database'!D13))</f>
        <v>Sydney</v>
      </c>
      <c r="E13" s="4" t="str">
        <f>'Student database'!E13</f>
        <v>T3-2016</v>
      </c>
      <c r="F13" s="55">
        <f t="shared" si="0"/>
        <v>42680</v>
      </c>
      <c r="G13" s="4">
        <f>VALUE(TRIM(SUBSTITUTE(SUBSTITUTE('Student database'!F13, CHAR(160), ""), CHAR(32), "")))</f>
        <v>13</v>
      </c>
      <c r="H13" s="4" t="str">
        <f>'Student database'!G13</f>
        <v>Bachelor of Business</v>
      </c>
      <c r="I13" s="4" t="str">
        <f>'Student database'!H13</f>
        <v>1996-01-13</v>
      </c>
      <c r="J13" s="4" t="str">
        <f>IF(ISBLANK('Student database'!I13), J12, 'Student database'!I13)</f>
        <v xml:space="preserve">International Educational </v>
      </c>
      <c r="K13" s="4" t="str">
        <f t="shared" si="1"/>
        <v>Nov</v>
      </c>
      <c r="L13" s="4">
        <f t="shared" si="2"/>
        <v>20</v>
      </c>
      <c r="M13" s="4">
        <f t="shared" si="3"/>
        <v>7</v>
      </c>
    </row>
    <row r="14" spans="1:16">
      <c r="A14" s="4" t="str">
        <f>SUBSTITUTE('Student database'!A14, "K", "")</f>
        <v>150112</v>
      </c>
      <c r="B14" s="4" t="str">
        <f>TRIM(CLEAN('Student database'!B14))</f>
        <v>Mr. Zari SINGH</v>
      </c>
      <c r="C14" s="4" t="str">
        <f>'Student database'!C14</f>
        <v>Corp Resp Ethics</v>
      </c>
      <c r="D14" s="4" t="str">
        <f>TRIM(CLEAN('Student database'!D14))</f>
        <v>Brisbane</v>
      </c>
      <c r="E14" s="4" t="str">
        <f>'Student database'!E14</f>
        <v>T3-2015</v>
      </c>
      <c r="F14" s="55">
        <f t="shared" si="0"/>
        <v>42314</v>
      </c>
      <c r="G14" s="4">
        <f>VALUE(TRIM(SUBSTITUTE(SUBSTITUTE('Student database'!F14, CHAR(160), ""), CHAR(32), "")))</f>
        <v>28</v>
      </c>
      <c r="H14" s="4" t="str">
        <f>'Student database'!G14</f>
        <v>Bachelor of Business</v>
      </c>
      <c r="I14" s="4" t="str">
        <f>'Student database'!H14</f>
        <v>1997-01-29</v>
      </c>
      <c r="J14" s="4" t="str">
        <f>IF(ISBLANK('Student database'!I14), J13, 'Student database'!I14)</f>
        <v xml:space="preserve">International Educational </v>
      </c>
      <c r="K14" s="4" t="str">
        <f t="shared" si="1"/>
        <v>Nov</v>
      </c>
      <c r="L14" s="4">
        <f t="shared" si="2"/>
        <v>18</v>
      </c>
      <c r="M14" s="4">
        <f t="shared" si="3"/>
        <v>0</v>
      </c>
    </row>
    <row r="15" spans="1:16">
      <c r="A15" s="4" t="str">
        <f>SUBSTITUTE('Student database'!A15, "K", "")</f>
        <v>150113</v>
      </c>
      <c r="B15" s="4" t="str">
        <f>TRIM(CLEAN('Student database'!B15))</f>
        <v>Mr. Mozhgan PKOTA</v>
      </c>
      <c r="C15" s="4" t="str">
        <f>'Student database'!C15</f>
        <v xml:space="preserve">Bus Law </v>
      </c>
      <c r="D15" s="4" t="str">
        <f>TRIM(CLEAN('Student database'!D15))</f>
        <v>Melbourne</v>
      </c>
      <c r="E15" s="4" t="str">
        <f>'Student database'!E15</f>
        <v>T1-2017</v>
      </c>
      <c r="F15" s="55">
        <f t="shared" si="0"/>
        <v>42807</v>
      </c>
      <c r="G15" s="4">
        <f>VALUE(TRIM(SUBSTITUTE(SUBSTITUTE('Student database'!F15, CHAR(160), ""), CHAR(32), "")))</f>
        <v>5</v>
      </c>
      <c r="H15" s="4" t="str">
        <f>'Student database'!G15</f>
        <v>Bachelor of Business</v>
      </c>
      <c r="I15" s="4" t="str">
        <f>'Student database'!H15</f>
        <v>1995-02-24</v>
      </c>
      <c r="J15" s="4" t="str">
        <f>IF(ISBLANK('Student database'!I15), J14, 'Student database'!I15)</f>
        <v>ALTECA Agency</v>
      </c>
      <c r="K15" s="4" t="str">
        <f t="shared" si="1"/>
        <v>Mar</v>
      </c>
      <c r="L15" s="4">
        <f t="shared" si="2"/>
        <v>22</v>
      </c>
      <c r="M15" s="4">
        <f t="shared" si="3"/>
        <v>15</v>
      </c>
    </row>
    <row r="16" spans="1:16">
      <c r="A16" s="4" t="str">
        <f>SUBSTITUTE('Student database'!A16, "K", "")</f>
        <v>150114</v>
      </c>
      <c r="B16" s="4" t="str">
        <f>TRIM(CLEAN('Student database'!B16))</f>
        <v>Mr. Dadbeh sh KC</v>
      </c>
      <c r="C16" s="4" t="str">
        <f>'Student database'!C16</f>
        <v>Corp Law</v>
      </c>
      <c r="D16" s="4" t="str">
        <f>TRIM(CLEAN('Student database'!D16))</f>
        <v>Sydney</v>
      </c>
      <c r="E16" s="4" t="str">
        <f>'Student database'!E16</f>
        <v>T3-2014</v>
      </c>
      <c r="F16" s="55">
        <f t="shared" si="0"/>
        <v>41949</v>
      </c>
      <c r="G16" s="4">
        <f>VALUE(TRIM(SUBSTITUTE(SUBSTITUTE('Student database'!F16, CHAR(160), ""), CHAR(32), "")))</f>
        <v>12</v>
      </c>
      <c r="H16" s="4" t="str">
        <f>'Student database'!G16</f>
        <v>Bachelor of Business</v>
      </c>
      <c r="I16" s="4" t="str">
        <f>'Student database'!H16</f>
        <v>1992-12-07</v>
      </c>
      <c r="J16" s="4" t="str">
        <f>IF(ISBLANK('Student database'!I16), J15, 'Student database'!I16)</f>
        <v>ALTECA Agency</v>
      </c>
      <c r="K16" s="4" t="str">
        <f t="shared" si="1"/>
        <v>Nov</v>
      </c>
      <c r="L16" s="4">
        <f t="shared" si="2"/>
        <v>21</v>
      </c>
      <c r="M16" s="4">
        <f t="shared" si="3"/>
        <v>8</v>
      </c>
    </row>
    <row r="17" spans="1:13" ht="15.75" customHeight="1">
      <c r="A17" s="4" t="str">
        <f>SUBSTITUTE('Student database'!A17, "K", "")</f>
        <v>150115</v>
      </c>
      <c r="B17" s="4" t="str">
        <f>TRIM(CLEAN('Student database'!B17))</f>
        <v>Mr. Soudabeh AKLEE</v>
      </c>
      <c r="C17" s="4" t="str">
        <f>'Student database'!C17</f>
        <v xml:space="preserve">Bus Comm </v>
      </c>
      <c r="D17" s="4" t="str">
        <f>TRIM(CLEAN('Student database'!D17))</f>
        <v>Sydney</v>
      </c>
      <c r="E17" s="4" t="str">
        <f>'Student database'!E17</f>
        <v>T3-2017</v>
      </c>
      <c r="F17" s="55">
        <f t="shared" si="0"/>
        <v>43045</v>
      </c>
      <c r="G17" s="4">
        <f>VALUE(TRIM(SUBSTITUTE(SUBSTITUTE('Student database'!F17, CHAR(160), ""), CHAR(32), "")))</f>
        <v>14</v>
      </c>
      <c r="H17" s="4" t="str">
        <f>'Student database'!G17</f>
        <v>Bachelor of Business</v>
      </c>
      <c r="I17" s="4" t="str">
        <f>'Student database'!H17</f>
        <v>1994-09-22</v>
      </c>
      <c r="J17" s="4" t="str">
        <f>IF(ISBLANK('Student database'!I17), J16, 'Student database'!I17)</f>
        <v>Information Agency</v>
      </c>
      <c r="K17" s="4" t="str">
        <f t="shared" si="1"/>
        <v>Nov</v>
      </c>
      <c r="L17" s="4">
        <f t="shared" si="2"/>
        <v>23</v>
      </c>
      <c r="M17" s="4">
        <f t="shared" si="3"/>
        <v>6</v>
      </c>
    </row>
    <row r="18" spans="1:13">
      <c r="A18" s="4" t="str">
        <f>SUBSTITUTE('Student database'!A18, "K", "")</f>
        <v>150116</v>
      </c>
      <c r="B18" s="4" t="str">
        <f>TRIM(CLEAN('Student database'!B18))</f>
        <v>Mr. Mahdokht Singh</v>
      </c>
      <c r="C18" s="4" t="str">
        <f>'Student database'!C18</f>
        <v xml:space="preserve">Quant Methods </v>
      </c>
      <c r="D18" s="4" t="str">
        <f>TRIM(CLEAN('Student database'!D18))</f>
        <v>Brisbane</v>
      </c>
      <c r="E18" s="4" t="str">
        <f>'Student database'!E18</f>
        <v>T3-2014</v>
      </c>
      <c r="F18" s="55">
        <f t="shared" si="0"/>
        <v>41949</v>
      </c>
      <c r="G18" s="4">
        <f>VALUE(TRIM(SUBSTITUTE(SUBSTITUTE('Student database'!F18, CHAR(160), ""), CHAR(32), "")))</f>
        <v>15</v>
      </c>
      <c r="H18" s="4" t="str">
        <f>'Student database'!G18</f>
        <v>Bachelor of Business</v>
      </c>
      <c r="I18" s="4" t="str">
        <f>'Student database'!H18</f>
        <v>1987-10-10</v>
      </c>
      <c r="J18" s="4" t="str">
        <f>IF(ISBLANK('Student database'!I18), J17, 'Student database'!I18)</f>
        <v>Information Agency</v>
      </c>
      <c r="K18" s="4" t="str">
        <f t="shared" si="1"/>
        <v>Nov</v>
      </c>
      <c r="L18" s="4">
        <f t="shared" si="2"/>
        <v>27</v>
      </c>
      <c r="M18" s="4">
        <f t="shared" si="3"/>
        <v>5</v>
      </c>
    </row>
    <row r="19" spans="1:13">
      <c r="A19" s="4" t="str">
        <f>SUBSTITUTE('Student database'!A19, "K", "")</f>
        <v>150117</v>
      </c>
      <c r="B19" s="4" t="str">
        <f>TRIM(CLEAN('Student database'!B19))</f>
        <v>Ms. Pareevash KAUR</v>
      </c>
      <c r="C19" s="4" t="str">
        <f>'Student database'!C19</f>
        <v>Bus Acct</v>
      </c>
      <c r="D19" s="4" t="str">
        <f>TRIM(CLEAN('Student database'!D19))</f>
        <v>Melbourne</v>
      </c>
      <c r="E19" s="4" t="str">
        <f>'Student database'!E19</f>
        <v>T3-2017</v>
      </c>
      <c r="F19" s="55">
        <f t="shared" si="0"/>
        <v>43045</v>
      </c>
      <c r="G19" s="4">
        <f>VALUE(TRIM(SUBSTITUTE(SUBSTITUTE('Student database'!F19, CHAR(160), ""), CHAR(32), "")))</f>
        <v>3</v>
      </c>
      <c r="H19" s="4" t="str">
        <f>'Student database'!G19</f>
        <v>Bachelor of Business</v>
      </c>
      <c r="I19" s="4" t="str">
        <f>'Student database'!H19</f>
        <v>1989-03-29</v>
      </c>
      <c r="J19" s="4" t="str">
        <f>IF(ISBLANK('Student database'!I19), J18, 'Student database'!I19)</f>
        <v xml:space="preserve">Bridgeagency </v>
      </c>
      <c r="K19" s="4" t="str">
        <f t="shared" si="1"/>
        <v>Nov</v>
      </c>
      <c r="L19" s="4">
        <f t="shared" si="2"/>
        <v>28</v>
      </c>
      <c r="M19" s="4">
        <f t="shared" si="3"/>
        <v>17</v>
      </c>
    </row>
    <row r="20" spans="1:13">
      <c r="A20" s="4" t="str">
        <f>SUBSTITUTE('Student database'!A20, "K", "")</f>
        <v>150118</v>
      </c>
      <c r="B20" s="4" t="str">
        <f>TRIM(CLEAN('Student database'!B20))</f>
        <v>Mr. Afsoon KUMAR</v>
      </c>
      <c r="C20" s="4" t="str">
        <f>'Student database'!C20</f>
        <v xml:space="preserve">Bus Law </v>
      </c>
      <c r="D20" s="4" t="str">
        <f>TRIM(CLEAN('Student database'!D20))</f>
        <v>Sydney</v>
      </c>
      <c r="E20" s="4" t="str">
        <f>'Student database'!E20</f>
        <v>T2-2017</v>
      </c>
      <c r="F20" s="55">
        <f t="shared" si="0"/>
        <v>42926</v>
      </c>
      <c r="G20" s="4">
        <f>VALUE(TRIM(SUBSTITUTE(SUBSTITUTE('Student database'!F20, CHAR(160), ""), CHAR(32), "")))</f>
        <v>12</v>
      </c>
      <c r="H20" s="4" t="str">
        <f>'Student database'!G20</f>
        <v>Bachelor of Business</v>
      </c>
      <c r="I20" s="4" t="str">
        <f>'Student database'!H20</f>
        <v>1993-08-03</v>
      </c>
      <c r="J20" s="4" t="str">
        <f>IF(ISBLANK('Student database'!I20), J19, 'Student database'!I20)</f>
        <v xml:space="preserve">Bridgeagency </v>
      </c>
      <c r="K20" s="4" t="str">
        <f t="shared" si="1"/>
        <v>Jul</v>
      </c>
      <c r="L20" s="4">
        <f t="shared" si="2"/>
        <v>23</v>
      </c>
      <c r="M20" s="4">
        <f t="shared" si="3"/>
        <v>8</v>
      </c>
    </row>
    <row r="21" spans="1:13">
      <c r="A21" s="4" t="str">
        <f>SUBSTITUTE('Student database'!A21, "K", "")</f>
        <v>150119</v>
      </c>
      <c r="B21" s="4" t="str">
        <f>TRIM(CLEAN('Student database'!B21))</f>
        <v>Mr. Bardia YOON</v>
      </c>
      <c r="C21" s="4" t="str">
        <f>'Student database'!C21</f>
        <v xml:space="preserve">Int Mgmt </v>
      </c>
      <c r="D21" s="4" t="str">
        <f>TRIM(CLEAN('Student database'!D21))</f>
        <v>Sydney</v>
      </c>
      <c r="E21" s="4" t="str">
        <f>'Student database'!E21</f>
        <v>T1-2016</v>
      </c>
      <c r="F21" s="55">
        <f t="shared" si="0"/>
        <v>42442</v>
      </c>
      <c r="G21" s="4">
        <f>VALUE(TRIM(SUBSTITUTE(SUBSTITUTE('Student database'!F21, CHAR(160), ""), CHAR(32), "")))</f>
        <v>1</v>
      </c>
      <c r="H21" s="4" t="str">
        <f>'Student database'!G21</f>
        <v>Bachelor of Business</v>
      </c>
      <c r="I21" s="4" t="str">
        <f>'Student database'!H21</f>
        <v>1994-12-28</v>
      </c>
      <c r="J21" s="4" t="str">
        <f>IF(ISBLANK('Student database'!I21), J20, 'Student database'!I21)</f>
        <v xml:space="preserve">Can- Able Immigration Consultants </v>
      </c>
      <c r="K21" s="4" t="str">
        <f t="shared" si="1"/>
        <v>Mar</v>
      </c>
      <c r="L21" s="4">
        <f t="shared" si="2"/>
        <v>21</v>
      </c>
      <c r="M21" s="4">
        <f t="shared" si="3"/>
        <v>19</v>
      </c>
    </row>
    <row r="22" spans="1:13">
      <c r="A22" s="4" t="str">
        <f>SUBSTITUTE('Student database'!A22, "K", "")</f>
        <v>150120</v>
      </c>
      <c r="B22" s="4" t="str">
        <f>TRIM(CLEAN('Student database'!B22))</f>
        <v>Mr. Golbanoo DEOL</v>
      </c>
      <c r="C22" s="4" t="str">
        <f>'Student database'!C22</f>
        <v xml:space="preserve">Bus Comm </v>
      </c>
      <c r="D22" s="4" t="str">
        <f>TRIM(CLEAN('Student database'!D22))</f>
        <v>Sydney</v>
      </c>
      <c r="E22" s="4" t="str">
        <f>'Student database'!E22</f>
        <v>T1-2016</v>
      </c>
      <c r="F22" s="55">
        <f t="shared" si="0"/>
        <v>42442</v>
      </c>
      <c r="G22" s="4">
        <f>VALUE(TRIM(SUBSTITUTE(SUBSTITUTE('Student database'!F22, CHAR(160), ""), CHAR(32), "")))</f>
        <v>2</v>
      </c>
      <c r="H22" s="4" t="str">
        <f>'Student database'!G22</f>
        <v>Bachelor of Business</v>
      </c>
      <c r="I22" s="4" t="str">
        <f>'Student database'!H22</f>
        <v>1990-06-12</v>
      </c>
      <c r="J22" s="4" t="str">
        <f>IF(ISBLANK('Student database'!I22), J21, 'Student database'!I22)</f>
        <v xml:space="preserve">Expert Education and Visa Services </v>
      </c>
      <c r="K22" s="4" t="str">
        <f t="shared" si="1"/>
        <v>Mar</v>
      </c>
      <c r="L22" s="4">
        <f t="shared" si="2"/>
        <v>25</v>
      </c>
      <c r="M22" s="4">
        <f t="shared" si="3"/>
        <v>18</v>
      </c>
    </row>
    <row r="23" spans="1:13">
      <c r="A23" s="4" t="str">
        <f>SUBSTITUTE('Student database'!A23, "K", "")</f>
        <v>150121</v>
      </c>
      <c r="B23" s="4" t="str">
        <f>TRIM(CLEAN('Student database'!B23))</f>
        <v>Mr. Sasan MAHAN</v>
      </c>
      <c r="C23" s="4" t="str">
        <f>'Student database'!C23</f>
        <v xml:space="preserve">Mgmt Principles </v>
      </c>
      <c r="D23" s="4" t="str">
        <f>TRIM(CLEAN('Student database'!D23))</f>
        <v>Sydney</v>
      </c>
      <c r="E23" s="4" t="str">
        <f>'Student database'!E23</f>
        <v>T1-2016</v>
      </c>
      <c r="F23" s="55">
        <f t="shared" si="0"/>
        <v>42442</v>
      </c>
      <c r="G23" s="4">
        <f>VALUE(TRIM(SUBSTITUTE(SUBSTITUTE('Student database'!F23, CHAR(160), ""), CHAR(32), "")))</f>
        <v>2</v>
      </c>
      <c r="H23" s="4" t="str">
        <f>'Student database'!G23</f>
        <v>Bachelor of Business</v>
      </c>
      <c r="I23" s="4" t="str">
        <f>'Student database'!H23</f>
        <v>1991-07-17</v>
      </c>
      <c r="J23" s="4" t="str">
        <f>IF(ISBLANK('Student database'!I23), J22, 'Student database'!I23)</f>
        <v xml:space="preserve">Expert Education and Visa Services </v>
      </c>
      <c r="K23" s="4" t="str">
        <f t="shared" si="1"/>
        <v>Mar</v>
      </c>
      <c r="L23" s="4">
        <f t="shared" si="2"/>
        <v>24</v>
      </c>
      <c r="M23" s="4">
        <f t="shared" si="3"/>
        <v>18</v>
      </c>
    </row>
    <row r="24" spans="1:13">
      <c r="A24" s="4" t="str">
        <f>SUBSTITUTE('Student database'!A24, "K", "")</f>
        <v>150122</v>
      </c>
      <c r="B24" s="4" t="str">
        <f>TRIM(CLEAN('Student database'!B24))</f>
        <v>Mr. Pasha WONG</v>
      </c>
      <c r="C24" s="4" t="str">
        <f>'Student database'!C24</f>
        <v>Bus Economics</v>
      </c>
      <c r="D24" s="4" t="str">
        <f>TRIM(CLEAN('Student database'!D24))</f>
        <v>Melbourne</v>
      </c>
      <c r="E24" s="4" t="str">
        <f>'Student database'!E24</f>
        <v>T2-2015</v>
      </c>
      <c r="F24" s="55">
        <f t="shared" si="0"/>
        <v>42195</v>
      </c>
      <c r="G24" s="4">
        <f>VALUE(TRIM(SUBSTITUTE(SUBSTITUTE('Student database'!F24, CHAR(160), ""), CHAR(32), "")))</f>
        <v>8</v>
      </c>
      <c r="H24" s="4" t="str">
        <f>'Student database'!G24</f>
        <v>Bachelor of Business</v>
      </c>
      <c r="I24" s="4" t="str">
        <f>'Student database'!H24</f>
        <v>1996-06-08</v>
      </c>
      <c r="J24" s="4" t="str">
        <f>IF(ISBLANK('Student database'!I24), J23, 'Student database'!I24)</f>
        <v>BrightwayConsultants</v>
      </c>
      <c r="K24" s="4" t="str">
        <f t="shared" si="1"/>
        <v>Jul</v>
      </c>
      <c r="L24" s="4">
        <f t="shared" si="2"/>
        <v>19</v>
      </c>
      <c r="M24" s="4">
        <f t="shared" si="3"/>
        <v>12</v>
      </c>
    </row>
    <row r="25" spans="1:13">
      <c r="A25" s="4" t="str">
        <f>SUBSTITUTE('Student database'!A25, "K", "")</f>
        <v>150123</v>
      </c>
      <c r="B25" s="4" t="str">
        <f>TRIM(CLEAN('Student database'!B25))</f>
        <v>Mr. Shaheen SINGH</v>
      </c>
      <c r="C25" s="4" t="str">
        <f>'Student database'!C25</f>
        <v xml:space="preserve">Bus Law </v>
      </c>
      <c r="D25" s="4" t="str">
        <f>TRIM(CLEAN('Student database'!D25))</f>
        <v>Sydney</v>
      </c>
      <c r="E25" s="4" t="str">
        <f>'Student database'!E25</f>
        <v>T2-2014</v>
      </c>
      <c r="F25" s="55">
        <f t="shared" si="0"/>
        <v>41830</v>
      </c>
      <c r="G25" s="4">
        <f>VALUE(TRIM(SUBSTITUTE(SUBSTITUTE('Student database'!F25, CHAR(160), ""), CHAR(32), "")))</f>
        <v>14</v>
      </c>
      <c r="H25" s="4" t="str">
        <f>'Student database'!G25</f>
        <v>Bachelor of Business</v>
      </c>
      <c r="I25" s="4" t="str">
        <f>'Student database'!H25</f>
        <v>1995-06-26</v>
      </c>
      <c r="J25" s="4" t="str">
        <f>IF(ISBLANK('Student database'!I25), J24, 'Student database'!I25)</f>
        <v>BrightwayConsultants</v>
      </c>
      <c r="K25" s="4" t="str">
        <f t="shared" si="1"/>
        <v>Jul</v>
      </c>
      <c r="L25" s="4">
        <f t="shared" si="2"/>
        <v>19</v>
      </c>
      <c r="M25" s="4">
        <f t="shared" si="3"/>
        <v>6</v>
      </c>
    </row>
    <row r="26" spans="1:13">
      <c r="A26" s="4" t="str">
        <f>SUBSTITUTE('Student database'!A26, "K", "")</f>
        <v>150124</v>
      </c>
      <c r="B26" s="4" t="str">
        <f>TRIM(CLEAN('Student database'!B26))</f>
        <v>Mr. Salomeh AHMAD</v>
      </c>
      <c r="C26" s="4" t="str">
        <f>'Student database'!C26</f>
        <v xml:space="preserve">Bus Comm </v>
      </c>
      <c r="D26" s="4" t="str">
        <f>TRIM(CLEAN('Student database'!D26))</f>
        <v>Sydney</v>
      </c>
      <c r="E26" s="4" t="str">
        <f>'Student database'!E26</f>
        <v>T3-2014</v>
      </c>
      <c r="F26" s="55">
        <f t="shared" si="0"/>
        <v>41949</v>
      </c>
      <c r="G26" s="4">
        <f>VALUE(TRIM(SUBSTITUTE(SUBSTITUTE('Student database'!F26, CHAR(160), ""), CHAR(32), "")))</f>
        <v>3</v>
      </c>
      <c r="H26" s="4" t="str">
        <f>'Student database'!G26</f>
        <v>Bachelor of Business</v>
      </c>
      <c r="I26" s="4" t="str">
        <f>'Student database'!H26</f>
        <v>1997-05-22</v>
      </c>
      <c r="J26" s="4" t="str">
        <f>IF(ISBLANK('Student database'!I26), J25, 'Student database'!I26)</f>
        <v>PEP International Education Services</v>
      </c>
      <c r="K26" s="4" t="str">
        <f t="shared" si="1"/>
        <v>Nov</v>
      </c>
      <c r="L26" s="4">
        <f t="shared" si="2"/>
        <v>17</v>
      </c>
      <c r="M26" s="4">
        <f t="shared" si="3"/>
        <v>17</v>
      </c>
    </row>
    <row r="27" spans="1:13">
      <c r="A27" s="4" t="str">
        <f>SUBSTITUTE('Student database'!A27, "K", "")</f>
        <v>150125</v>
      </c>
      <c r="B27" s="4" t="str">
        <f>TRIM(CLEAN('Student database'!B27))</f>
        <v>Ms. Shokouh SHAHI</v>
      </c>
      <c r="C27" s="4" t="str">
        <f>'Student database'!C27</f>
        <v>Intro to ECommerce</v>
      </c>
      <c r="D27" s="4" t="str">
        <f>TRIM(CLEAN('Student database'!D27))</f>
        <v>Melbourne</v>
      </c>
      <c r="E27" s="4" t="str">
        <f>'Student database'!E27</f>
        <v>T2-2017</v>
      </c>
      <c r="F27" s="55">
        <f t="shared" si="0"/>
        <v>42926</v>
      </c>
      <c r="G27" s="4">
        <f>VALUE(TRIM(SUBSTITUTE(SUBSTITUTE('Student database'!F27, CHAR(160), ""), CHAR(32), "")))</f>
        <v>4</v>
      </c>
      <c r="H27" s="4" t="str">
        <f>'Student database'!G27</f>
        <v>Bachelor of Business</v>
      </c>
      <c r="I27" s="4" t="str">
        <f>'Student database'!H27</f>
        <v>1995-02-11</v>
      </c>
      <c r="J27" s="4" t="str">
        <f>IF(ISBLANK('Student database'!I27), J26, 'Student database'!I27)</f>
        <v>PEP International Education Services</v>
      </c>
      <c r="K27" s="4" t="str">
        <f t="shared" si="1"/>
        <v>Jul</v>
      </c>
      <c r="L27" s="4">
        <f t="shared" si="2"/>
        <v>22</v>
      </c>
      <c r="M27" s="4">
        <f t="shared" si="3"/>
        <v>16</v>
      </c>
    </row>
    <row r="28" spans="1:13">
      <c r="A28" s="4" t="str">
        <f>SUBSTITUTE('Student database'!A28, "K", "")</f>
        <v>150126</v>
      </c>
      <c r="B28" s="4" t="str">
        <f>TRIM(CLEAN('Student database'!B28))</f>
        <v>Mr. Nazafarin SABIR</v>
      </c>
      <c r="C28" s="4" t="str">
        <f>'Student database'!C28</f>
        <v xml:space="preserve">Mgmt Principles </v>
      </c>
      <c r="D28" s="4" t="str">
        <f>TRIM(CLEAN('Student database'!D28))</f>
        <v>Sydney</v>
      </c>
      <c r="E28" s="4" t="str">
        <f>'Student database'!E28</f>
        <v>T2-2014</v>
      </c>
      <c r="F28" s="55">
        <f t="shared" si="0"/>
        <v>41830</v>
      </c>
      <c r="G28" s="4">
        <f>VALUE(TRIM(SUBSTITUTE(SUBSTITUTE('Student database'!F28, CHAR(160), ""), CHAR(32), "")))</f>
        <v>7</v>
      </c>
      <c r="H28" s="4" t="str">
        <f>'Student database'!G28</f>
        <v>Bachelor of Business</v>
      </c>
      <c r="I28" s="4" t="str">
        <f>'Student database'!H28</f>
        <v>1997-11-27</v>
      </c>
      <c r="J28" s="4" t="str">
        <f>IF(ISBLANK('Student database'!I28), J27, 'Student database'!I28)</f>
        <v>PEP International Education Services</v>
      </c>
      <c r="K28" s="4" t="str">
        <f t="shared" si="1"/>
        <v>Jul</v>
      </c>
      <c r="L28" s="4">
        <f t="shared" si="2"/>
        <v>16</v>
      </c>
      <c r="M28" s="4">
        <f t="shared" si="3"/>
        <v>13</v>
      </c>
    </row>
    <row r="29" spans="1:13">
      <c r="A29" s="4" t="str">
        <f>SUBSTITUTE('Student database'!A29, "K", "")</f>
        <v>150127</v>
      </c>
      <c r="B29" s="4" t="str">
        <f>TRIM(CLEAN('Student database'!B29))</f>
        <v>Mr. Sarvenaz AMMED</v>
      </c>
      <c r="C29" s="4" t="str">
        <f>'Student database'!C29</f>
        <v xml:space="preserve">Quant Methods </v>
      </c>
      <c r="D29" s="4" t="str">
        <f>TRIM(CLEAN('Student database'!D29))</f>
        <v>Brisbane</v>
      </c>
      <c r="E29" s="4" t="str">
        <f>'Student database'!E29</f>
        <v>T3-2016</v>
      </c>
      <c r="F29" s="55">
        <f t="shared" si="0"/>
        <v>42680</v>
      </c>
      <c r="G29" s="4">
        <f>VALUE(TRIM(SUBSTITUTE(SUBSTITUTE('Student database'!F29, CHAR(160), ""), CHAR(32), "")))</f>
        <v>3</v>
      </c>
      <c r="H29" s="4" t="str">
        <f>'Student database'!G29</f>
        <v>Bachelor of Business</v>
      </c>
      <c r="I29" s="4" t="str">
        <f>'Student database'!H29</f>
        <v>1993-07-19</v>
      </c>
      <c r="J29" s="4" t="str">
        <f>IF(ISBLANK('Student database'!I29), J28, 'Student database'!I29)</f>
        <v>PEP International Education Services</v>
      </c>
      <c r="K29" s="4" t="str">
        <f t="shared" si="1"/>
        <v>Nov</v>
      </c>
      <c r="L29" s="4">
        <f t="shared" si="2"/>
        <v>23</v>
      </c>
      <c r="M29" s="4">
        <f t="shared" si="3"/>
        <v>17</v>
      </c>
    </row>
    <row r="30" spans="1:13">
      <c r="A30" s="4" t="str">
        <f>SUBSTITUTE('Student database'!A30, "K", "")</f>
        <v>150128</v>
      </c>
      <c r="B30" s="4" t="str">
        <f>TRIM(CLEAN('Student database'!B30))</f>
        <v>Mr. Bahram AMEED</v>
      </c>
      <c r="C30" s="4" t="str">
        <f>'Student database'!C30</f>
        <v>Corp Resp Ethics</v>
      </c>
      <c r="D30" s="4" t="str">
        <f>TRIM(CLEAN('Student database'!D30))</f>
        <v>Sydney</v>
      </c>
      <c r="E30" s="4" t="str">
        <f>'Student database'!E30</f>
        <v>T2-2016</v>
      </c>
      <c r="F30" s="55">
        <f t="shared" si="0"/>
        <v>42561</v>
      </c>
      <c r="G30" s="4">
        <f>VALUE(TRIM(SUBSTITUTE(SUBSTITUTE('Student database'!F30, CHAR(160), ""), CHAR(32), "")))</f>
        <v>7</v>
      </c>
      <c r="H30" s="4" t="str">
        <f>'Student database'!G30</f>
        <v>Bachelor of Business</v>
      </c>
      <c r="I30" s="4" t="str">
        <f>'Student database'!H30</f>
        <v>1987-08-27</v>
      </c>
      <c r="J30" s="4" t="str">
        <f>IF(ISBLANK('Student database'!I30), J29, 'Student database'!I30)</f>
        <v xml:space="preserve">International Educational </v>
      </c>
      <c r="K30" s="4" t="str">
        <f t="shared" si="1"/>
        <v>Jul</v>
      </c>
      <c r="L30" s="4">
        <f t="shared" si="2"/>
        <v>28</v>
      </c>
      <c r="M30" s="4">
        <f t="shared" si="3"/>
        <v>13</v>
      </c>
    </row>
    <row r="31" spans="1:13">
      <c r="A31" s="4" t="str">
        <f>SUBSTITUTE('Student database'!A31, "K", "")</f>
        <v>150129</v>
      </c>
      <c r="B31" s="4" t="str">
        <f>TRIM(CLEAN('Student database'!B31))</f>
        <v>Mr. Hooshang ASHTE</v>
      </c>
      <c r="C31" s="4" t="str">
        <f>'Student database'!C31</f>
        <v xml:space="preserve">Quant Methods </v>
      </c>
      <c r="D31" s="4" t="str">
        <f>TRIM(CLEAN('Student database'!D31))</f>
        <v>Melbourne</v>
      </c>
      <c r="E31" s="4" t="str">
        <f>'Student database'!E31</f>
        <v>T1-2016</v>
      </c>
      <c r="F31" s="55">
        <f t="shared" si="0"/>
        <v>42442</v>
      </c>
      <c r="G31" s="4">
        <f>VALUE(TRIM(SUBSTITUTE(SUBSTITUTE('Student database'!F31, CHAR(160), ""), CHAR(32), "")))</f>
        <v>10</v>
      </c>
      <c r="H31" s="4" t="str">
        <f>'Student database'!G31</f>
        <v>Bachelor of Business</v>
      </c>
      <c r="I31" s="4" t="str">
        <f>'Student database'!H31</f>
        <v>1998-06-25</v>
      </c>
      <c r="J31" s="4" t="str">
        <f>IF(ISBLANK('Student database'!I31), J30, 'Student database'!I31)</f>
        <v xml:space="preserve">International Educational </v>
      </c>
      <c r="K31" s="4" t="str">
        <f t="shared" si="1"/>
        <v>Mar</v>
      </c>
      <c r="L31" s="4">
        <f t="shared" si="2"/>
        <v>17</v>
      </c>
      <c r="M31" s="4">
        <f t="shared" si="3"/>
        <v>10</v>
      </c>
    </row>
    <row r="32" spans="1:13">
      <c r="A32" s="4" t="str">
        <f>SUBSTITUTE('Student database'!A32, "K", "")</f>
        <v>150130</v>
      </c>
      <c r="B32" s="4" t="str">
        <f>TRIM(CLEAN('Student database'!B32))</f>
        <v>Mr. Aryan ULAKH</v>
      </c>
      <c r="C32" s="4" t="str">
        <f>'Student database'!C32</f>
        <v>Corp Resp Ethics</v>
      </c>
      <c r="D32" s="4" t="str">
        <f>TRIM(CLEAN('Student database'!D32))</f>
        <v>Melbourne</v>
      </c>
      <c r="E32" s="4" t="str">
        <f>'Student database'!E32</f>
        <v>T2-2017</v>
      </c>
      <c r="F32" s="55">
        <f t="shared" si="0"/>
        <v>42926</v>
      </c>
      <c r="G32" s="4">
        <f>VALUE(TRIM(SUBSTITUTE(SUBSTITUTE('Student database'!F32, CHAR(160), ""), CHAR(32), "")))</f>
        <v>2</v>
      </c>
      <c r="H32" s="4" t="str">
        <f>'Student database'!G32</f>
        <v>Bachelor of Business</v>
      </c>
      <c r="I32" s="4" t="str">
        <f>'Student database'!H32</f>
        <v>1998-12-14</v>
      </c>
      <c r="J32" s="4" t="str">
        <f>IF(ISBLANK('Student database'!I32), J31, 'Student database'!I32)</f>
        <v>Hope Agency</v>
      </c>
      <c r="K32" s="4" t="str">
        <f t="shared" si="1"/>
        <v>Jul</v>
      </c>
      <c r="L32" s="4">
        <f t="shared" si="2"/>
        <v>18</v>
      </c>
      <c r="M32" s="4">
        <f t="shared" si="3"/>
        <v>18</v>
      </c>
    </row>
    <row r="33" spans="1:13">
      <c r="A33" s="4" t="str">
        <f>SUBSTITUTE('Student database'!A33, "K", "")</f>
        <v>150131</v>
      </c>
      <c r="B33" s="4" t="str">
        <f>TRIM(CLEAN('Student database'!B33))</f>
        <v>Mr. Ladan GUYEN</v>
      </c>
      <c r="C33" s="4" t="str">
        <f>'Student database'!C33</f>
        <v>Bus Acct</v>
      </c>
      <c r="D33" s="4" t="str">
        <f>TRIM(CLEAN('Student database'!D33))</f>
        <v>Sydney</v>
      </c>
      <c r="E33" s="4" t="str">
        <f>'Student database'!E33</f>
        <v>T1-2016</v>
      </c>
      <c r="F33" s="55">
        <f t="shared" si="0"/>
        <v>42442</v>
      </c>
      <c r="G33" s="4">
        <f>VALUE(TRIM(SUBSTITUTE(SUBSTITUTE('Student database'!F33, CHAR(160), ""), CHAR(32), "")))</f>
        <v>5</v>
      </c>
      <c r="H33" s="4" t="str">
        <f>'Student database'!G33</f>
        <v>Bachelor of Business</v>
      </c>
      <c r="I33" s="4" t="str">
        <f>'Student database'!H33</f>
        <v>1995-03-15</v>
      </c>
      <c r="J33" s="4" t="str">
        <f>IF(ISBLANK('Student database'!I33), J32, 'Student database'!I33)</f>
        <v xml:space="preserve">Prime Consultant </v>
      </c>
      <c r="K33" s="4" t="str">
        <f t="shared" si="1"/>
        <v>Mar</v>
      </c>
      <c r="L33" s="4">
        <f t="shared" si="2"/>
        <v>20</v>
      </c>
      <c r="M33" s="4">
        <f t="shared" si="3"/>
        <v>15</v>
      </c>
    </row>
    <row r="34" spans="1:13">
      <c r="A34" s="4" t="str">
        <f>SUBSTITUTE('Student database'!A34, "K", "")</f>
        <v>150132</v>
      </c>
      <c r="B34" s="4" t="str">
        <f>TRIM(CLEAN('Student database'!B34))</f>
        <v>Mr. Zari SINGH</v>
      </c>
      <c r="C34" s="4" t="str">
        <f>'Student database'!C34</f>
        <v>Corp Resp Ethics</v>
      </c>
      <c r="D34" s="4" t="str">
        <f>TRIM(CLEAN('Student database'!D34))</f>
        <v>Melbourne</v>
      </c>
      <c r="E34" s="4" t="str">
        <f>'Student database'!E34</f>
        <v>T1-2016</v>
      </c>
      <c r="F34" s="55">
        <f t="shared" si="0"/>
        <v>42442</v>
      </c>
      <c r="G34" s="4">
        <f>VALUE(TRIM(SUBSTITUTE(SUBSTITUTE('Student database'!F34, CHAR(160), ""), CHAR(32), "")))</f>
        <v>1</v>
      </c>
      <c r="H34" s="4" t="str">
        <f>'Student database'!G34</f>
        <v>Bachelor of Business</v>
      </c>
      <c r="I34" s="4" t="str">
        <f>'Student database'!H34</f>
        <v>1989-10-22</v>
      </c>
      <c r="J34" s="4" t="str">
        <f>IF(ISBLANK('Student database'!I34), J33, 'Student database'!I34)</f>
        <v xml:space="preserve">Prime Consultant </v>
      </c>
      <c r="K34" s="4" t="str">
        <f t="shared" si="1"/>
        <v>Mar</v>
      </c>
      <c r="L34" s="4">
        <f t="shared" si="2"/>
        <v>26</v>
      </c>
      <c r="M34" s="4">
        <f t="shared" si="3"/>
        <v>19</v>
      </c>
    </row>
    <row r="35" spans="1:13">
      <c r="A35" s="4" t="str">
        <f>SUBSTITUTE('Student database'!A35, "K", "")</f>
        <v>150133</v>
      </c>
      <c r="B35" s="4" t="str">
        <f>TRIM(CLEAN('Student database'!B35))</f>
        <v>Mr. Pezhman AKRAM</v>
      </c>
      <c r="C35" s="4" t="str">
        <f>'Student database'!C35</f>
        <v>Mktg Principles</v>
      </c>
      <c r="D35" s="4" t="str">
        <f>TRIM(CLEAN('Student database'!D35))</f>
        <v>Brisbane</v>
      </c>
      <c r="E35" s="4" t="str">
        <f>'Student database'!E35</f>
        <v>T2-2017</v>
      </c>
      <c r="F35" s="55">
        <f t="shared" si="0"/>
        <v>42926</v>
      </c>
      <c r="G35" s="4">
        <f>VALUE(TRIM(SUBSTITUTE(SUBSTITUTE('Student database'!F35, CHAR(160), ""), CHAR(32), "")))</f>
        <v>6</v>
      </c>
      <c r="H35" s="4" t="str">
        <f>'Student database'!G35</f>
        <v>Bachelor of Business</v>
      </c>
      <c r="I35" s="4" t="str">
        <f>'Student database'!H35</f>
        <v>1992-09-22</v>
      </c>
      <c r="J35" s="4" t="str">
        <f>IF(ISBLANK('Student database'!I35), J34, 'Student database'!I35)</f>
        <v xml:space="preserve">Prime Consultant </v>
      </c>
      <c r="K35" s="4" t="str">
        <f t="shared" si="1"/>
        <v>Jul</v>
      </c>
      <c r="L35" s="4">
        <f t="shared" si="2"/>
        <v>24</v>
      </c>
      <c r="M35" s="4">
        <f t="shared" si="3"/>
        <v>14</v>
      </c>
    </row>
    <row r="36" spans="1:13">
      <c r="A36" s="4" t="str">
        <f>SUBSTITUTE('Student database'!A36, "K", "")</f>
        <v>150134</v>
      </c>
      <c r="B36" s="4" t="str">
        <f>TRIM(CLEAN('Student database'!B36))</f>
        <v>Mr. Gisou UZAIR</v>
      </c>
      <c r="C36" s="4" t="str">
        <f>'Student database'!C36</f>
        <v xml:space="preserve">Quant Methods </v>
      </c>
      <c r="D36" s="4" t="str">
        <f>TRIM(CLEAN('Student database'!D36))</f>
        <v>Melbourne</v>
      </c>
      <c r="E36" s="4" t="str">
        <f>'Student database'!E36</f>
        <v>T2-2014</v>
      </c>
      <c r="F36" s="55">
        <f t="shared" si="0"/>
        <v>41830</v>
      </c>
      <c r="G36" s="4">
        <f>VALUE(TRIM(SUBSTITUTE(SUBSTITUTE('Student database'!F36, CHAR(160), ""), CHAR(32), "")))</f>
        <v>12</v>
      </c>
      <c r="H36" s="4" t="str">
        <f>'Student database'!G36</f>
        <v>Bachelor of Business</v>
      </c>
      <c r="I36" s="4" t="str">
        <f>'Student database'!H36</f>
        <v>1989-12-13</v>
      </c>
      <c r="J36" s="4" t="str">
        <f>IF(ISBLANK('Student database'!I36), J35, 'Student database'!I36)</f>
        <v>Hope Agency</v>
      </c>
      <c r="K36" s="4" t="str">
        <f t="shared" si="1"/>
        <v>Jul</v>
      </c>
      <c r="L36" s="4">
        <f t="shared" si="2"/>
        <v>24</v>
      </c>
      <c r="M36" s="4">
        <f t="shared" si="3"/>
        <v>8</v>
      </c>
    </row>
    <row r="37" spans="1:13">
      <c r="A37" s="4" t="str">
        <f>SUBSTITUTE('Student database'!A37, "K", "")</f>
        <v>150135</v>
      </c>
      <c r="B37" s="4" t="str">
        <f>TRIM(CLEAN('Student database'!B37))</f>
        <v>Ms. Farhoud hi VO</v>
      </c>
      <c r="C37" s="4" t="str">
        <f>'Student database'!C37</f>
        <v>HRM</v>
      </c>
      <c r="D37" s="4" t="str">
        <f>TRIM(CLEAN('Student database'!D37))</f>
        <v>Brisbane</v>
      </c>
      <c r="E37" s="4" t="str">
        <f>'Student database'!E37</f>
        <v>T1-2016</v>
      </c>
      <c r="F37" s="55">
        <f t="shared" si="0"/>
        <v>42442</v>
      </c>
      <c r="G37" s="4">
        <f>VALUE(TRIM(SUBSTITUTE(SUBSTITUTE('Student database'!F37, CHAR(160), ""), CHAR(32), "")))</f>
        <v>8</v>
      </c>
      <c r="H37" s="4" t="str">
        <f>'Student database'!G37</f>
        <v>Bachelor of Business</v>
      </c>
      <c r="I37" s="4" t="str">
        <f>'Student database'!H37</f>
        <v>1988-04-08</v>
      </c>
      <c r="J37" s="4" t="str">
        <f>IF(ISBLANK('Student database'!I37), J36, 'Student database'!I37)</f>
        <v xml:space="preserve">International Educational </v>
      </c>
      <c r="K37" s="4" t="str">
        <f t="shared" si="1"/>
        <v>Mar</v>
      </c>
      <c r="L37" s="4">
        <f t="shared" si="2"/>
        <v>27</v>
      </c>
      <c r="M37" s="4">
        <f t="shared" si="3"/>
        <v>12</v>
      </c>
    </row>
    <row r="38" spans="1:13">
      <c r="A38" s="4" t="str">
        <f>SUBSTITUTE('Student database'!A38, "K", "")</f>
        <v>150136</v>
      </c>
      <c r="B38" s="4" t="str">
        <f>TRIM(CLEAN('Student database'!B38))</f>
        <v>Mr. Ardeshir ao HE</v>
      </c>
      <c r="C38" s="4" t="str">
        <f>'Student database'!C38</f>
        <v>Bus Economics</v>
      </c>
      <c r="D38" s="4" t="str">
        <f>TRIM(CLEAN('Student database'!D38))</f>
        <v>Brisbane</v>
      </c>
      <c r="E38" s="4" t="str">
        <f>'Student database'!E38</f>
        <v>T2-2016</v>
      </c>
      <c r="F38" s="55">
        <f t="shared" si="0"/>
        <v>42561</v>
      </c>
      <c r="G38" s="4">
        <f>VALUE(TRIM(SUBSTITUTE(SUBSTITUTE('Student database'!F38, CHAR(160), ""), CHAR(32), "")))</f>
        <v>1</v>
      </c>
      <c r="H38" s="4" t="str">
        <f>'Student database'!G38</f>
        <v>Bachelor of Business</v>
      </c>
      <c r="I38" s="4" t="str">
        <f>'Student database'!H38</f>
        <v>1993-05-02</v>
      </c>
      <c r="J38" s="4" t="str">
        <f>IF(ISBLANK('Student database'!I38), J37, 'Student database'!I38)</f>
        <v xml:space="preserve">Visa Consultants Pty Ltd </v>
      </c>
      <c r="K38" s="4" t="str">
        <f t="shared" si="1"/>
        <v>Jul</v>
      </c>
      <c r="L38" s="4">
        <f t="shared" si="2"/>
        <v>23</v>
      </c>
      <c r="M38" s="4">
        <f t="shared" si="3"/>
        <v>19</v>
      </c>
    </row>
    <row r="39" spans="1:13">
      <c r="A39" s="4" t="str">
        <f>SUBSTITUTE('Student database'!A39, "K", "")</f>
        <v>150137</v>
      </c>
      <c r="B39" s="4" t="str">
        <f>TRIM(CLEAN('Student database'!B39))</f>
        <v>Ms. Koosha an XI</v>
      </c>
      <c r="C39" s="4" t="str">
        <f>'Student database'!C39</f>
        <v xml:space="preserve">Bus Comm </v>
      </c>
      <c r="D39" s="4" t="str">
        <f>TRIM(CLEAN('Student database'!D39))</f>
        <v>Sydney</v>
      </c>
      <c r="E39" s="4" t="str">
        <f>'Student database'!E39</f>
        <v>T3-2016</v>
      </c>
      <c r="F39" s="55">
        <f t="shared" si="0"/>
        <v>42680</v>
      </c>
      <c r="G39" s="4">
        <f>VALUE(TRIM(SUBSTITUTE(SUBSTITUTE('Student database'!F39, CHAR(160), ""), CHAR(32), "")))</f>
        <v>3</v>
      </c>
      <c r="H39" s="4" t="str">
        <f>'Student database'!G39</f>
        <v>Bachelor of Business</v>
      </c>
      <c r="I39" s="4" t="str">
        <f>'Student database'!H39</f>
        <v>1992-07-17</v>
      </c>
      <c r="J39" s="4" t="str">
        <f>IF(ISBLANK('Student database'!I39), J38, 'Student database'!I39)</f>
        <v>ISEMS Education</v>
      </c>
      <c r="K39" s="4" t="str">
        <f t="shared" si="1"/>
        <v>Nov</v>
      </c>
      <c r="L39" s="4">
        <f t="shared" si="2"/>
        <v>24</v>
      </c>
      <c r="M39" s="4">
        <f t="shared" si="3"/>
        <v>17</v>
      </c>
    </row>
    <row r="40" spans="1:13">
      <c r="A40" s="4" t="str">
        <f>SUBSTITUTE('Student database'!A40, "K", "")</f>
        <v>150138</v>
      </c>
      <c r="B40" s="4" t="str">
        <f>TRIM(CLEAN('Student database'!B40))</f>
        <v>Mr. Ramesh GUYEN</v>
      </c>
      <c r="C40" s="4" t="str">
        <f>'Student database'!C40</f>
        <v xml:space="preserve">Bus Comm </v>
      </c>
      <c r="D40" s="4" t="str">
        <f>TRIM(CLEAN('Student database'!D40))</f>
        <v>Brisbane</v>
      </c>
      <c r="E40" s="4" t="str">
        <f>'Student database'!E40</f>
        <v>T3-2017</v>
      </c>
      <c r="F40" s="55">
        <f t="shared" si="0"/>
        <v>43045</v>
      </c>
      <c r="G40" s="4">
        <f>VALUE(TRIM(SUBSTITUTE(SUBSTITUTE('Student database'!F40, CHAR(160), ""), CHAR(32), "")))</f>
        <v>6</v>
      </c>
      <c r="H40" s="4" t="str">
        <f>'Student database'!G40</f>
        <v>Bachelor of Business</v>
      </c>
      <c r="I40" s="4" t="str">
        <f>'Student database'!H40</f>
        <v>1997-10-29</v>
      </c>
      <c r="J40" s="4" t="str">
        <f>IF(ISBLANK('Student database'!I40), J39, 'Student database'!I40)</f>
        <v>Unilink Overseas Study Consulting Ltd</v>
      </c>
      <c r="K40" s="4" t="str">
        <f t="shared" si="1"/>
        <v>Nov</v>
      </c>
      <c r="L40" s="4">
        <f t="shared" si="2"/>
        <v>20</v>
      </c>
      <c r="M40" s="4">
        <f t="shared" si="3"/>
        <v>14</v>
      </c>
    </row>
    <row r="41" spans="1:13">
      <c r="A41" s="4" t="str">
        <f>SUBSTITUTE('Student database'!A41, "K", "")</f>
        <v>150139</v>
      </c>
      <c r="B41" s="4" t="str">
        <f>TRIM(CLEAN('Student database'!B41))</f>
        <v>Ms. Sohrab oc DO</v>
      </c>
      <c r="C41" s="4" t="str">
        <f>'Student database'!C41</f>
        <v>Org Beh</v>
      </c>
      <c r="D41" s="4" t="str">
        <f>TRIM(CLEAN('Student database'!D41))</f>
        <v>Melbourne</v>
      </c>
      <c r="E41" s="4" t="str">
        <f>'Student database'!E41</f>
        <v>T2-2016</v>
      </c>
      <c r="F41" s="55">
        <f t="shared" si="0"/>
        <v>42561</v>
      </c>
      <c r="G41" s="4">
        <f>VALUE(TRIM(SUBSTITUTE(SUBSTITUTE('Student database'!F41, CHAR(160), ""), CHAR(32), "")))</f>
        <v>4</v>
      </c>
      <c r="H41" s="4" t="str">
        <f>'Student database'!G41</f>
        <v>Bachelor of Business</v>
      </c>
      <c r="I41" s="4" t="str">
        <f>'Student database'!H41</f>
        <v>1995-06-19</v>
      </c>
      <c r="J41" s="4" t="str">
        <f>IF(ISBLANK('Student database'!I41), J40, 'Student database'!I41)</f>
        <v>Unilink Overseas Study Consulting Ltd</v>
      </c>
      <c r="K41" s="4" t="str">
        <f t="shared" si="1"/>
        <v>Jul</v>
      </c>
      <c r="L41" s="4">
        <f t="shared" si="2"/>
        <v>21</v>
      </c>
      <c r="M41" s="4">
        <f t="shared" si="3"/>
        <v>16</v>
      </c>
    </row>
    <row r="42" spans="1:13">
      <c r="A42" s="4" t="str">
        <f>SUBSTITUTE('Student database'!A42, "K", "")</f>
        <v>150140</v>
      </c>
      <c r="B42" s="4" t="str">
        <f>TRIM(CLEAN('Student database'!B42))</f>
        <v>Ms. Farbod HOANG</v>
      </c>
      <c r="C42" s="4" t="str">
        <f>'Student database'!C42</f>
        <v xml:space="preserve">Fin Acct </v>
      </c>
      <c r="D42" s="4" t="str">
        <f>TRIM(CLEAN('Student database'!D42))</f>
        <v>Sydney</v>
      </c>
      <c r="E42" s="4" t="str">
        <f>'Student database'!E42</f>
        <v>T3-2014</v>
      </c>
      <c r="F42" s="55">
        <f t="shared" si="0"/>
        <v>41949</v>
      </c>
      <c r="G42" s="4">
        <f>VALUE(TRIM(SUBSTITUTE(SUBSTITUTE('Student database'!F42, CHAR(160), ""), CHAR(32), "")))</f>
        <v>1</v>
      </c>
      <c r="H42" s="4" t="str">
        <f>'Student database'!G42</f>
        <v>Bachelor of Business</v>
      </c>
      <c r="I42" s="4" t="str">
        <f>'Student database'!H42</f>
        <v>1989-03-11</v>
      </c>
      <c r="J42" s="4" t="str">
        <f>IF(ISBLANK('Student database'!I42), J41, 'Student database'!I42)</f>
        <v xml:space="preserve">Bridgeagency </v>
      </c>
      <c r="K42" s="4" t="str">
        <f t="shared" si="1"/>
        <v>Nov</v>
      </c>
      <c r="L42" s="4">
        <f t="shared" si="2"/>
        <v>25</v>
      </c>
      <c r="M42" s="4">
        <f t="shared" si="3"/>
        <v>19</v>
      </c>
    </row>
    <row r="43" spans="1:13">
      <c r="A43" s="4" t="str">
        <f>SUBSTITUTE('Student database'!A43, "K", "")</f>
        <v>150141</v>
      </c>
      <c r="B43" s="4" t="str">
        <f>TRIM(CLEAN('Student database'!B43))</f>
        <v>Ms Afsar ga LE</v>
      </c>
      <c r="C43" s="4" t="str">
        <f>'Student database'!C43</f>
        <v>Intro to ECommerce</v>
      </c>
      <c r="D43" s="4" t="str">
        <f>TRIM(CLEAN('Student database'!D43))</f>
        <v>Brisbane</v>
      </c>
      <c r="E43" s="4" t="str">
        <f>'Student database'!E43</f>
        <v>T1-2016</v>
      </c>
      <c r="F43" s="55">
        <f t="shared" si="0"/>
        <v>42442</v>
      </c>
      <c r="G43" s="4">
        <f>VALUE(TRIM(SUBSTITUTE(SUBSTITUTE('Student database'!F43, CHAR(160), ""), CHAR(32), "")))</f>
        <v>1</v>
      </c>
      <c r="H43" s="4" t="str">
        <f>'Student database'!G43</f>
        <v>Bachelor of Business</v>
      </c>
      <c r="I43" s="4" t="str">
        <f>'Student database'!H43</f>
        <v>1991-12-03</v>
      </c>
      <c r="J43" s="4" t="str">
        <f>IF(ISBLANK('Student database'!I43), J42, 'Student database'!I43)</f>
        <v>IDPM Education</v>
      </c>
      <c r="K43" s="4" t="str">
        <f t="shared" si="1"/>
        <v>Mar</v>
      </c>
      <c r="L43" s="4">
        <f t="shared" si="2"/>
        <v>24</v>
      </c>
      <c r="M43" s="4">
        <f t="shared" si="3"/>
        <v>19</v>
      </c>
    </row>
    <row r="44" spans="1:13">
      <c r="A44" s="4" t="str">
        <f>SUBSTITUTE('Student database'!A44, "K", "")</f>
        <v>150142</v>
      </c>
      <c r="B44" s="4" t="str">
        <f>TRIM(CLEAN('Student database'!B44))</f>
        <v>Ms. Sanjar TTEGE</v>
      </c>
      <c r="C44" s="4" t="str">
        <f>'Student database'!C44</f>
        <v xml:space="preserve">Mgmt Principles </v>
      </c>
      <c r="D44" s="4" t="str">
        <f>TRIM(CLEAN('Student database'!D44))</f>
        <v>Brisbane</v>
      </c>
      <c r="E44" s="4" t="str">
        <f>'Student database'!E44</f>
        <v>T3-2015</v>
      </c>
      <c r="F44" s="55">
        <f t="shared" si="0"/>
        <v>42314</v>
      </c>
      <c r="G44" s="4">
        <f>VALUE(TRIM(SUBSTITUTE(SUBSTITUTE('Student database'!F44, CHAR(160), ""), CHAR(32), "")))</f>
        <v>5</v>
      </c>
      <c r="H44" s="4" t="str">
        <f>'Student database'!G44</f>
        <v>Bachelor of Business</v>
      </c>
      <c r="I44" s="4" t="str">
        <f>'Student database'!H44</f>
        <v>1992-11-28</v>
      </c>
      <c r="J44" s="4" t="str">
        <f>IF(ISBLANK('Student database'!I44), J43, 'Student database'!I44)</f>
        <v>IDPM Education</v>
      </c>
      <c r="K44" s="4" t="str">
        <f t="shared" si="1"/>
        <v>Nov</v>
      </c>
      <c r="L44" s="4">
        <f t="shared" si="2"/>
        <v>22</v>
      </c>
      <c r="M44" s="4">
        <f t="shared" si="3"/>
        <v>15</v>
      </c>
    </row>
    <row r="45" spans="1:13">
      <c r="A45" s="4" t="str">
        <f>SUBSTITUTE('Student database'!A45, "K", "")</f>
        <v>150143</v>
      </c>
      <c r="B45" s="4" t="str">
        <f>TRIM(CLEAN('Student database'!B45))</f>
        <v>Ms. Farid My HA</v>
      </c>
      <c r="C45" s="4" t="str">
        <f>'Student database'!C45</f>
        <v>Auditing</v>
      </c>
      <c r="D45" s="4" t="str">
        <f>TRIM(CLEAN('Student database'!D45))</f>
        <v>Sydney</v>
      </c>
      <c r="E45" s="4" t="str">
        <f>'Student database'!E45</f>
        <v>T1-2015</v>
      </c>
      <c r="F45" s="55">
        <f t="shared" si="0"/>
        <v>42076</v>
      </c>
      <c r="G45" s="4">
        <f>VALUE(TRIM(SUBSTITUTE(SUBSTITUTE('Student database'!F45, CHAR(160), ""), CHAR(32), "")))</f>
        <v>5</v>
      </c>
      <c r="H45" s="4" t="str">
        <f>'Student database'!G45</f>
        <v>Bachelor of Business</v>
      </c>
      <c r="I45" s="4" t="str">
        <f>'Student database'!H45</f>
        <v>1996-09-28</v>
      </c>
      <c r="J45" s="4" t="str">
        <f>IF(ISBLANK('Student database'!I45), J44, 'Student database'!I45)</f>
        <v>ALTEC</v>
      </c>
      <c r="K45" s="4" t="str">
        <f t="shared" si="1"/>
        <v>Mar</v>
      </c>
      <c r="L45" s="4">
        <f t="shared" si="2"/>
        <v>18</v>
      </c>
      <c r="M45" s="4">
        <f t="shared" si="3"/>
        <v>15</v>
      </c>
    </row>
    <row r="46" spans="1:13">
      <c r="A46" s="4" t="str">
        <f>SUBSTITUTE('Student database'!A46, "K", "")</f>
        <v>150144</v>
      </c>
      <c r="B46" s="4" t="str">
        <f>TRIM(CLEAN('Student database'!B46))</f>
        <v>Mr. Atoosa SINGH</v>
      </c>
      <c r="C46" s="4" t="str">
        <f>'Student database'!C46</f>
        <v>Bus Info Analysis</v>
      </c>
      <c r="D46" s="4" t="str">
        <f>TRIM(CLEAN('Student database'!D46))</f>
        <v>Brisbane</v>
      </c>
      <c r="E46" s="4" t="str">
        <f>'Student database'!E46</f>
        <v>T2-2015</v>
      </c>
      <c r="F46" s="55">
        <f t="shared" si="0"/>
        <v>42195</v>
      </c>
      <c r="G46" s="4">
        <f>VALUE(TRIM(SUBSTITUTE(SUBSTITUTE('Student database'!F46, CHAR(160), ""), CHAR(32), "")))</f>
        <v>2</v>
      </c>
      <c r="H46" s="4" t="str">
        <f>'Student database'!G46</f>
        <v>Bachelor of Business</v>
      </c>
      <c r="I46" s="4" t="str">
        <f>'Student database'!H46</f>
        <v>1991-10-25</v>
      </c>
      <c r="J46" s="4" t="str">
        <f>IF(ISBLANK('Student database'!I46), J45, 'Student database'!I46)</f>
        <v>ALTEC</v>
      </c>
      <c r="K46" s="4" t="str">
        <f t="shared" si="1"/>
        <v>Jul</v>
      </c>
      <c r="L46" s="4">
        <f t="shared" si="2"/>
        <v>23</v>
      </c>
      <c r="M46" s="4">
        <f t="shared" si="3"/>
        <v>18</v>
      </c>
    </row>
    <row r="47" spans="1:13">
      <c r="A47" s="4" t="str">
        <f>SUBSTITUTE('Student database'!A47, "K", "")</f>
        <v>150145</v>
      </c>
      <c r="B47" s="4" t="str">
        <f>TRIM(CLEAN('Student database'!B47))</f>
        <v>Mr. Shaya TRAN</v>
      </c>
      <c r="C47" s="4" t="str">
        <f>'Student database'!C47</f>
        <v>Bus Economics</v>
      </c>
      <c r="D47" s="4" t="str">
        <f>TRIM(CLEAN('Student database'!D47))</f>
        <v>Brisbane</v>
      </c>
      <c r="E47" s="4" t="str">
        <f>'Student database'!E47</f>
        <v>T3-2016</v>
      </c>
      <c r="F47" s="55">
        <f t="shared" si="0"/>
        <v>42680</v>
      </c>
      <c r="G47" s="4">
        <f>VALUE(TRIM(SUBSTITUTE(SUBSTITUTE('Student database'!F47, CHAR(160), ""), CHAR(32), "")))</f>
        <v>9</v>
      </c>
      <c r="H47" s="4" t="str">
        <f>'Student database'!G47</f>
        <v>Bachelor of Business</v>
      </c>
      <c r="I47" s="4" t="str">
        <f>'Student database'!H47</f>
        <v>1987-10-14</v>
      </c>
      <c r="J47" s="4" t="str">
        <f>IF(ISBLANK('Student database'!I47), J46, 'Student database'!I47)</f>
        <v xml:space="preserve">Visa Consultants Pty Ltd </v>
      </c>
      <c r="K47" s="4" t="str">
        <f t="shared" si="1"/>
        <v>Nov</v>
      </c>
      <c r="L47" s="4">
        <f t="shared" si="2"/>
        <v>29</v>
      </c>
      <c r="M47" s="4">
        <f t="shared" si="3"/>
        <v>11</v>
      </c>
    </row>
    <row r="48" spans="1:13">
      <c r="A48" s="4" t="str">
        <f>SUBSTITUTE('Student database'!A48, "K", "")</f>
        <v>150146</v>
      </c>
      <c r="B48" s="4" t="str">
        <f>TRIM(CLEAN('Student database'!B48))</f>
        <v>Mr. Kamshad SINGH</v>
      </c>
      <c r="C48" s="4" t="str">
        <f>'Student database'!C48</f>
        <v>Bus Strategy</v>
      </c>
      <c r="D48" s="4" t="str">
        <f>TRIM(CLEAN('Student database'!D48))</f>
        <v>Sydney</v>
      </c>
      <c r="E48" s="4" t="str">
        <f>'Student database'!E48</f>
        <v>T3-2016</v>
      </c>
      <c r="F48" s="55">
        <f t="shared" si="0"/>
        <v>42680</v>
      </c>
      <c r="G48" s="4">
        <f>VALUE(TRIM(SUBSTITUTE(SUBSTITUTE('Student database'!F48, CHAR(160), ""), CHAR(32), "")))</f>
        <v>10</v>
      </c>
      <c r="H48" s="4" t="str">
        <f>'Student database'!G48</f>
        <v>Bachelor of Accounting </v>
      </c>
      <c r="I48" s="4" t="str">
        <f>'Student database'!H48</f>
        <v>1993-05-26</v>
      </c>
      <c r="J48" s="4" t="str">
        <f>IF(ISBLANK('Student database'!I48), J47, 'Student database'!I48)</f>
        <v xml:space="preserve">International Educational </v>
      </c>
      <c r="K48" s="4" t="str">
        <f t="shared" si="1"/>
        <v>Nov</v>
      </c>
      <c r="L48" s="4">
        <f t="shared" si="2"/>
        <v>23</v>
      </c>
      <c r="M48" s="4">
        <f t="shared" si="3"/>
        <v>10</v>
      </c>
    </row>
    <row r="49" spans="1:13">
      <c r="A49" s="4" t="str">
        <f>SUBSTITUTE('Student database'!A49, "K", "")</f>
        <v>150147</v>
      </c>
      <c r="B49" s="4" t="str">
        <f>TRIM(CLEAN('Student database'!B49))</f>
        <v>Mr. Mandana SINGH</v>
      </c>
      <c r="C49" s="4" t="str">
        <f>'Student database'!C49</f>
        <v>Fin mgmt</v>
      </c>
      <c r="D49" s="4" t="str">
        <f>TRIM(CLEAN('Student database'!D49))</f>
        <v>Melbourne</v>
      </c>
      <c r="E49" s="4" t="str">
        <f>'Student database'!E49</f>
        <v>T1-2014</v>
      </c>
      <c r="F49" s="55">
        <f t="shared" si="0"/>
        <v>41711</v>
      </c>
      <c r="G49" s="4">
        <f>VALUE(TRIM(SUBSTITUTE(SUBSTITUTE('Student database'!F49, CHAR(160), ""), CHAR(32), "")))</f>
        <v>4</v>
      </c>
      <c r="H49" s="4" t="str">
        <f>'Student database'!G49</f>
        <v>Bachelor of Accounting </v>
      </c>
      <c r="I49" s="4" t="str">
        <f>'Student database'!H49</f>
        <v>1997-10-20</v>
      </c>
      <c r="J49" s="4" t="str">
        <f>IF(ISBLANK('Student database'!I49), J48, 'Student database'!I49)</f>
        <v xml:space="preserve">International Educational </v>
      </c>
      <c r="K49" s="4" t="str">
        <f t="shared" si="1"/>
        <v>Mar</v>
      </c>
      <c r="L49" s="4">
        <f t="shared" si="2"/>
        <v>16</v>
      </c>
      <c r="M49" s="4">
        <f t="shared" si="3"/>
        <v>16</v>
      </c>
    </row>
    <row r="50" spans="1:13">
      <c r="A50" s="4" t="str">
        <f>SUBSTITUTE('Student database'!A50, "K", "")</f>
        <v>150148</v>
      </c>
      <c r="B50" s="4" t="str">
        <f>TRIM(CLEAN('Student database'!B50))</f>
        <v>Mr. Golbahar GUYEN</v>
      </c>
      <c r="C50" s="4" t="str">
        <f>'Student database'!C50</f>
        <v>Bus Economics</v>
      </c>
      <c r="D50" s="4" t="str">
        <f>TRIM(CLEAN('Student database'!D50))</f>
        <v>Brisbane</v>
      </c>
      <c r="E50" s="4" t="str">
        <f>'Student database'!E50</f>
        <v>T2-2017</v>
      </c>
      <c r="F50" s="55">
        <f t="shared" si="0"/>
        <v>42926</v>
      </c>
      <c r="G50" s="4">
        <f>VALUE(TRIM(SUBSTITUTE(SUBSTITUTE('Student database'!F50, CHAR(160), ""), CHAR(32), "")))</f>
        <v>3</v>
      </c>
      <c r="H50" s="4" t="str">
        <f>'Student database'!G50</f>
        <v>Bachelor of Business</v>
      </c>
      <c r="I50" s="4" t="str">
        <f>'Student database'!H50</f>
        <v>1990-11-21</v>
      </c>
      <c r="J50" s="4" t="str">
        <f>IF(ISBLANK('Student database'!I50), J49, 'Student database'!I50)</f>
        <v>ALTEC</v>
      </c>
      <c r="K50" s="4" t="str">
        <f t="shared" si="1"/>
        <v>Jul</v>
      </c>
      <c r="L50" s="4">
        <f t="shared" si="2"/>
        <v>26</v>
      </c>
      <c r="M50" s="4">
        <f t="shared" si="3"/>
        <v>17</v>
      </c>
    </row>
    <row r="51" spans="1:13">
      <c r="A51" s="4" t="str">
        <f>SUBSTITUTE('Student database'!A51, "K", "")</f>
        <v>150149</v>
      </c>
      <c r="B51" s="4" t="str">
        <f>TRIM(CLEAN('Student database'!B51))</f>
        <v>Mr. Sami SINGH</v>
      </c>
      <c r="C51" s="4" t="str">
        <f>'Student database'!C51</f>
        <v xml:space="preserve">Fin Acct </v>
      </c>
      <c r="D51" s="4" t="str">
        <f>TRIM(CLEAN('Student database'!D51))</f>
        <v>Sydney</v>
      </c>
      <c r="E51" s="4" t="str">
        <f>'Student database'!E51</f>
        <v>T1-2014</v>
      </c>
      <c r="F51" s="55">
        <f t="shared" si="0"/>
        <v>41711</v>
      </c>
      <c r="G51" s="4">
        <f>VALUE(TRIM(SUBSTITUTE(SUBSTITUTE('Student database'!F51, CHAR(160), ""), CHAR(32), "")))</f>
        <v>3</v>
      </c>
      <c r="H51" s="4" t="str">
        <f>'Student database'!G51</f>
        <v>Bachelor of Accounting</v>
      </c>
      <c r="I51" s="4" t="str">
        <f>'Student database'!H51</f>
        <v>1992-06-09</v>
      </c>
      <c r="J51" s="4" t="str">
        <f>IF(ISBLANK('Student database'!I51), J50, 'Student database'!I51)</f>
        <v xml:space="preserve">International Educational </v>
      </c>
      <c r="K51" s="4" t="str">
        <f t="shared" si="1"/>
        <v>Mar</v>
      </c>
      <c r="L51" s="4">
        <f t="shared" si="2"/>
        <v>21</v>
      </c>
      <c r="M51" s="4">
        <f t="shared" si="3"/>
        <v>17</v>
      </c>
    </row>
    <row r="52" spans="1:13">
      <c r="A52" s="4" t="str">
        <f>SUBSTITUTE('Student database'!A52, "K", "")</f>
        <v>150150</v>
      </c>
      <c r="B52" s="4" t="str">
        <f>TRIM(CLEAN('Student database'!B52))</f>
        <v>Mr. Golbahar OUSUF</v>
      </c>
      <c r="C52" s="4" t="str">
        <f>'Student database'!C52</f>
        <v>Intro to ECommerce</v>
      </c>
      <c r="D52" s="4" t="str">
        <f>TRIM(CLEAN('Student database'!D52))</f>
        <v>Melbourne</v>
      </c>
      <c r="E52" s="4" t="str">
        <f>'Student database'!E52</f>
        <v>T2-2015</v>
      </c>
      <c r="F52" s="55">
        <f t="shared" si="0"/>
        <v>42195</v>
      </c>
      <c r="G52" s="4">
        <f>VALUE(TRIM(SUBSTITUTE(SUBSTITUTE('Student database'!F52, CHAR(160), ""), CHAR(32), "")))</f>
        <v>1</v>
      </c>
      <c r="H52" s="4" t="str">
        <f>'Student database'!G52</f>
        <v>Bachelor of Accounting</v>
      </c>
      <c r="I52" s="4" t="str">
        <f>'Student database'!H52</f>
        <v>1995-09-26</v>
      </c>
      <c r="J52" s="4" t="str">
        <f>IF(ISBLANK('Student database'!I52), J51, 'Student database'!I52)</f>
        <v xml:space="preserve">International Educational </v>
      </c>
      <c r="K52" s="4" t="str">
        <f t="shared" si="1"/>
        <v>Jul</v>
      </c>
      <c r="L52" s="4">
        <f t="shared" si="2"/>
        <v>19</v>
      </c>
      <c r="M52" s="4">
        <f t="shared" si="3"/>
        <v>19</v>
      </c>
    </row>
    <row r="53" spans="1:13">
      <c r="A53" s="4" t="str">
        <f>SUBSTITUTE('Student database'!A53, "K", "")</f>
        <v>150151</v>
      </c>
      <c r="B53" s="4" t="str">
        <f>TRIM(CLEAN('Student database'!B53))</f>
        <v>Mr. Naheed TRAN</v>
      </c>
      <c r="C53" s="4" t="str">
        <f>'Student database'!C53</f>
        <v xml:space="preserve">Mgmt Principles </v>
      </c>
      <c r="D53" s="4" t="str">
        <f>TRIM(CLEAN('Student database'!D53))</f>
        <v>Melbourne</v>
      </c>
      <c r="E53" s="4" t="str">
        <f>'Student database'!E53</f>
        <v>T2-2015</v>
      </c>
      <c r="F53" s="55">
        <f t="shared" si="0"/>
        <v>42195</v>
      </c>
      <c r="G53" s="4">
        <f>VALUE(TRIM(SUBSTITUTE(SUBSTITUTE('Student database'!F53, CHAR(160), ""), CHAR(32), "")))</f>
        <v>1</v>
      </c>
      <c r="H53" s="4" t="str">
        <f>'Student database'!G53</f>
        <v>Bachelor of Accounting</v>
      </c>
      <c r="I53" s="4" t="str">
        <f>'Student database'!H53</f>
        <v>1995-09-02</v>
      </c>
      <c r="J53" s="4" t="str">
        <f>IF(ISBLANK('Student database'!I53), J52, 'Student database'!I53)</f>
        <v xml:space="preserve">International Educational </v>
      </c>
      <c r="K53" s="4" t="str">
        <f t="shared" si="1"/>
        <v>Jul</v>
      </c>
      <c r="L53" s="4">
        <f t="shared" si="2"/>
        <v>19</v>
      </c>
      <c r="M53" s="4">
        <f t="shared" si="3"/>
        <v>19</v>
      </c>
    </row>
    <row r="54" spans="1:13">
      <c r="A54" s="4" t="str">
        <f>SUBSTITUTE('Student database'!A54, "K", "")</f>
        <v>150152</v>
      </c>
      <c r="B54" s="4" t="str">
        <f>TRIM(CLEAN('Student database'!B54))</f>
        <v>Mr. Tahmineh AMMED</v>
      </c>
      <c r="C54" s="4" t="str">
        <f>'Student database'!C54</f>
        <v xml:space="preserve">Bus Comm </v>
      </c>
      <c r="D54" s="4" t="str">
        <f>TRIM(CLEAN('Student database'!D54))</f>
        <v>Brisbane</v>
      </c>
      <c r="E54" s="4" t="str">
        <f>'Student database'!E54</f>
        <v>T2-2015</v>
      </c>
      <c r="F54" s="55">
        <f t="shared" si="0"/>
        <v>42195</v>
      </c>
      <c r="G54" s="4">
        <f>VALUE(TRIM(SUBSTITUTE(SUBSTITUTE('Student database'!F54, CHAR(160), ""), CHAR(32), "")))</f>
        <v>3</v>
      </c>
      <c r="H54" s="4" t="str">
        <f>'Student database'!G54</f>
        <v>Bachelor of Accounting</v>
      </c>
      <c r="I54" s="4" t="str">
        <f>'Student database'!H54</f>
        <v>1994-04-29</v>
      </c>
      <c r="J54" s="4" t="str">
        <f>IF(ISBLANK('Student database'!I54), J53, 'Student database'!I54)</f>
        <v>MIM Education</v>
      </c>
      <c r="K54" s="4" t="str">
        <f t="shared" si="1"/>
        <v>Jul</v>
      </c>
      <c r="L54" s="4">
        <f t="shared" si="2"/>
        <v>21</v>
      </c>
      <c r="M54" s="4">
        <f t="shared" si="3"/>
        <v>17</v>
      </c>
    </row>
    <row r="55" spans="1:13">
      <c r="A55" s="4" t="str">
        <f>SUBSTITUTE('Student database'!A55, "K", "")</f>
        <v>150153</v>
      </c>
      <c r="B55" s="4" t="str">
        <f>TRIM(CLEAN('Student database'!B55))</f>
        <v>Mr. Pirooz KARIM</v>
      </c>
      <c r="C55" s="4" t="str">
        <f>'Student database'!C55</f>
        <v>Intro to ECommerce</v>
      </c>
      <c r="D55" s="4" t="str">
        <f>TRIM(CLEAN('Student database'!D55))</f>
        <v>Melbourne</v>
      </c>
      <c r="E55" s="4" t="str">
        <f>'Student database'!E55</f>
        <v>T1-2016</v>
      </c>
      <c r="F55" s="55">
        <f t="shared" si="0"/>
        <v>42442</v>
      </c>
      <c r="G55" s="4">
        <f>VALUE(TRIM(SUBSTITUTE(SUBSTITUTE('Student database'!F55, CHAR(160), ""), CHAR(32), "")))</f>
        <v>7</v>
      </c>
      <c r="H55" s="4" t="str">
        <f>'Student database'!G55</f>
        <v>Bachelor of Accounting</v>
      </c>
      <c r="I55" s="4" t="str">
        <f>'Student database'!H55</f>
        <v>1988-12-12</v>
      </c>
      <c r="J55" s="4" t="str">
        <f>IF(ISBLANK('Student database'!I55), J54, 'Student database'!I55)</f>
        <v>MIM Education</v>
      </c>
      <c r="K55" s="4" t="str">
        <f t="shared" si="1"/>
        <v>Mar</v>
      </c>
      <c r="L55" s="4">
        <f t="shared" si="2"/>
        <v>27</v>
      </c>
      <c r="M55" s="4">
        <f t="shared" si="3"/>
        <v>13</v>
      </c>
    </row>
    <row r="56" spans="1:13">
      <c r="A56" s="4" t="str">
        <f>SUBSTITUTE('Student database'!A56, "K", "")</f>
        <v>150154</v>
      </c>
      <c r="B56" s="4" t="str">
        <f>TRIM(CLEAN('Student database'!B56))</f>
        <v>Ms. Maheen PHAM</v>
      </c>
      <c r="C56" s="4" t="str">
        <f>'Student database'!C56</f>
        <v>Mktg Principles</v>
      </c>
      <c r="D56" s="4" t="str">
        <f>TRIM(CLEAN('Student database'!D56))</f>
        <v>Sydney</v>
      </c>
      <c r="E56" s="4" t="str">
        <f>'Student database'!E56</f>
        <v>T3-2017</v>
      </c>
      <c r="F56" s="55">
        <f t="shared" si="0"/>
        <v>43045</v>
      </c>
      <c r="G56" s="4">
        <f>VALUE(TRIM(SUBSTITUTE(SUBSTITUTE('Student database'!F56, CHAR(160), ""), CHAR(32), "")))</f>
        <v>21</v>
      </c>
      <c r="H56" s="4" t="str">
        <f>'Student database'!G56</f>
        <v>Bachelor of Accounting</v>
      </c>
      <c r="I56" s="4" t="str">
        <f>'Student database'!H56</f>
        <v>1990-04-02</v>
      </c>
      <c r="J56" s="4" t="str">
        <f>IF(ISBLANK('Student database'!I56), J55, 'Student database'!I56)</f>
        <v>MIM Education</v>
      </c>
      <c r="K56" s="4" t="str">
        <f t="shared" si="1"/>
        <v>Nov</v>
      </c>
      <c r="L56" s="4">
        <f t="shared" si="2"/>
        <v>27</v>
      </c>
      <c r="M56" s="4">
        <f t="shared" si="3"/>
        <v>0</v>
      </c>
    </row>
    <row r="57" spans="1:13">
      <c r="A57" s="4" t="str">
        <f>SUBSTITUTE('Student database'!A57, "K", "")</f>
        <v>150155</v>
      </c>
      <c r="B57" s="4" t="str">
        <f>TRIM(CLEAN('Student database'!B57))</f>
        <v>Mr. Cirrus REYES</v>
      </c>
      <c r="C57" s="4" t="str">
        <f>'Student database'!C57</f>
        <v xml:space="preserve">Quant Methods </v>
      </c>
      <c r="D57" s="4" t="str">
        <f>TRIM(CLEAN('Student database'!D57))</f>
        <v>Melbourne</v>
      </c>
      <c r="E57" s="4" t="str">
        <f>'Student database'!E57</f>
        <v>T2-2017</v>
      </c>
      <c r="F57" s="55">
        <f t="shared" si="0"/>
        <v>42926</v>
      </c>
      <c r="G57" s="4">
        <f>VALUE(TRIM(SUBSTITUTE(SUBSTITUTE('Student database'!F57, CHAR(160), ""), CHAR(32), "")))</f>
        <v>4</v>
      </c>
      <c r="H57" s="4" t="str">
        <f>'Student database'!G57</f>
        <v>Bachelor of Accounting</v>
      </c>
      <c r="I57" s="4" t="str">
        <f>'Student database'!H57</f>
        <v>1987-11-01</v>
      </c>
      <c r="J57" s="4" t="str">
        <f>IF(ISBLANK('Student database'!I57), J56, 'Student database'!I57)</f>
        <v>MIM Education</v>
      </c>
      <c r="K57" s="4" t="str">
        <f t="shared" si="1"/>
        <v>Jul</v>
      </c>
      <c r="L57" s="4">
        <f t="shared" si="2"/>
        <v>29</v>
      </c>
      <c r="M57" s="4">
        <f t="shared" si="3"/>
        <v>16</v>
      </c>
    </row>
    <row r="58" spans="1:13">
      <c r="A58" s="4" t="str">
        <f>SUBSTITUTE('Student database'!A58, "K", "")</f>
        <v>150156</v>
      </c>
      <c r="B58" s="4" t="str">
        <f>TRIM(CLEAN('Student database'!B58))</f>
        <v>Ms. Rakhshan GUYEN</v>
      </c>
      <c r="C58" s="4" t="str">
        <f>'Student database'!C58</f>
        <v>Auditing</v>
      </c>
      <c r="D58" s="4" t="str">
        <f>TRIM(CLEAN('Student database'!D58))</f>
        <v>Sydney</v>
      </c>
      <c r="E58" s="4" t="str">
        <f>'Student database'!E58</f>
        <v>T2-2016</v>
      </c>
      <c r="F58" s="55">
        <f t="shared" si="0"/>
        <v>42561</v>
      </c>
      <c r="G58" s="4">
        <f>VALUE(TRIM(SUBSTITUTE(SUBSTITUTE('Student database'!F58, CHAR(160), ""), CHAR(32), "")))</f>
        <v>3</v>
      </c>
      <c r="H58" s="4" t="str">
        <f>'Student database'!G58</f>
        <v>Bachelor of Accounting</v>
      </c>
      <c r="I58" s="4" t="str">
        <f>'Student database'!H58</f>
        <v>1994-05-27</v>
      </c>
      <c r="J58" s="4" t="str">
        <f>IF(ISBLANK('Student database'!I58), J57, 'Student database'!I58)</f>
        <v>MIM Education</v>
      </c>
      <c r="K58" s="4" t="str">
        <f t="shared" si="1"/>
        <v>Jul</v>
      </c>
      <c r="L58" s="4">
        <f t="shared" si="2"/>
        <v>22</v>
      </c>
      <c r="M58" s="4">
        <f t="shared" si="3"/>
        <v>17</v>
      </c>
    </row>
    <row r="59" spans="1:13">
      <c r="A59" s="4" t="str">
        <f>SUBSTITUTE('Student database'!A59, "K", "")</f>
        <v>150157</v>
      </c>
      <c r="B59" s="4" t="str">
        <f>TRIM(CLEAN('Student database'!B59))</f>
        <v>Mr. Rima ARCIA</v>
      </c>
      <c r="C59" s="4" t="str">
        <f>'Student database'!C59</f>
        <v>Fin Reporting</v>
      </c>
      <c r="D59" s="4" t="str">
        <f>TRIM(CLEAN('Student database'!D59))</f>
        <v>Brisbane</v>
      </c>
      <c r="E59" s="4" t="str">
        <f>'Student database'!E59</f>
        <v>T1-2017</v>
      </c>
      <c r="F59" s="55">
        <f t="shared" si="0"/>
        <v>42807</v>
      </c>
      <c r="G59" s="4">
        <f>VALUE(TRIM(SUBSTITUTE(SUBSTITUTE('Student database'!F59, CHAR(160), ""), CHAR(32), "")))</f>
        <v>4</v>
      </c>
      <c r="H59" s="4" t="str">
        <f>'Student database'!G59</f>
        <v>Bachelor of Accounting</v>
      </c>
      <c r="I59" s="4" t="str">
        <f>'Student database'!H59</f>
        <v>1990-02-25</v>
      </c>
      <c r="J59" s="4" t="str">
        <f>IF(ISBLANK('Student database'!I59), J58, 'Student database'!I59)</f>
        <v>MIM Education</v>
      </c>
      <c r="K59" s="4" t="str">
        <f t="shared" si="1"/>
        <v>Mar</v>
      </c>
      <c r="L59" s="4">
        <f t="shared" si="2"/>
        <v>27</v>
      </c>
      <c r="M59" s="4">
        <f t="shared" si="3"/>
        <v>16</v>
      </c>
    </row>
    <row r="60" spans="1:13">
      <c r="A60" s="4" t="str">
        <f>SUBSTITUTE('Student database'!A60, "K", "")</f>
        <v>150158</v>
      </c>
      <c r="B60" s="4" t="str">
        <f>TRIM(CLEAN('Student database'!B60))</f>
        <v>Mr. Firouz DHURY</v>
      </c>
      <c r="C60" s="4" t="str">
        <f>'Student database'!C60</f>
        <v>Bus Acct</v>
      </c>
      <c r="D60" s="4" t="str">
        <f>TRIM(CLEAN('Student database'!D60))</f>
        <v>Brisbane</v>
      </c>
      <c r="E60" s="4" t="str">
        <f>'Student database'!E60</f>
        <v>T1-2016</v>
      </c>
      <c r="F60" s="55">
        <f t="shared" si="0"/>
        <v>42442</v>
      </c>
      <c r="G60" s="4">
        <f>VALUE(TRIM(SUBSTITUTE(SUBSTITUTE('Student database'!F60, CHAR(160), ""), CHAR(32), "")))</f>
        <v>2</v>
      </c>
      <c r="H60" s="4" t="str">
        <f>'Student database'!G60</f>
        <v>Bachelor of Accounting</v>
      </c>
      <c r="I60" s="4" t="str">
        <f>'Student database'!H60</f>
        <v>1995-03-29</v>
      </c>
      <c r="J60" s="4" t="str">
        <f>IF(ISBLANK('Student database'!I60), J59, 'Student database'!I60)</f>
        <v>iae GLOBAL - Melbourne</v>
      </c>
      <c r="K60" s="4" t="str">
        <f t="shared" si="1"/>
        <v>Mar</v>
      </c>
      <c r="L60" s="4">
        <f t="shared" si="2"/>
        <v>20</v>
      </c>
      <c r="M60" s="4">
        <f t="shared" si="3"/>
        <v>18</v>
      </c>
    </row>
    <row r="61" spans="1:13">
      <c r="A61" s="4" t="str">
        <f>SUBSTITUTE('Student database'!A61, "K", "")</f>
        <v>150159</v>
      </c>
      <c r="B61" s="4" t="str">
        <f>TRIM(CLEAN('Student database'!B61))</f>
        <v>Mr. Shadi a NAW</v>
      </c>
      <c r="C61" s="4" t="str">
        <f>'Student database'!C61</f>
        <v>Bus Economics</v>
      </c>
      <c r="D61" s="4" t="str">
        <f>TRIM(CLEAN('Student database'!D61))</f>
        <v>Brisbane</v>
      </c>
      <c r="E61" s="4" t="str">
        <f>'Student database'!E61</f>
        <v>T1-2014</v>
      </c>
      <c r="F61" s="55">
        <f t="shared" si="0"/>
        <v>41711</v>
      </c>
      <c r="G61" s="4">
        <f>VALUE(TRIM(SUBSTITUTE(SUBSTITUTE('Student database'!F61, CHAR(160), ""), CHAR(32), "")))</f>
        <v>8</v>
      </c>
      <c r="H61" s="4" t="str">
        <f>'Student database'!G61</f>
        <v>Bachelor of Business</v>
      </c>
      <c r="I61" s="4" t="str">
        <f>'Student database'!H61</f>
        <v>1989-03-30</v>
      </c>
      <c r="J61" s="4" t="str">
        <f>IF(ISBLANK('Student database'!I61), J60, 'Student database'!I61)</f>
        <v xml:space="preserve">Visa Consultants Pty Ltd </v>
      </c>
      <c r="K61" s="4" t="str">
        <f t="shared" si="1"/>
        <v>Mar</v>
      </c>
      <c r="L61" s="4">
        <f t="shared" si="2"/>
        <v>24</v>
      </c>
      <c r="M61" s="4">
        <f t="shared" si="3"/>
        <v>12</v>
      </c>
    </row>
    <row r="62" spans="1:13">
      <c r="A62" s="4" t="str">
        <f>SUBSTITUTE('Student database'!A62, "K", "")</f>
        <v>150160</v>
      </c>
      <c r="B62" s="4" t="str">
        <f>TRIM(CLEAN('Student database'!B62))</f>
        <v>Ms. Firouz GUYEN</v>
      </c>
      <c r="C62" s="4" t="str">
        <f>'Student database'!C62</f>
        <v xml:space="preserve">Quant Methods </v>
      </c>
      <c r="D62" s="4" t="str">
        <f>TRIM(CLEAN('Student database'!D62))</f>
        <v>Sydney</v>
      </c>
      <c r="E62" s="4" t="str">
        <f>'Student database'!E62</f>
        <v>T2-2014</v>
      </c>
      <c r="F62" s="55">
        <f t="shared" si="0"/>
        <v>41830</v>
      </c>
      <c r="G62" s="4">
        <f>VALUE(TRIM(SUBSTITUTE(SUBSTITUTE('Student database'!F62, CHAR(160), ""), CHAR(32), "")))</f>
        <v>3</v>
      </c>
      <c r="H62" s="4" t="str">
        <f>'Student database'!G62</f>
        <v>Bachelor of Business</v>
      </c>
      <c r="I62" s="4" t="str">
        <f>'Student database'!H62</f>
        <v>1996-12-02</v>
      </c>
      <c r="J62" s="4" t="str">
        <f>IF(ISBLANK('Student database'!I62), J61, 'Student database'!I62)</f>
        <v xml:space="preserve">Visa Consultants Pty Ltd </v>
      </c>
      <c r="K62" s="4" t="str">
        <f t="shared" si="1"/>
        <v>Jul</v>
      </c>
      <c r="L62" s="4">
        <f t="shared" si="2"/>
        <v>17</v>
      </c>
      <c r="M62" s="4">
        <f t="shared" si="3"/>
        <v>17</v>
      </c>
    </row>
    <row r="63" spans="1:13">
      <c r="A63" s="4" t="str">
        <f>SUBSTITUTE('Student database'!A63, "K", "")</f>
        <v>150161</v>
      </c>
      <c r="B63" s="4" t="str">
        <f>TRIM(CLEAN('Student database'!B63))</f>
        <v>Mr. Sita ANSUR</v>
      </c>
      <c r="C63" s="4" t="str">
        <f>'Student database'!C63</f>
        <v>Bus Acct</v>
      </c>
      <c r="D63" s="4" t="str">
        <f>TRIM(CLEAN('Student database'!D63))</f>
        <v>Melbourne</v>
      </c>
      <c r="E63" s="4" t="str">
        <f>'Student database'!E63</f>
        <v>T2-2014</v>
      </c>
      <c r="F63" s="55">
        <f t="shared" si="0"/>
        <v>41830</v>
      </c>
      <c r="G63" s="4">
        <f>VALUE(TRIM(SUBSTITUTE(SUBSTITUTE('Student database'!F63, CHAR(160), ""), CHAR(32), "")))</f>
        <v>2</v>
      </c>
      <c r="H63" s="4" t="str">
        <f>'Student database'!G63</f>
        <v>Bachelor of Business</v>
      </c>
      <c r="I63" s="4" t="str">
        <f>'Student database'!H63</f>
        <v>1992-11-29</v>
      </c>
      <c r="J63" s="4" t="str">
        <f>IF(ISBLANK('Student database'!I63), J62, 'Student database'!I63)</f>
        <v>Hope Agency</v>
      </c>
      <c r="K63" s="4" t="str">
        <f t="shared" si="1"/>
        <v>Jul</v>
      </c>
      <c r="L63" s="4">
        <f t="shared" si="2"/>
        <v>21</v>
      </c>
      <c r="M63" s="4">
        <f t="shared" si="3"/>
        <v>18</v>
      </c>
    </row>
    <row r="64" spans="1:13">
      <c r="A64" s="4" t="str">
        <f>SUBSTITUTE('Student database'!A64, "K", "")</f>
        <v>150162</v>
      </c>
      <c r="B64" s="4" t="str">
        <f>TRIM(CLEAN('Student database'!B64))</f>
        <v>Mr. Siamak RAMOS</v>
      </c>
      <c r="C64" s="4" t="str">
        <f>'Student database'!C64</f>
        <v>Mktg Principles</v>
      </c>
      <c r="D64" s="4" t="str">
        <f>TRIM(CLEAN('Student database'!D64))</f>
        <v>Melbourne</v>
      </c>
      <c r="E64" s="4" t="str">
        <f>'Student database'!E64</f>
        <v>T1-2014</v>
      </c>
      <c r="F64" s="55">
        <f t="shared" si="0"/>
        <v>41711</v>
      </c>
      <c r="G64" s="4">
        <f>VALUE(TRIM(SUBSTITUTE(SUBSTITUTE('Student database'!F64, CHAR(160), ""), CHAR(32), "")))</f>
        <v>3</v>
      </c>
      <c r="H64" s="4" t="str">
        <f>'Student database'!G64</f>
        <v>Bachelor of Business</v>
      </c>
      <c r="I64" s="4" t="str">
        <f>'Student database'!H64</f>
        <v>1994-11-16</v>
      </c>
      <c r="J64" s="4" t="str">
        <f>IF(ISBLANK('Student database'!I64), J63, 'Student database'!I64)</f>
        <v>Hope Agency</v>
      </c>
      <c r="K64" s="4" t="str">
        <f t="shared" si="1"/>
        <v>Mar</v>
      </c>
      <c r="L64" s="4">
        <f t="shared" si="2"/>
        <v>19</v>
      </c>
      <c r="M64" s="4">
        <f t="shared" si="3"/>
        <v>17</v>
      </c>
    </row>
    <row r="65" spans="1:13">
      <c r="A65" s="4" t="str">
        <f>SUBSTITUTE('Student database'!A65, "K", "")</f>
        <v>150163</v>
      </c>
      <c r="B65" s="4" t="str">
        <f>TRIM(CLEAN('Student database'!B65))</f>
        <v>Mr. Shadan ARGAS</v>
      </c>
      <c r="C65" s="4" t="str">
        <f>'Student database'!C65</f>
        <v>Corp Resp Ethics</v>
      </c>
      <c r="D65" s="4" t="str">
        <f>TRIM(CLEAN('Student database'!D65))</f>
        <v>Brisbane</v>
      </c>
      <c r="E65" s="4" t="str">
        <f>'Student database'!E65</f>
        <v>T2-2016</v>
      </c>
      <c r="F65" s="55">
        <f t="shared" si="0"/>
        <v>42561</v>
      </c>
      <c r="G65" s="4">
        <f>VALUE(TRIM(SUBSTITUTE(SUBSTITUTE('Student database'!F65, CHAR(160), ""), CHAR(32), "")))</f>
        <v>5</v>
      </c>
      <c r="H65" s="4" t="str">
        <f>'Student database'!G65</f>
        <v>Bachelor of Business</v>
      </c>
      <c r="I65" s="4" t="str">
        <f>'Student database'!H65</f>
        <v>1993-01-13</v>
      </c>
      <c r="J65" s="4" t="str">
        <f>IF(ISBLANK('Student database'!I65), J64, 'Student database'!I65)</f>
        <v>Connect Overseas</v>
      </c>
      <c r="K65" s="4" t="str">
        <f t="shared" si="1"/>
        <v>Jul</v>
      </c>
      <c r="L65" s="4">
        <f t="shared" si="2"/>
        <v>23</v>
      </c>
      <c r="M65" s="4">
        <f t="shared" si="3"/>
        <v>15</v>
      </c>
    </row>
    <row r="66" spans="1:13">
      <c r="A66" s="4" t="str">
        <f>SUBSTITUTE('Student database'!A66, "K", "")</f>
        <v>150164</v>
      </c>
      <c r="B66" s="4" t="str">
        <f>TRIM(CLEAN('Student database'!B66))</f>
        <v>Mr. Shahab JAVED</v>
      </c>
      <c r="C66" s="4" t="str">
        <f>'Student database'!C66</f>
        <v xml:space="preserve">Bus Comm </v>
      </c>
      <c r="D66" s="4" t="str">
        <f>TRIM(CLEAN('Student database'!D66))</f>
        <v>Melbourne</v>
      </c>
      <c r="E66" s="4" t="str">
        <f>'Student database'!E66</f>
        <v>T3-2016</v>
      </c>
      <c r="F66" s="55">
        <f t="shared" si="0"/>
        <v>42680</v>
      </c>
      <c r="G66" s="4">
        <f>VALUE(TRIM(SUBSTITUTE(SUBSTITUTE('Student database'!F66, CHAR(160), ""), CHAR(32), "")))</f>
        <v>11</v>
      </c>
      <c r="H66" s="4" t="str">
        <f>'Student database'!G66</f>
        <v>Bachelor of Accounting</v>
      </c>
      <c r="I66" s="4" t="str">
        <f>'Student database'!H66</f>
        <v>1988-06-07</v>
      </c>
      <c r="J66" s="4" t="str">
        <f>IF(ISBLANK('Student database'!I66), J65, 'Student database'!I66)</f>
        <v xml:space="preserve">International Educational </v>
      </c>
      <c r="K66" s="4" t="str">
        <f t="shared" si="1"/>
        <v>Nov</v>
      </c>
      <c r="L66" s="4">
        <f t="shared" si="2"/>
        <v>28</v>
      </c>
      <c r="M66" s="4">
        <f t="shared" si="3"/>
        <v>9</v>
      </c>
    </row>
    <row r="67" spans="1:13">
      <c r="A67" s="4" t="str">
        <f>SUBSTITUTE('Student database'!A67, "K", "")</f>
        <v>150165</v>
      </c>
      <c r="B67" s="4" t="str">
        <f>TRIM(CLEAN('Student database'!B67))</f>
        <v>Mr. Atash GUYEN</v>
      </c>
      <c r="C67" s="4" t="str">
        <f>'Student database'!C67</f>
        <v>Intro to ECommerce</v>
      </c>
      <c r="D67" s="4" t="str">
        <f>TRIM(CLEAN('Student database'!D67))</f>
        <v>Melbourne</v>
      </c>
      <c r="E67" s="4" t="str">
        <f>'Student database'!E67</f>
        <v>T1-2016</v>
      </c>
      <c r="F67" s="55">
        <f t="shared" ref="F67:F130" si="4">DATE(RIGHT(E67,4),IF(LEFT(E67,2)="T3",11,IF(LEFT(E67,2)="T2",7,3)),IF(LEFT(E67,2)="T3",6,IF(LEFT(E67,2)="T2",10,13)))</f>
        <v>42442</v>
      </c>
      <c r="G67" s="4">
        <f>VALUE(TRIM(SUBSTITUTE(SUBSTITUTE('Student database'!F67, CHAR(160), ""), CHAR(32), "")))</f>
        <v>4</v>
      </c>
      <c r="H67" s="4" t="str">
        <f>'Student database'!G67</f>
        <v>Bachelor of Accounting</v>
      </c>
      <c r="I67" s="4" t="str">
        <f>'Student database'!H67</f>
        <v>1992-12-03</v>
      </c>
      <c r="J67" s="4" t="str">
        <f>IF(ISBLANK('Student database'!I67), J66, 'Student database'!I67)</f>
        <v xml:space="preserve">International Educational </v>
      </c>
      <c r="K67" s="4" t="str">
        <f t="shared" ref="K67:K130" si="5">TEXT(F67,"mmm")</f>
        <v>Mar</v>
      </c>
      <c r="L67" s="4">
        <f t="shared" ref="L67:L130" si="6">FLOOR(YEARFRAC(I67,F67), 1)</f>
        <v>23</v>
      </c>
      <c r="M67" s="4">
        <f t="shared" ref="M67:M130" si="7">IF(G67&gt;=20, 0, 20-G67)</f>
        <v>16</v>
      </c>
    </row>
    <row r="68" spans="1:13">
      <c r="A68" s="4" t="str">
        <f>SUBSTITUTE('Student database'!A68, "K", "")</f>
        <v>150166</v>
      </c>
      <c r="B68" s="4" t="str">
        <f>TRIM(CLEAN('Student database'!B68))</f>
        <v>Ms. Tirdad GUYEN</v>
      </c>
      <c r="C68" s="4" t="str">
        <f>'Student database'!C68</f>
        <v xml:space="preserve">Mgmt Principles </v>
      </c>
      <c r="D68" s="4" t="str">
        <f>TRIM(CLEAN('Student database'!D68))</f>
        <v>Brisbane</v>
      </c>
      <c r="E68" s="4" t="str">
        <f>'Student database'!E68</f>
        <v>T3-2016</v>
      </c>
      <c r="F68" s="55">
        <f t="shared" si="4"/>
        <v>42680</v>
      </c>
      <c r="G68" s="4">
        <f>VALUE(TRIM(SUBSTITUTE(SUBSTITUTE('Student database'!F68, CHAR(160), ""), CHAR(32), "")))</f>
        <v>2</v>
      </c>
      <c r="H68" s="4" t="str">
        <f>'Student database'!G68</f>
        <v>Bachelor of Accounting</v>
      </c>
      <c r="I68" s="4" t="str">
        <f>'Student database'!H68</f>
        <v>1995-11-02</v>
      </c>
      <c r="J68" s="4" t="str">
        <f>IF(ISBLANK('Student database'!I68), J67, 'Student database'!I68)</f>
        <v xml:space="preserve">International Educational </v>
      </c>
      <c r="K68" s="4" t="str">
        <f t="shared" si="5"/>
        <v>Nov</v>
      </c>
      <c r="L68" s="4">
        <f t="shared" si="6"/>
        <v>21</v>
      </c>
      <c r="M68" s="4">
        <f t="shared" si="7"/>
        <v>18</v>
      </c>
    </row>
    <row r="69" spans="1:13">
      <c r="A69" s="4" t="str">
        <f>SUBSTITUTE('Student database'!A69, "K", "")</f>
        <v>150167</v>
      </c>
      <c r="B69" s="4" t="str">
        <f>TRIM(CLEAN('Student database'!B69))</f>
        <v>Mr Goli VERIO</v>
      </c>
      <c r="C69" s="4" t="str">
        <f>'Student database'!C69</f>
        <v xml:space="preserve">Bus Comm </v>
      </c>
      <c r="D69" s="4" t="str">
        <f>TRIM(CLEAN('Student database'!D69))</f>
        <v>Melbourne</v>
      </c>
      <c r="E69" s="4" t="str">
        <f>'Student database'!E69</f>
        <v>T1-2014</v>
      </c>
      <c r="F69" s="55">
        <f t="shared" si="4"/>
        <v>41711</v>
      </c>
      <c r="G69" s="4">
        <f>VALUE(TRIM(SUBSTITUTE(SUBSTITUTE('Student database'!F69, CHAR(160), ""), CHAR(32), "")))</f>
        <v>4</v>
      </c>
      <c r="H69" s="4" t="str">
        <f>'Student database'!G69</f>
        <v>Bachelor of Accounting </v>
      </c>
      <c r="I69" s="4" t="str">
        <f>'Student database'!H69</f>
        <v>1993-08-29</v>
      </c>
      <c r="J69" s="4" t="str">
        <f>IF(ISBLANK('Student database'!I69), J68, 'Student database'!I69)</f>
        <v>ISEMS Education</v>
      </c>
      <c r="K69" s="4" t="str">
        <f t="shared" si="5"/>
        <v>Mar</v>
      </c>
      <c r="L69" s="4">
        <f t="shared" si="6"/>
        <v>20</v>
      </c>
      <c r="M69" s="4">
        <f t="shared" si="7"/>
        <v>16</v>
      </c>
    </row>
    <row r="70" spans="1:13">
      <c r="A70" s="4" t="str">
        <f>SUBSTITUTE('Student database'!A70, "K", "")</f>
        <v>150168</v>
      </c>
      <c r="B70" s="4" t="str">
        <f>TRIM(CLEAN('Student database'!B70))</f>
        <v>Mr Khosrow VERIO</v>
      </c>
      <c r="C70" s="4" t="str">
        <f>'Student database'!C70</f>
        <v xml:space="preserve">Mgmt Principles </v>
      </c>
      <c r="D70" s="4" t="str">
        <f>TRIM(CLEAN('Student database'!D70))</f>
        <v>Sydney</v>
      </c>
      <c r="E70" s="4" t="str">
        <f>'Student database'!E70</f>
        <v>T1-2017</v>
      </c>
      <c r="F70" s="55">
        <f t="shared" si="4"/>
        <v>42807</v>
      </c>
      <c r="G70" s="4">
        <f>VALUE(TRIM(SUBSTITUTE(SUBSTITUTE('Student database'!F70, CHAR(160), ""), CHAR(32), "")))</f>
        <v>7</v>
      </c>
      <c r="H70" s="4" t="str">
        <f>'Student database'!G70</f>
        <v>Bachelor of Accounting </v>
      </c>
      <c r="I70" s="4" t="str">
        <f>'Student database'!H70</f>
        <v>1987-07-10</v>
      </c>
      <c r="J70" s="4" t="str">
        <f>IF(ISBLANK('Student database'!I70), J69, 'Student database'!I70)</f>
        <v>ISEMS Education</v>
      </c>
      <c r="K70" s="4" t="str">
        <f t="shared" si="5"/>
        <v>Mar</v>
      </c>
      <c r="L70" s="4">
        <f t="shared" si="6"/>
        <v>29</v>
      </c>
      <c r="M70" s="4">
        <f t="shared" si="7"/>
        <v>13</v>
      </c>
    </row>
    <row r="71" spans="1:13">
      <c r="A71" s="4" t="str">
        <f>SUBSTITUTE('Student database'!A71, "K", "")</f>
        <v>150169</v>
      </c>
      <c r="B71" s="4" t="str">
        <f>TRIM(CLEAN('Student database'!B71))</f>
        <v>Mr Ramin LONIA</v>
      </c>
      <c r="C71" s="4" t="str">
        <f>'Student database'!C71</f>
        <v xml:space="preserve">Bus Comm </v>
      </c>
      <c r="D71" s="4" t="str">
        <f>TRIM(CLEAN('Student database'!D71))</f>
        <v>Sydney</v>
      </c>
      <c r="E71" s="4" t="str">
        <f>'Student database'!E71</f>
        <v>T3-2017</v>
      </c>
      <c r="F71" s="55">
        <f t="shared" si="4"/>
        <v>43045</v>
      </c>
      <c r="G71" s="4">
        <f>VALUE(TRIM(SUBSTITUTE(SUBSTITUTE('Student database'!F71, CHAR(160), ""), CHAR(32), "")))</f>
        <v>12</v>
      </c>
      <c r="H71" s="4" t="str">
        <f>'Student database'!G71</f>
        <v>Bachelor of Business</v>
      </c>
      <c r="I71" s="4" t="str">
        <f>'Student database'!H71</f>
        <v>1992-03-04</v>
      </c>
      <c r="J71" s="4" t="str">
        <f>IF(ISBLANK('Student database'!I71), J70, 'Student database'!I71)</f>
        <v>New World Education</v>
      </c>
      <c r="K71" s="4" t="str">
        <f t="shared" si="5"/>
        <v>Nov</v>
      </c>
      <c r="L71" s="4">
        <f t="shared" si="6"/>
        <v>25</v>
      </c>
      <c r="M71" s="4">
        <f t="shared" si="7"/>
        <v>8</v>
      </c>
    </row>
    <row r="72" spans="1:13">
      <c r="A72" s="4" t="str">
        <f>SUBSTITUTE('Student database'!A72, "K", "")</f>
        <v>150170</v>
      </c>
      <c r="B72" s="4" t="str">
        <f>TRIM(CLEAN('Student database'!B72))</f>
        <v>Mr Keyvan NAGY</v>
      </c>
      <c r="C72" s="4" t="str">
        <f>'Student database'!C72</f>
        <v>Intro to ECommerce</v>
      </c>
      <c r="D72" s="4" t="str">
        <f>TRIM(CLEAN('Student database'!D72))</f>
        <v>Melbourne</v>
      </c>
      <c r="E72" s="4" t="str">
        <f>'Student database'!E72</f>
        <v>T2-2016</v>
      </c>
      <c r="F72" s="55">
        <f t="shared" si="4"/>
        <v>42561</v>
      </c>
      <c r="G72" s="4">
        <f>VALUE(TRIM(SUBSTITUTE(SUBSTITUTE('Student database'!F72, CHAR(160), ""), CHAR(32), "")))</f>
        <v>36</v>
      </c>
      <c r="H72" s="4" t="str">
        <f>'Student database'!G72</f>
        <v>Bachelor of Business</v>
      </c>
      <c r="I72" s="4" t="str">
        <f>'Student database'!H72</f>
        <v>1997-03-08</v>
      </c>
      <c r="J72" s="4" t="str">
        <f>IF(ISBLANK('Student database'!I72), J71, 'Student database'!I72)</f>
        <v>New World Education</v>
      </c>
      <c r="K72" s="4" t="str">
        <f t="shared" si="5"/>
        <v>Jul</v>
      </c>
      <c r="L72" s="4">
        <f t="shared" si="6"/>
        <v>19</v>
      </c>
      <c r="M72" s="4">
        <f t="shared" si="7"/>
        <v>0</v>
      </c>
    </row>
    <row r="73" spans="1:13">
      <c r="A73" s="4" t="str">
        <f>SUBSTITUTE('Student database'!A73, "K", "")</f>
        <v>150171</v>
      </c>
      <c r="B73" s="4" t="str">
        <f>TRIM(CLEAN('Student database'!B73))</f>
        <v>Mr Vanda MANEC</v>
      </c>
      <c r="C73" s="4" t="str">
        <f>'Student database'!C73</f>
        <v>Auditing</v>
      </c>
      <c r="D73" s="4" t="str">
        <f>TRIM(CLEAN('Student database'!D73))</f>
        <v>Melbourne</v>
      </c>
      <c r="E73" s="4" t="str">
        <f>'Student database'!E73</f>
        <v>T3-2017</v>
      </c>
      <c r="F73" s="55">
        <f t="shared" si="4"/>
        <v>43045</v>
      </c>
      <c r="G73" s="4">
        <f>VALUE(TRIM(SUBSTITUTE(SUBSTITUTE('Student database'!F73, CHAR(160), ""), CHAR(32), "")))</f>
        <v>3</v>
      </c>
      <c r="H73" s="4" t="str">
        <f>'Student database'!G73</f>
        <v>Bachelor of Business</v>
      </c>
      <c r="I73" s="4" t="str">
        <f>'Student database'!H73</f>
        <v>1988-03-11</v>
      </c>
      <c r="J73" s="4" t="str">
        <f>IF(ISBLANK('Student database'!I73), J72, 'Student database'!I73)</f>
        <v>V STAR Immigration &amp; Education Services</v>
      </c>
      <c r="K73" s="4" t="str">
        <f t="shared" si="5"/>
        <v>Nov</v>
      </c>
      <c r="L73" s="4">
        <f t="shared" si="6"/>
        <v>29</v>
      </c>
      <c r="M73" s="4">
        <f t="shared" si="7"/>
        <v>17</v>
      </c>
    </row>
    <row r="74" spans="1:13">
      <c r="A74" s="4" t="str">
        <f>SUBSTITUTE('Student database'!A74, "K", "")</f>
        <v>150172</v>
      </c>
      <c r="B74" s="4" t="str">
        <f>TRIM(CLEAN('Student database'!B74))</f>
        <v>Mr Kourosh KORBA</v>
      </c>
      <c r="C74" s="4" t="str">
        <f>'Student database'!C74</f>
        <v>Auditing</v>
      </c>
      <c r="D74" s="4" t="str">
        <f>TRIM(CLEAN('Student database'!D74))</f>
        <v>Sydney</v>
      </c>
      <c r="E74" s="4" t="str">
        <f>'Student database'!E74</f>
        <v>T3-2016</v>
      </c>
      <c r="F74" s="55">
        <f t="shared" si="4"/>
        <v>42680</v>
      </c>
      <c r="G74" s="4">
        <f>VALUE(TRIM(SUBSTITUTE(SUBSTITUTE('Student database'!F74, CHAR(160), ""), CHAR(32), "")))</f>
        <v>4</v>
      </c>
      <c r="H74" s="4" t="str">
        <f>'Student database'!G74</f>
        <v>Bachelor of Business</v>
      </c>
      <c r="I74" s="4" t="str">
        <f>'Student database'!H74</f>
        <v>1994-04-18</v>
      </c>
      <c r="J74" s="4" t="str">
        <f>IF(ISBLANK('Student database'!I74), J73, 'Student database'!I74)</f>
        <v>V STAR Immigration &amp; Education Services</v>
      </c>
      <c r="K74" s="4" t="str">
        <f t="shared" si="5"/>
        <v>Nov</v>
      </c>
      <c r="L74" s="4">
        <f t="shared" si="6"/>
        <v>22</v>
      </c>
      <c r="M74" s="4">
        <f t="shared" si="7"/>
        <v>16</v>
      </c>
    </row>
    <row r="75" spans="1:13">
      <c r="A75" s="4" t="str">
        <f>SUBSTITUTE('Student database'!A75, "K", "")</f>
        <v>150173</v>
      </c>
      <c r="B75" s="4" t="str">
        <f>TRIM(CLEAN('Student database'!B75))</f>
        <v>Mr Rambod KORBA</v>
      </c>
      <c r="C75" s="4" t="str">
        <f>'Student database'!C75</f>
        <v>Corp Law</v>
      </c>
      <c r="D75" s="4" t="str">
        <f>TRIM(CLEAN('Student database'!D75))</f>
        <v>Sydney</v>
      </c>
      <c r="E75" s="4" t="str">
        <f>'Student database'!E75</f>
        <v>T2-2017</v>
      </c>
      <c r="F75" s="55">
        <f t="shared" si="4"/>
        <v>42926</v>
      </c>
      <c r="G75" s="4">
        <f>VALUE(TRIM(SUBSTITUTE(SUBSTITUTE('Student database'!F75, CHAR(160), ""), CHAR(32), "")))</f>
        <v>6</v>
      </c>
      <c r="H75" s="4" t="str">
        <f>'Student database'!G75</f>
        <v>Bachelor of Business</v>
      </c>
      <c r="I75" s="4" t="str">
        <f>'Student database'!H75</f>
        <v>1993-12-17</v>
      </c>
      <c r="J75" s="4" t="str">
        <f>IF(ISBLANK('Student database'!I75), J74, 'Student database'!I75)</f>
        <v>V STAR Immigration &amp; Education Services</v>
      </c>
      <c r="K75" s="4" t="str">
        <f t="shared" si="5"/>
        <v>Jul</v>
      </c>
      <c r="L75" s="4">
        <f t="shared" si="6"/>
        <v>23</v>
      </c>
      <c r="M75" s="4">
        <f t="shared" si="7"/>
        <v>14</v>
      </c>
    </row>
    <row r="76" spans="1:13">
      <c r="A76" s="4" t="str">
        <f>SUBSTITUTE('Student database'!A76, "K", "")</f>
        <v>150174</v>
      </c>
      <c r="B76" s="4" t="str">
        <f>TRIM(CLEAN('Student database'!B76))</f>
        <v>Mr Pouran EMETH</v>
      </c>
      <c r="C76" s="4" t="str">
        <f>'Student database'!C76</f>
        <v>Corp Law</v>
      </c>
      <c r="D76" s="4" t="str">
        <f>TRIM(CLEAN('Student database'!D76))</f>
        <v>Sydney</v>
      </c>
      <c r="E76" s="4" t="str">
        <f>'Student database'!E76</f>
        <v>T1-2015</v>
      </c>
      <c r="F76" s="55">
        <f t="shared" si="4"/>
        <v>42076</v>
      </c>
      <c r="G76" s="4">
        <f>VALUE(TRIM(SUBSTITUTE(SUBSTITUTE('Student database'!F76, CHAR(160), ""), CHAR(32), "")))</f>
        <v>7</v>
      </c>
      <c r="H76" s="4" t="str">
        <f>'Student database'!G76</f>
        <v>Bachelor of Business</v>
      </c>
      <c r="I76" s="4" t="str">
        <f>'Student database'!H76</f>
        <v>1998-08-01</v>
      </c>
      <c r="J76" s="4" t="str">
        <f>IF(ISBLANK('Student database'!I76), J75, 'Student database'!I76)</f>
        <v>V STAR Immigration &amp; Education Services</v>
      </c>
      <c r="K76" s="4" t="str">
        <f t="shared" si="5"/>
        <v>Mar</v>
      </c>
      <c r="L76" s="4">
        <f t="shared" si="6"/>
        <v>16</v>
      </c>
      <c r="M76" s="4">
        <f t="shared" si="7"/>
        <v>13</v>
      </c>
    </row>
    <row r="77" spans="1:13">
      <c r="A77" s="4" t="str">
        <f>SUBSTITUTE('Student database'!A77, "K", "")</f>
        <v>150175</v>
      </c>
      <c r="B77" s="4" t="str">
        <f>TRIM(CLEAN('Student database'!B77))</f>
        <v>Ms Artan GAUNA</v>
      </c>
      <c r="C77" s="4" t="str">
        <f>'Student database'!C77</f>
        <v xml:space="preserve">Cost Acct </v>
      </c>
      <c r="D77" s="4" t="str">
        <f>TRIM(CLEAN('Student database'!D77))</f>
        <v>Melbourne</v>
      </c>
      <c r="E77" s="4" t="str">
        <f>'Student database'!E77</f>
        <v>T1-2016</v>
      </c>
      <c r="F77" s="55">
        <f t="shared" si="4"/>
        <v>42442</v>
      </c>
      <c r="G77" s="4">
        <f>VALUE(TRIM(SUBSTITUTE(SUBSTITUTE('Student database'!F77, CHAR(160), ""), CHAR(32), "")))</f>
        <v>4</v>
      </c>
      <c r="H77" s="4" t="str">
        <f>'Student database'!G77</f>
        <v>Bachelor of Business</v>
      </c>
      <c r="I77" s="4" t="str">
        <f>'Student database'!H77</f>
        <v>1993-12-29</v>
      </c>
      <c r="J77" s="4" t="str">
        <f>IF(ISBLANK('Student database'!I77), J76, 'Student database'!I77)</f>
        <v>V STAR Immigration &amp; Education Services</v>
      </c>
      <c r="K77" s="4" t="str">
        <f t="shared" si="5"/>
        <v>Mar</v>
      </c>
      <c r="L77" s="4">
        <f t="shared" si="6"/>
        <v>22</v>
      </c>
      <c r="M77" s="4">
        <f t="shared" si="7"/>
        <v>16</v>
      </c>
    </row>
    <row r="78" spans="1:13">
      <c r="A78" s="4" t="str">
        <f>SUBSTITUTE('Student database'!A78, "K", "")</f>
        <v>150176</v>
      </c>
      <c r="B78" s="4" t="str">
        <f>TRIM(CLEAN('Student database'!B78))</f>
        <v>Mr. Hooshyar pkota</v>
      </c>
      <c r="C78" s="4" t="str">
        <f>'Student database'!C78</f>
        <v xml:space="preserve">Fin Acct </v>
      </c>
      <c r="D78" s="4" t="str">
        <f>TRIM(CLEAN('Student database'!D78))</f>
        <v>Sydney</v>
      </c>
      <c r="E78" s="4" t="str">
        <f>'Student database'!E78</f>
        <v>T1-2017</v>
      </c>
      <c r="F78" s="55">
        <f t="shared" si="4"/>
        <v>42807</v>
      </c>
      <c r="G78" s="4">
        <f>VALUE(TRIM(SUBSTITUTE(SUBSTITUTE('Student database'!F78, CHAR(160), ""), CHAR(32), "")))</f>
        <v>1</v>
      </c>
      <c r="H78" s="4" t="str">
        <f>'Student database'!G78</f>
        <v>Bachelor of Business</v>
      </c>
      <c r="I78" s="4" t="str">
        <f>'Student database'!H78</f>
        <v>1991-02-01</v>
      </c>
      <c r="J78" s="4" t="str">
        <f>IF(ISBLANK('Student database'!I78), J77, 'Student database'!I78)</f>
        <v>V STAR Immigration &amp; Education Services</v>
      </c>
      <c r="K78" s="4" t="str">
        <f t="shared" si="5"/>
        <v>Mar</v>
      </c>
      <c r="L78" s="4">
        <f t="shared" si="6"/>
        <v>26</v>
      </c>
      <c r="M78" s="4">
        <f t="shared" si="7"/>
        <v>19</v>
      </c>
    </row>
    <row r="79" spans="1:13">
      <c r="A79" s="4" t="str">
        <f>SUBSTITUTE('Student database'!A79, "K", "")</f>
        <v>150177</v>
      </c>
      <c r="B79" s="4" t="str">
        <f>TRIM(CLEAN('Student database'!B79))</f>
        <v>Mis Afshar GUYEN</v>
      </c>
      <c r="C79" s="4" t="str">
        <f>'Student database'!C79</f>
        <v xml:space="preserve">Fin Acct </v>
      </c>
      <c r="D79" s="4" t="str">
        <f>TRIM(CLEAN('Student database'!D79))</f>
        <v>Melbourne</v>
      </c>
      <c r="E79" s="4" t="str">
        <f>'Student database'!E79</f>
        <v>T1-2017</v>
      </c>
      <c r="F79" s="55">
        <f t="shared" si="4"/>
        <v>42807</v>
      </c>
      <c r="G79" s="4">
        <f>VALUE(TRIM(SUBSTITUTE(SUBSTITUTE('Student database'!F79, CHAR(160), ""), CHAR(32), "")))</f>
        <v>13</v>
      </c>
      <c r="H79" s="4" t="str">
        <f>'Student database'!G79</f>
        <v>Bachelor of Business</v>
      </c>
      <c r="I79" s="4" t="str">
        <f>'Student database'!H79</f>
        <v>1993-10-07</v>
      </c>
      <c r="J79" s="4" t="str">
        <f>IF(ISBLANK('Student database'!I79), J78, 'Student database'!I79)</f>
        <v>V STAR Immigration &amp; Education Services</v>
      </c>
      <c r="K79" s="4" t="str">
        <f t="shared" si="5"/>
        <v>Mar</v>
      </c>
      <c r="L79" s="4">
        <f t="shared" si="6"/>
        <v>23</v>
      </c>
      <c r="M79" s="4">
        <f t="shared" si="7"/>
        <v>7</v>
      </c>
    </row>
    <row r="80" spans="1:13">
      <c r="A80" s="4" t="str">
        <f>SUBSTITUTE('Student database'!A80, "K", "")</f>
        <v>150178</v>
      </c>
      <c r="B80" s="4" t="str">
        <f>TRIM(CLEAN('Student database'!B80))</f>
        <v>Mr. Golbanoo INTAL</v>
      </c>
      <c r="C80" s="4" t="str">
        <f>'Student database'!C80</f>
        <v xml:space="preserve">Mgmt Principles </v>
      </c>
      <c r="D80" s="4" t="str">
        <f>TRIM(CLEAN('Student database'!D80))</f>
        <v>Melbourne</v>
      </c>
      <c r="E80" s="4" t="str">
        <f>'Student database'!E80</f>
        <v>T3-2014</v>
      </c>
      <c r="F80" s="55">
        <f t="shared" si="4"/>
        <v>41949</v>
      </c>
      <c r="G80" s="4">
        <f>VALUE(TRIM(SUBSTITUTE(SUBSTITUTE('Student database'!F80, CHAR(160), ""), CHAR(32), "")))</f>
        <v>5</v>
      </c>
      <c r="H80" s="4" t="str">
        <f>'Student database'!G80</f>
        <v>Bachelor of Business</v>
      </c>
      <c r="I80" s="4" t="str">
        <f>'Student database'!H80</f>
        <v>1991-12-02</v>
      </c>
      <c r="J80" s="4" t="str">
        <f>IF(ISBLANK('Student database'!I80), J79, 'Student database'!I80)</f>
        <v>V STAR Immigration &amp; Education Services</v>
      </c>
      <c r="K80" s="4" t="str">
        <f t="shared" si="5"/>
        <v>Nov</v>
      </c>
      <c r="L80" s="4">
        <f t="shared" si="6"/>
        <v>22</v>
      </c>
      <c r="M80" s="4">
        <f t="shared" si="7"/>
        <v>15</v>
      </c>
    </row>
    <row r="81" spans="1:13">
      <c r="A81" s="4" t="str">
        <f>SUBSTITUTE('Student database'!A81, "K", "")</f>
        <v>150179</v>
      </c>
      <c r="B81" s="4" t="str">
        <f>TRIM(CLEAN('Student database'!B81))</f>
        <v>Mr. Pouneh SYED</v>
      </c>
      <c r="C81" s="4" t="str">
        <f>'Student database'!C81</f>
        <v xml:space="preserve">Leadership </v>
      </c>
      <c r="D81" s="4" t="str">
        <f>TRIM(CLEAN('Student database'!D81))</f>
        <v>Melbourne</v>
      </c>
      <c r="E81" s="4" t="str">
        <f>'Student database'!E81</f>
        <v>T3-2016</v>
      </c>
      <c r="F81" s="55">
        <f t="shared" si="4"/>
        <v>42680</v>
      </c>
      <c r="G81" s="4">
        <f>VALUE(TRIM(SUBSTITUTE(SUBSTITUTE('Student database'!F81, CHAR(160), ""), CHAR(32), "")))</f>
        <v>19</v>
      </c>
      <c r="H81" s="4" t="str">
        <f>'Student database'!G81</f>
        <v>Bachelor of Business</v>
      </c>
      <c r="I81" s="4" t="str">
        <f>'Student database'!H81</f>
        <v>1992-08-28</v>
      </c>
      <c r="J81" s="4" t="str">
        <f>IF(ISBLANK('Student database'!I81), J80, 'Student database'!I81)</f>
        <v>Hope Agency</v>
      </c>
      <c r="K81" s="4" t="str">
        <f t="shared" si="5"/>
        <v>Nov</v>
      </c>
      <c r="L81" s="4">
        <f t="shared" si="6"/>
        <v>24</v>
      </c>
      <c r="M81" s="4">
        <f t="shared" si="7"/>
        <v>1</v>
      </c>
    </row>
    <row r="82" spans="1:13">
      <c r="A82" s="4" t="str">
        <f>SUBSTITUTE('Student database'!A82, "K", "")</f>
        <v>150180</v>
      </c>
      <c r="B82" s="4" t="str">
        <f>TRIM(CLEAN('Student database'!B82))</f>
        <v>Mr. Behnaz AKHAR</v>
      </c>
      <c r="C82" s="4" t="str">
        <f>'Student database'!C82</f>
        <v>Mktg Strategy</v>
      </c>
      <c r="D82" s="4" t="str">
        <f>TRIM(CLEAN('Student database'!D82))</f>
        <v>Melbourne</v>
      </c>
      <c r="E82" s="4" t="str">
        <f>'Student database'!E82</f>
        <v>T1-2017</v>
      </c>
      <c r="F82" s="55">
        <f t="shared" si="4"/>
        <v>42807</v>
      </c>
      <c r="G82" s="4">
        <f>VALUE(TRIM(SUBSTITUTE(SUBSTITUTE('Student database'!F82, CHAR(160), ""), CHAR(32), "")))</f>
        <v>11</v>
      </c>
      <c r="H82" s="4" t="str">
        <f>'Student database'!G82</f>
        <v>Bachelor of Business</v>
      </c>
      <c r="I82" s="4" t="str">
        <f>'Student database'!H82</f>
        <v>1987-08-20</v>
      </c>
      <c r="J82" s="4" t="str">
        <f>IF(ISBLANK('Student database'!I82), J81, 'Student database'!I82)</f>
        <v>Hope Agency</v>
      </c>
      <c r="K82" s="4" t="str">
        <f t="shared" si="5"/>
        <v>Mar</v>
      </c>
      <c r="L82" s="4">
        <f t="shared" si="6"/>
        <v>29</v>
      </c>
      <c r="M82" s="4">
        <f t="shared" si="7"/>
        <v>9</v>
      </c>
    </row>
    <row r="83" spans="1:13">
      <c r="A83" s="4" t="str">
        <f>SUBSTITUTE('Student database'!A83, "K", "")</f>
        <v>150181</v>
      </c>
      <c r="B83" s="4" t="str">
        <f>TRIM(CLEAN('Student database'!B83))</f>
        <v>Mr. Azin AKHAR</v>
      </c>
      <c r="C83" s="4" t="str">
        <f>'Student database'!C83</f>
        <v xml:space="preserve">Bus Comm </v>
      </c>
      <c r="D83" s="4" t="str">
        <f>TRIM(CLEAN('Student database'!D83))</f>
        <v>Brisbane</v>
      </c>
      <c r="E83" s="4" t="str">
        <f>'Student database'!E83</f>
        <v>T2-2017</v>
      </c>
      <c r="F83" s="55">
        <f t="shared" si="4"/>
        <v>42926</v>
      </c>
      <c r="G83" s="4">
        <f>VALUE(TRIM(SUBSTITUTE(SUBSTITUTE('Student database'!F83, CHAR(160), ""), CHAR(32), "")))</f>
        <v>11</v>
      </c>
      <c r="H83" s="4" t="str">
        <f>'Student database'!G83</f>
        <v>Bachelor of Business</v>
      </c>
      <c r="I83" s="4" t="str">
        <f>'Student database'!H83</f>
        <v>1993-07-09</v>
      </c>
      <c r="J83" s="4" t="str">
        <f>IF(ISBLANK('Student database'!I83), J82, 'Student database'!I83)</f>
        <v>New World Education</v>
      </c>
      <c r="K83" s="4" t="str">
        <f t="shared" si="5"/>
        <v>Jul</v>
      </c>
      <c r="L83" s="4">
        <f t="shared" si="6"/>
        <v>24</v>
      </c>
      <c r="M83" s="4">
        <f t="shared" si="7"/>
        <v>9</v>
      </c>
    </row>
    <row r="84" spans="1:13">
      <c r="A84" s="4" t="str">
        <f>SUBSTITUTE('Student database'!A84, "K", "")</f>
        <v>150182</v>
      </c>
      <c r="B84" s="4" t="str">
        <f>TRIM(CLEAN('Student database'!B84))</f>
        <v>Mr. Ara AKHAR</v>
      </c>
      <c r="C84" s="4" t="str">
        <f>'Student database'!C84</f>
        <v xml:space="preserve">Mgmt Principles </v>
      </c>
      <c r="D84" s="4" t="str">
        <f>TRIM(CLEAN('Student database'!D84))</f>
        <v>Brisbane</v>
      </c>
      <c r="E84" s="4" t="str">
        <f>'Student database'!E84</f>
        <v>T1-2014</v>
      </c>
      <c r="F84" s="55">
        <f t="shared" si="4"/>
        <v>41711</v>
      </c>
      <c r="G84" s="4">
        <f>VALUE(TRIM(SUBSTITUTE(SUBSTITUTE('Student database'!F84, CHAR(160), ""), CHAR(32), "")))</f>
        <v>13</v>
      </c>
      <c r="H84" s="4" t="str">
        <f>'Student database'!G84</f>
        <v>Bachelor of Business</v>
      </c>
      <c r="I84" s="4" t="str">
        <f>'Student database'!H84</f>
        <v>1991-08-10</v>
      </c>
      <c r="J84" s="4" t="str">
        <f>IF(ISBLANK('Student database'!I84), J83, 'Student database'!I84)</f>
        <v>New World Education</v>
      </c>
      <c r="K84" s="4" t="str">
        <f t="shared" si="5"/>
        <v>Mar</v>
      </c>
      <c r="L84" s="4">
        <f t="shared" si="6"/>
        <v>22</v>
      </c>
      <c r="M84" s="4">
        <f t="shared" si="7"/>
        <v>7</v>
      </c>
    </row>
    <row r="85" spans="1:13">
      <c r="A85" s="4" t="str">
        <f>SUBSTITUTE('Student database'!A85, "K", "")</f>
        <v>150183</v>
      </c>
      <c r="B85" s="4" t="str">
        <f>TRIM(CLEAN('Student database'!B85))</f>
        <v>Mr. Touraj AROOQ</v>
      </c>
      <c r="C85" s="4" t="str">
        <f>'Student database'!C85</f>
        <v>Mktg Principles</v>
      </c>
      <c r="D85" s="4" t="str">
        <f>TRIM(CLEAN('Student database'!D85))</f>
        <v>Brisbane</v>
      </c>
      <c r="E85" s="4" t="str">
        <f>'Student database'!E85</f>
        <v>T2-2016</v>
      </c>
      <c r="F85" s="55">
        <f t="shared" si="4"/>
        <v>42561</v>
      </c>
      <c r="G85" s="4">
        <f>VALUE(TRIM(SUBSTITUTE(SUBSTITUTE('Student database'!F85, CHAR(160), ""), CHAR(32), "")))</f>
        <v>25</v>
      </c>
      <c r="H85" s="4" t="str">
        <f>'Student database'!G85</f>
        <v>Bachelor of Accounting</v>
      </c>
      <c r="I85" s="4" t="str">
        <f>'Student database'!H85</f>
        <v>1990-04-21</v>
      </c>
      <c r="J85" s="4" t="str">
        <f>IF(ISBLANK('Student database'!I85), J84, 'Student database'!I85)</f>
        <v xml:space="preserve"> International Cooperation</v>
      </c>
      <c r="K85" s="4" t="str">
        <f t="shared" si="5"/>
        <v>Jul</v>
      </c>
      <c r="L85" s="4">
        <f t="shared" si="6"/>
        <v>26</v>
      </c>
      <c r="M85" s="4">
        <f t="shared" si="7"/>
        <v>0</v>
      </c>
    </row>
    <row r="86" spans="1:13">
      <c r="A86" s="4" t="str">
        <f>SUBSTITUTE('Student database'!A86, "K", "")</f>
        <v>150184</v>
      </c>
      <c r="B86" s="4" t="str">
        <f>TRIM(CLEAN('Student database'!B86))</f>
        <v>Mr. Ardavan AWAN</v>
      </c>
      <c r="C86" s="4" t="str">
        <f>'Student database'!C86</f>
        <v>Acc info Sys</v>
      </c>
      <c r="D86" s="4" t="str">
        <f>TRIM(CLEAN('Student database'!D86))</f>
        <v>Melbourne</v>
      </c>
      <c r="E86" s="4" t="str">
        <f>'Student database'!E86</f>
        <v>T3-2014</v>
      </c>
      <c r="F86" s="55">
        <f t="shared" si="4"/>
        <v>41949</v>
      </c>
      <c r="G86" s="4">
        <f>VALUE(TRIM(SUBSTITUTE(SUBSTITUTE('Student database'!F86, CHAR(160), ""), CHAR(32), "")))</f>
        <v>13</v>
      </c>
      <c r="H86" s="4" t="str">
        <f>'Student database'!G86</f>
        <v>Bachelor of Business</v>
      </c>
      <c r="I86" s="4" t="str">
        <f>'Student database'!H86</f>
        <v>1995-09-29</v>
      </c>
      <c r="J86" s="4" t="str">
        <f>IF(ISBLANK('Student database'!I86), J85, 'Student database'!I86)</f>
        <v>BlueSky Student Consultancy Services</v>
      </c>
      <c r="K86" s="4" t="str">
        <f t="shared" si="5"/>
        <v>Nov</v>
      </c>
      <c r="L86" s="4">
        <f t="shared" si="6"/>
        <v>19</v>
      </c>
      <c r="M86" s="4">
        <f t="shared" si="7"/>
        <v>7</v>
      </c>
    </row>
    <row r="87" spans="1:13">
      <c r="A87" s="4" t="str">
        <f>SUBSTITUTE('Student database'!A87, "K", "")</f>
        <v>150185</v>
      </c>
      <c r="B87" s="4" t="str">
        <f>TRIM(CLEAN('Student database'!B87))</f>
        <v>Mr. Esfandyar SINGH</v>
      </c>
      <c r="C87" s="4" t="str">
        <f>'Student database'!C87</f>
        <v xml:space="preserve">Bus Law </v>
      </c>
      <c r="D87" s="4" t="str">
        <f>TRIM(CLEAN('Student database'!D87))</f>
        <v>Brisbane</v>
      </c>
      <c r="E87" s="4" t="str">
        <f>'Student database'!E87</f>
        <v>T1-2016</v>
      </c>
      <c r="F87" s="55">
        <f t="shared" si="4"/>
        <v>42442</v>
      </c>
      <c r="G87" s="4">
        <f>VALUE(TRIM(SUBSTITUTE(SUBSTITUTE('Student database'!F87, CHAR(160), ""), CHAR(32), "")))</f>
        <v>7</v>
      </c>
      <c r="H87" s="4" t="str">
        <f>'Student database'!G87</f>
        <v>Bachelor of Business</v>
      </c>
      <c r="I87" s="4" t="str">
        <f>'Student database'!H87</f>
        <v>1994-01-29</v>
      </c>
      <c r="J87" s="4" t="str">
        <f>IF(ISBLANK('Student database'!I87), J86, 'Student database'!I87)</f>
        <v>BlueSky Student Consultancy Services</v>
      </c>
      <c r="K87" s="4" t="str">
        <f t="shared" si="5"/>
        <v>Mar</v>
      </c>
      <c r="L87" s="4">
        <f t="shared" si="6"/>
        <v>22</v>
      </c>
      <c r="M87" s="4">
        <f t="shared" si="7"/>
        <v>13</v>
      </c>
    </row>
    <row r="88" spans="1:13">
      <c r="A88" s="4" t="str">
        <f>SUBSTITUTE('Student database'!A88, "K", "")</f>
        <v>150186</v>
      </c>
      <c r="B88" s="4" t="str">
        <f>TRIM(CLEAN('Student database'!B88))</f>
        <v>Mr. Poupak SINGH</v>
      </c>
      <c r="C88" s="4" t="str">
        <f>'Student database'!C88</f>
        <v xml:space="preserve">Cost Acct </v>
      </c>
      <c r="D88" s="4" t="str">
        <f>TRIM(CLEAN('Student database'!D88))</f>
        <v>Melbourne</v>
      </c>
      <c r="E88" s="4" t="str">
        <f>'Student database'!E88</f>
        <v>T1-2017</v>
      </c>
      <c r="F88" s="55">
        <f t="shared" si="4"/>
        <v>42807</v>
      </c>
      <c r="G88" s="4">
        <f>VALUE(TRIM(SUBSTITUTE(SUBSTITUTE('Student database'!F88, CHAR(160), ""), CHAR(32), "")))</f>
        <v>1</v>
      </c>
      <c r="H88" s="4" t="str">
        <f>'Student database'!G88</f>
        <v>Bachelor of Business</v>
      </c>
      <c r="I88" s="4" t="str">
        <f>'Student database'!H88</f>
        <v>1993-01-06</v>
      </c>
      <c r="J88" s="4" t="str">
        <f>IF(ISBLANK('Student database'!I88), J87, 'Student database'!I88)</f>
        <v>BlueSky Student Consultancy Services</v>
      </c>
      <c r="K88" s="4" t="str">
        <f t="shared" si="5"/>
        <v>Mar</v>
      </c>
      <c r="L88" s="4">
        <f t="shared" si="6"/>
        <v>24</v>
      </c>
      <c r="M88" s="4">
        <f t="shared" si="7"/>
        <v>19</v>
      </c>
    </row>
    <row r="89" spans="1:13">
      <c r="A89" s="4" t="str">
        <f>SUBSTITUTE('Student database'!A89, "K", "")</f>
        <v>150187</v>
      </c>
      <c r="B89" s="4" t="str">
        <f>TRIM(CLEAN('Student database'!B89))</f>
        <v>Mr. Yeganeh SINGH</v>
      </c>
      <c r="C89" s="4" t="str">
        <f>'Student database'!C89</f>
        <v>Fin mgmt</v>
      </c>
      <c r="D89" s="4" t="str">
        <f>TRIM(CLEAN('Student database'!D89))</f>
        <v>Brisbane</v>
      </c>
      <c r="E89" s="4" t="str">
        <f>'Student database'!E89</f>
        <v>T3-2014</v>
      </c>
      <c r="F89" s="55">
        <f t="shared" si="4"/>
        <v>41949</v>
      </c>
      <c r="G89" s="4">
        <f>VALUE(TRIM(SUBSTITUTE(SUBSTITUTE('Student database'!F89, CHAR(160), ""), CHAR(32), "")))</f>
        <v>6</v>
      </c>
      <c r="H89" s="4" t="str">
        <f>'Student database'!G89</f>
        <v>Bachelor of Business</v>
      </c>
      <c r="I89" s="4" t="str">
        <f>'Student database'!H89</f>
        <v>1991-07-24</v>
      </c>
      <c r="J89" s="4" t="str">
        <f>IF(ISBLANK('Student database'!I89), J88, 'Student database'!I89)</f>
        <v>BlueSky Student Consultancy Services</v>
      </c>
      <c r="K89" s="4" t="str">
        <f t="shared" si="5"/>
        <v>Nov</v>
      </c>
      <c r="L89" s="4">
        <f t="shared" si="6"/>
        <v>23</v>
      </c>
      <c r="M89" s="4">
        <f t="shared" si="7"/>
        <v>14</v>
      </c>
    </row>
    <row r="90" spans="1:13">
      <c r="A90" s="4" t="str">
        <f>SUBSTITUTE('Student database'!A90, "K", "")</f>
        <v>150188</v>
      </c>
      <c r="B90" s="4" t="str">
        <f>TRIM(CLEAN('Student database'!B90))</f>
        <v>Mr. Rima SINGH</v>
      </c>
      <c r="C90" s="4" t="str">
        <f>'Student database'!C90</f>
        <v>Bus Acct</v>
      </c>
      <c r="D90" s="4" t="str">
        <f>TRIM(CLEAN('Student database'!D90))</f>
        <v>Melbourne</v>
      </c>
      <c r="E90" s="4" t="str">
        <f>'Student database'!E90</f>
        <v>T1-2016</v>
      </c>
      <c r="F90" s="55">
        <f t="shared" si="4"/>
        <v>42442</v>
      </c>
      <c r="G90" s="4">
        <f>VALUE(TRIM(SUBSTITUTE(SUBSTITUTE('Student database'!F90, CHAR(160), ""), CHAR(32), "")))</f>
        <v>5</v>
      </c>
      <c r="H90" s="4" t="str">
        <f>'Student database'!G90</f>
        <v>Bachelor of Business</v>
      </c>
      <c r="I90" s="4" t="str">
        <f>'Student database'!H90</f>
        <v>1993-02-14</v>
      </c>
      <c r="J90" s="4" t="str">
        <f>IF(ISBLANK('Student database'!I90), J89, 'Student database'!I90)</f>
        <v>New World Education</v>
      </c>
      <c r="K90" s="4" t="str">
        <f t="shared" si="5"/>
        <v>Mar</v>
      </c>
      <c r="L90" s="4">
        <f t="shared" si="6"/>
        <v>23</v>
      </c>
      <c r="M90" s="4">
        <f t="shared" si="7"/>
        <v>15</v>
      </c>
    </row>
    <row r="91" spans="1:13">
      <c r="A91" s="4" t="str">
        <f>SUBSTITUTE('Student database'!A91, "K", "")</f>
        <v>150189</v>
      </c>
      <c r="B91" s="4" t="str">
        <f>TRIM(CLEAN('Student database'!B91))</f>
        <v>Mr. Ghobad PHAM</v>
      </c>
      <c r="C91" s="4" t="str">
        <f>'Student database'!C91</f>
        <v>Bus Economics</v>
      </c>
      <c r="D91" s="4" t="str">
        <f>TRIM(CLEAN('Student database'!D91))</f>
        <v>Brisbane</v>
      </c>
      <c r="E91" s="4" t="str">
        <f>'Student database'!E91</f>
        <v>T2-2017</v>
      </c>
      <c r="F91" s="55">
        <f t="shared" si="4"/>
        <v>42926</v>
      </c>
      <c r="G91" s="4">
        <f>VALUE(TRIM(SUBSTITUTE(SUBSTITUTE('Student database'!F91, CHAR(160), ""), CHAR(32), "")))</f>
        <v>1</v>
      </c>
      <c r="H91" s="4" t="str">
        <f>'Student database'!G91</f>
        <v>Bachelor of Business</v>
      </c>
      <c r="I91" s="4" t="str">
        <f>'Student database'!H91</f>
        <v>1995-08-10</v>
      </c>
      <c r="J91" s="4" t="str">
        <f>IF(ISBLANK('Student database'!I91), J90, 'Student database'!I91)</f>
        <v>New World Education</v>
      </c>
      <c r="K91" s="4" t="str">
        <f t="shared" si="5"/>
        <v>Jul</v>
      </c>
      <c r="L91" s="4">
        <f t="shared" si="6"/>
        <v>21</v>
      </c>
      <c r="M91" s="4">
        <f t="shared" si="7"/>
        <v>19</v>
      </c>
    </row>
    <row r="92" spans="1:13">
      <c r="A92" s="4" t="str">
        <f>SUBSTITUTE('Student database'!A92, "K", "")</f>
        <v>150190</v>
      </c>
      <c r="B92" s="4" t="str">
        <f>TRIM(CLEAN('Student database'!B92))</f>
        <v>Mr. Pareeya PHAM</v>
      </c>
      <c r="C92" s="4" t="str">
        <f>'Student database'!C92</f>
        <v>Corp Resp Ethics</v>
      </c>
      <c r="D92" s="4" t="str">
        <f>TRIM(CLEAN('Student database'!D92))</f>
        <v>Sydney</v>
      </c>
      <c r="E92" s="4" t="str">
        <f>'Student database'!E92</f>
        <v>T1-2014</v>
      </c>
      <c r="F92" s="55">
        <f t="shared" si="4"/>
        <v>41711</v>
      </c>
      <c r="G92" s="4">
        <f>VALUE(TRIM(SUBSTITUTE(SUBSTITUTE('Student database'!F92, CHAR(160), ""), CHAR(32), "")))</f>
        <v>3</v>
      </c>
      <c r="H92" s="4" t="str">
        <f>'Student database'!G92</f>
        <v>Bachelor of Business</v>
      </c>
      <c r="I92" s="4" t="str">
        <f>'Student database'!H92</f>
        <v>1998-02-19</v>
      </c>
      <c r="J92" s="4" t="str">
        <f>IF(ISBLANK('Student database'!I92), J91, 'Student database'!I92)</f>
        <v>New World Education</v>
      </c>
      <c r="K92" s="4" t="str">
        <f t="shared" si="5"/>
        <v>Mar</v>
      </c>
      <c r="L92" s="4">
        <f t="shared" si="6"/>
        <v>16</v>
      </c>
      <c r="M92" s="4">
        <f t="shared" si="7"/>
        <v>17</v>
      </c>
    </row>
    <row r="93" spans="1:13">
      <c r="A93" s="4" t="str">
        <f>SUBSTITUTE('Student database'!A93, "K", "")</f>
        <v>150191</v>
      </c>
      <c r="B93" s="4" t="str">
        <f>TRIM(CLEAN('Student database'!B93))</f>
        <v>Mr. Saman PHAM</v>
      </c>
      <c r="C93" s="4" t="str">
        <f>'Student database'!C93</f>
        <v>Mktg Principles</v>
      </c>
      <c r="D93" s="4" t="str">
        <f>TRIM(CLEAN('Student database'!D93))</f>
        <v>Sydney</v>
      </c>
      <c r="E93" s="4" t="str">
        <f>'Student database'!E93</f>
        <v>T3-2015</v>
      </c>
      <c r="F93" s="55">
        <f t="shared" si="4"/>
        <v>42314</v>
      </c>
      <c r="G93" s="4">
        <f>VALUE(TRIM(SUBSTITUTE(SUBSTITUTE('Student database'!F93, CHAR(160), ""), CHAR(32), "")))</f>
        <v>17</v>
      </c>
      <c r="H93" s="4" t="str">
        <f>'Student database'!G93</f>
        <v>Bachelor of Business</v>
      </c>
      <c r="I93" s="4" t="str">
        <f>'Student database'!H93</f>
        <v>1990-03-11</v>
      </c>
      <c r="J93" s="4" t="str">
        <f>IF(ISBLANK('Student database'!I93), J92, 'Student database'!I93)</f>
        <v>New World Education</v>
      </c>
      <c r="K93" s="4" t="str">
        <f t="shared" si="5"/>
        <v>Nov</v>
      </c>
      <c r="L93" s="4">
        <f t="shared" si="6"/>
        <v>25</v>
      </c>
      <c r="M93" s="4">
        <f t="shared" si="7"/>
        <v>3</v>
      </c>
    </row>
    <row r="94" spans="1:13">
      <c r="A94" s="4" t="str">
        <f>SUBSTITUTE('Student database'!A94, "K", "")</f>
        <v>150192</v>
      </c>
      <c r="B94" s="4" t="str">
        <f>TRIM(CLEAN('Student database'!B94))</f>
        <v>Mr. Bahar PHAM</v>
      </c>
      <c r="C94" s="4" t="str">
        <f>'Student database'!C94</f>
        <v xml:space="preserve">Bus Comm </v>
      </c>
      <c r="D94" s="4" t="str">
        <f>TRIM(CLEAN('Student database'!D94))</f>
        <v>Brisbane</v>
      </c>
      <c r="E94" s="4" t="str">
        <f>'Student database'!E94</f>
        <v>T2-2014</v>
      </c>
      <c r="F94" s="55">
        <f t="shared" si="4"/>
        <v>41830</v>
      </c>
      <c r="G94" s="4">
        <f>VALUE(TRIM(SUBSTITUTE(SUBSTITUTE('Student database'!F94, CHAR(160), ""), CHAR(32), "")))</f>
        <v>6</v>
      </c>
      <c r="H94" s="4" t="str">
        <f>'Student database'!G94</f>
        <v>Bachelor of Business</v>
      </c>
      <c r="I94" s="4" t="str">
        <f>'Student database'!H94</f>
        <v>1998-08-16</v>
      </c>
      <c r="J94" s="4" t="str">
        <f>IF(ISBLANK('Student database'!I94), J93, 'Student database'!I94)</f>
        <v>ALTEC</v>
      </c>
      <c r="K94" s="4" t="str">
        <f t="shared" si="5"/>
        <v>Jul</v>
      </c>
      <c r="L94" s="4">
        <f t="shared" si="6"/>
        <v>15</v>
      </c>
      <c r="M94" s="4">
        <f t="shared" si="7"/>
        <v>14</v>
      </c>
    </row>
    <row r="95" spans="1:13">
      <c r="A95" s="4" t="str">
        <f>SUBSTITUTE('Student database'!A95, "K", "")</f>
        <v>150193</v>
      </c>
      <c r="B95" s="4" t="str">
        <f>TRIM(CLEAN('Student database'!B95))</f>
        <v>Mr. Touran SAWAN</v>
      </c>
      <c r="C95" s="4" t="str">
        <f>'Student database'!C95</f>
        <v>Bus Economics</v>
      </c>
      <c r="D95" s="4" t="str">
        <f>TRIM(CLEAN('Student database'!D95))</f>
        <v>Brisbane</v>
      </c>
      <c r="E95" s="4" t="str">
        <f>'Student database'!E95</f>
        <v>T1-2017</v>
      </c>
      <c r="F95" s="55">
        <f t="shared" si="4"/>
        <v>42807</v>
      </c>
      <c r="G95" s="4">
        <f>VALUE(TRIM(SUBSTITUTE(SUBSTITUTE('Student database'!F95, CHAR(160), ""), CHAR(32), "")))</f>
        <v>1</v>
      </c>
      <c r="H95" s="4" t="str">
        <f>'Student database'!G95</f>
        <v>Bachelor of Business</v>
      </c>
      <c r="I95" s="4" t="str">
        <f>'Student database'!H95</f>
        <v>1988-12-15</v>
      </c>
      <c r="J95" s="4" t="str">
        <f>IF(ISBLANK('Student database'!I95), J94, 'Student database'!I95)</f>
        <v>ALTEC</v>
      </c>
      <c r="K95" s="4" t="str">
        <f t="shared" si="5"/>
        <v>Mar</v>
      </c>
      <c r="L95" s="4">
        <f t="shared" si="6"/>
        <v>28</v>
      </c>
      <c r="M95" s="4">
        <f t="shared" si="7"/>
        <v>19</v>
      </c>
    </row>
    <row r="96" spans="1:13">
      <c r="A96" s="4" t="str">
        <f>SUBSTITUTE('Student database'!A96, "K", "")</f>
        <v>150194</v>
      </c>
      <c r="B96" s="4" t="str">
        <f>TRIM(CLEAN('Student database'!B96))</f>
        <v>Mr. Mahdokht DANG</v>
      </c>
      <c r="C96" s="4" t="str">
        <f>'Student database'!C96</f>
        <v xml:space="preserve">Mgmt Principles </v>
      </c>
      <c r="D96" s="4" t="str">
        <f>TRIM(CLEAN('Student database'!D96))</f>
        <v>Brisbane</v>
      </c>
      <c r="E96" s="4" t="str">
        <f>'Student database'!E96</f>
        <v>T1-2015</v>
      </c>
      <c r="F96" s="55">
        <f t="shared" si="4"/>
        <v>42076</v>
      </c>
      <c r="G96" s="4">
        <f>VALUE(TRIM(SUBSTITUTE(SUBSTITUTE('Student database'!F96, CHAR(160), ""), CHAR(32), "")))</f>
        <v>1</v>
      </c>
      <c r="H96" s="4" t="str">
        <f>'Student database'!G96</f>
        <v>Bachelor of Business</v>
      </c>
      <c r="I96" s="4" t="str">
        <f>'Student database'!H96</f>
        <v>1997-02-25</v>
      </c>
      <c r="J96" s="4" t="str">
        <f>IF(ISBLANK('Student database'!I96), J95, 'Student database'!I96)</f>
        <v>ALTEC</v>
      </c>
      <c r="K96" s="4" t="str">
        <f t="shared" si="5"/>
        <v>Mar</v>
      </c>
      <c r="L96" s="4">
        <f t="shared" si="6"/>
        <v>18</v>
      </c>
      <c r="M96" s="4">
        <f t="shared" si="7"/>
        <v>19</v>
      </c>
    </row>
    <row r="97" spans="1:13">
      <c r="A97" s="4" t="str">
        <f>SUBSTITUTE('Student database'!A97, "K", "")</f>
        <v>150195</v>
      </c>
      <c r="B97" s="4" t="str">
        <f>TRIM(CLEAN('Student database'!B97))</f>
        <v>Mr. Farhad DANG</v>
      </c>
      <c r="C97" s="4" t="str">
        <f>'Student database'!C97</f>
        <v xml:space="preserve">Quant Methods </v>
      </c>
      <c r="D97" s="4" t="str">
        <f>TRIM(CLEAN('Student database'!D97))</f>
        <v>Sydney</v>
      </c>
      <c r="E97" s="4" t="str">
        <f>'Student database'!E97</f>
        <v>T1-2014</v>
      </c>
      <c r="F97" s="55">
        <f t="shared" si="4"/>
        <v>41711</v>
      </c>
      <c r="G97" s="4">
        <f>VALUE(TRIM(SUBSTITUTE(SUBSTITUTE('Student database'!F97, CHAR(160), ""), CHAR(32), "")))</f>
        <v>12</v>
      </c>
      <c r="H97" s="4" t="str">
        <f>'Student database'!G97</f>
        <v>Bachelor of Business</v>
      </c>
      <c r="I97" s="4" t="str">
        <f>'Student database'!H97</f>
        <v>1994-08-25</v>
      </c>
      <c r="J97" s="4" t="str">
        <f>IF(ISBLANK('Student database'!I97), J96, 'Student database'!I97)</f>
        <v>ALTEC</v>
      </c>
      <c r="K97" s="4" t="str">
        <f t="shared" si="5"/>
        <v>Mar</v>
      </c>
      <c r="L97" s="4">
        <f t="shared" si="6"/>
        <v>19</v>
      </c>
      <c r="M97" s="4">
        <f t="shared" si="7"/>
        <v>8</v>
      </c>
    </row>
    <row r="98" spans="1:13">
      <c r="A98" s="4" t="str">
        <f>SUBSTITUTE('Student database'!A98, "K", "")</f>
        <v>150196</v>
      </c>
      <c r="B98" s="4" t="str">
        <f>TRIM(CLEAN('Student database'!B98))</f>
        <v>Ms. Farshad PHUNG</v>
      </c>
      <c r="C98" s="4" t="str">
        <f>'Student database'!C98</f>
        <v xml:space="preserve">Bus Comm </v>
      </c>
      <c r="D98" s="4" t="str">
        <f>TRIM(CLEAN('Student database'!D98))</f>
        <v>Sydney</v>
      </c>
      <c r="E98" s="4" t="str">
        <f>'Student database'!E98</f>
        <v>T3-2015</v>
      </c>
      <c r="F98" s="55">
        <f t="shared" si="4"/>
        <v>42314</v>
      </c>
      <c r="G98" s="4">
        <f>VALUE(TRIM(SUBSTITUTE(SUBSTITUTE('Student database'!F98, CHAR(160), ""), CHAR(32), "")))</f>
        <v>8</v>
      </c>
      <c r="H98" s="4" t="str">
        <f>'Student database'!G98</f>
        <v>Bachelor of Accounting</v>
      </c>
      <c r="I98" s="4" t="str">
        <f>'Student database'!H98</f>
        <v>1994-06-02</v>
      </c>
      <c r="J98" s="4" t="str">
        <f>IF(ISBLANK('Student database'!I98), J97, 'Student database'!I98)</f>
        <v xml:space="preserve">Road to Success </v>
      </c>
      <c r="K98" s="4" t="str">
        <f t="shared" si="5"/>
        <v>Nov</v>
      </c>
      <c r="L98" s="4">
        <f t="shared" si="6"/>
        <v>21</v>
      </c>
      <c r="M98" s="4">
        <f t="shared" si="7"/>
        <v>12</v>
      </c>
    </row>
    <row r="99" spans="1:13">
      <c r="A99" s="4" t="str">
        <f>SUBSTITUTE('Student database'!A99, "K", "")</f>
        <v>150197</v>
      </c>
      <c r="B99" s="4" t="str">
        <f>TRIM(CLEAN('Student database'!B99))</f>
        <v>Mr. Shahrnaz AHMAN</v>
      </c>
      <c r="C99" s="4" t="str">
        <f>'Student database'!C99</f>
        <v>Intro to ECommerce</v>
      </c>
      <c r="D99" s="4" t="str">
        <f>TRIM(CLEAN('Student database'!D99))</f>
        <v>Sydney</v>
      </c>
      <c r="E99" s="4" t="str">
        <f>'Student database'!E99</f>
        <v>T2-2017</v>
      </c>
      <c r="F99" s="55">
        <f t="shared" si="4"/>
        <v>42926</v>
      </c>
      <c r="G99" s="4">
        <f>VALUE(TRIM(SUBSTITUTE(SUBSTITUTE('Student database'!F99, CHAR(160), ""), CHAR(32), "")))</f>
        <v>1</v>
      </c>
      <c r="H99" s="4" t="str">
        <f>'Student database'!G99</f>
        <v>Bachelor of Accounting</v>
      </c>
      <c r="I99" s="4" t="str">
        <f>'Student database'!H99</f>
        <v>1987-04-13</v>
      </c>
      <c r="J99" s="4" t="str">
        <f>IF(ISBLANK('Student database'!I99), J98, 'Student database'!I99)</f>
        <v xml:space="preserve">Road to Success </v>
      </c>
      <c r="K99" s="4" t="str">
        <f t="shared" si="5"/>
        <v>Jul</v>
      </c>
      <c r="L99" s="4">
        <f t="shared" si="6"/>
        <v>30</v>
      </c>
      <c r="M99" s="4">
        <f t="shared" si="7"/>
        <v>19</v>
      </c>
    </row>
    <row r="100" spans="1:13">
      <c r="A100" s="4" t="str">
        <f>SUBSTITUTE('Student database'!A100, "K", "")</f>
        <v>150198</v>
      </c>
      <c r="B100" s="4" t="str">
        <f>TRIM(CLEAN('Student database'!B100))</f>
        <v>Ms. Nazy TRAN</v>
      </c>
      <c r="C100" s="4" t="str">
        <f>'Student database'!C100</f>
        <v xml:space="preserve">Mgmt Principles </v>
      </c>
      <c r="D100" s="4" t="str">
        <f>TRIM(CLEAN('Student database'!D100))</f>
        <v>Sydney</v>
      </c>
      <c r="E100" s="4" t="str">
        <f>'Student database'!E100</f>
        <v>T3-2014</v>
      </c>
      <c r="F100" s="55">
        <f t="shared" si="4"/>
        <v>41949</v>
      </c>
      <c r="G100" s="4">
        <f>VALUE(TRIM(SUBSTITUTE(SUBSTITUTE('Student database'!F100, CHAR(160), ""), CHAR(32), "")))</f>
        <v>7</v>
      </c>
      <c r="H100" s="4" t="str">
        <f>'Student database'!G100</f>
        <v>Bachelor of Accounting</v>
      </c>
      <c r="I100" s="4" t="str">
        <f>'Student database'!H100</f>
        <v>1993-10-18</v>
      </c>
      <c r="J100" s="4" t="str">
        <f>IF(ISBLANK('Student database'!I100), J99, 'Student database'!I100)</f>
        <v xml:space="preserve">Road to Success </v>
      </c>
      <c r="K100" s="4" t="str">
        <f t="shared" si="5"/>
        <v>Nov</v>
      </c>
      <c r="L100" s="4">
        <f t="shared" si="6"/>
        <v>21</v>
      </c>
      <c r="M100" s="4">
        <f t="shared" si="7"/>
        <v>13</v>
      </c>
    </row>
    <row r="101" spans="1:13">
      <c r="A101" s="4" t="str">
        <f>SUBSTITUTE('Student database'!A101, "K", "")</f>
        <v>150199</v>
      </c>
      <c r="B101" s="4" t="str">
        <f>TRIM(CLEAN('Student database'!B101))</f>
        <v>Ms. Foroud GUYEN</v>
      </c>
      <c r="C101" s="4" t="str">
        <f>'Student database'!C101</f>
        <v xml:space="preserve">Quant Methods </v>
      </c>
      <c r="D101" s="4" t="str">
        <f>TRIM(CLEAN('Student database'!D101))</f>
        <v>Brisbane</v>
      </c>
      <c r="E101" s="4" t="str">
        <f>'Student database'!E101</f>
        <v>T1-2014</v>
      </c>
      <c r="F101" s="55">
        <f t="shared" si="4"/>
        <v>41711</v>
      </c>
      <c r="G101" s="4">
        <f>VALUE(TRIM(SUBSTITUTE(SUBSTITUTE('Student database'!F101, CHAR(160), ""), CHAR(32), "")))</f>
        <v>2</v>
      </c>
      <c r="H101" s="4" t="str">
        <f>'Student database'!G101</f>
        <v>Bachelor of Accounting</v>
      </c>
      <c r="I101" s="4" t="str">
        <f>'Student database'!H101</f>
        <v>1993-08-14</v>
      </c>
      <c r="J101" s="4" t="str">
        <f>IF(ISBLANK('Student database'!I101), J100, 'Student database'!I101)</f>
        <v xml:space="preserve">Road to Success </v>
      </c>
      <c r="K101" s="4" t="str">
        <f t="shared" si="5"/>
        <v>Mar</v>
      </c>
      <c r="L101" s="4">
        <f t="shared" si="6"/>
        <v>20</v>
      </c>
      <c r="M101" s="4">
        <f t="shared" si="7"/>
        <v>18</v>
      </c>
    </row>
    <row r="102" spans="1:13">
      <c r="A102" s="4" t="str">
        <f>SUBSTITUTE('Student database'!A102, "K", "")</f>
        <v>150200</v>
      </c>
      <c r="B102" s="4" t="str">
        <f>TRIM(CLEAN('Student database'!B102))</f>
        <v>Ms. Banooe GUYEN</v>
      </c>
      <c r="C102" s="4" t="str">
        <f>'Student database'!C102</f>
        <v>Bus Acct</v>
      </c>
      <c r="D102" s="4" t="str">
        <f>TRIM(CLEAN('Student database'!D102))</f>
        <v>Melbourne</v>
      </c>
      <c r="E102" s="4" t="str">
        <f>'Student database'!E102</f>
        <v>T1-2014</v>
      </c>
      <c r="F102" s="55">
        <f t="shared" si="4"/>
        <v>41711</v>
      </c>
      <c r="G102" s="4">
        <f>VALUE(TRIM(SUBSTITUTE(SUBSTITUTE('Student database'!F102, CHAR(160), ""), CHAR(32), "")))</f>
        <v>9</v>
      </c>
      <c r="H102" s="4" t="str">
        <f>'Student database'!G102</f>
        <v>Bachelor of Accounting</v>
      </c>
      <c r="I102" s="4" t="str">
        <f>'Student database'!H102</f>
        <v>1987-06-06</v>
      </c>
      <c r="J102" s="4" t="str">
        <f>IF(ISBLANK('Student database'!I102), J101, 'Student database'!I102)</f>
        <v xml:space="preserve">International Educational </v>
      </c>
      <c r="K102" s="4" t="str">
        <f t="shared" si="5"/>
        <v>Mar</v>
      </c>
      <c r="L102" s="4">
        <f t="shared" si="6"/>
        <v>26</v>
      </c>
      <c r="M102" s="4">
        <f t="shared" si="7"/>
        <v>11</v>
      </c>
    </row>
    <row r="103" spans="1:13">
      <c r="A103" s="4" t="str">
        <f>SUBSTITUTE('Student database'!A103, "K", "")</f>
        <v>150201</v>
      </c>
      <c r="B103" s="4" t="str">
        <f>TRIM(CLEAN('Student database'!B103))</f>
        <v>Ms. Saman GUYEN</v>
      </c>
      <c r="C103" s="4" t="str">
        <f>'Student database'!C103</f>
        <v xml:space="preserve">Bus Comm </v>
      </c>
      <c r="D103" s="4" t="str">
        <f>TRIM(CLEAN('Student database'!D103))</f>
        <v>Brisbane</v>
      </c>
      <c r="E103" s="4" t="str">
        <f>'Student database'!E103</f>
        <v>T3-2016</v>
      </c>
      <c r="F103" s="55">
        <f t="shared" si="4"/>
        <v>42680</v>
      </c>
      <c r="G103" s="4">
        <f>VALUE(TRIM(SUBSTITUTE(SUBSTITUTE('Student database'!F103, CHAR(160), ""), CHAR(32), "")))</f>
        <v>2</v>
      </c>
      <c r="H103" s="4" t="str">
        <f>'Student database'!G103</f>
        <v>Bachelor of Accounting</v>
      </c>
      <c r="I103" s="4" t="str">
        <f>'Student database'!H103</f>
        <v>1987-10-21</v>
      </c>
      <c r="J103" s="4" t="str">
        <f>IF(ISBLANK('Student database'!I103), J102, 'Student database'!I103)</f>
        <v>IDPI Education</v>
      </c>
      <c r="K103" s="4" t="str">
        <f t="shared" si="5"/>
        <v>Nov</v>
      </c>
      <c r="L103" s="4">
        <f t="shared" si="6"/>
        <v>29</v>
      </c>
      <c r="M103" s="4">
        <f t="shared" si="7"/>
        <v>18</v>
      </c>
    </row>
    <row r="104" spans="1:13">
      <c r="A104" s="4" t="str">
        <f>SUBSTITUTE('Student database'!A104, "K", "")</f>
        <v>150202</v>
      </c>
      <c r="B104" s="4" t="str">
        <f>TRIM(CLEAN('Student database'!B104))</f>
        <v>Ms. Niloufar PHAM</v>
      </c>
      <c r="C104" s="4" t="str">
        <f>'Student database'!C104</f>
        <v>Bus Economics</v>
      </c>
      <c r="D104" s="4" t="str">
        <f>TRIM(CLEAN('Student database'!D104))</f>
        <v>Sydney</v>
      </c>
      <c r="E104" s="4" t="str">
        <f>'Student database'!E104</f>
        <v>T2-2017</v>
      </c>
      <c r="F104" s="55">
        <f t="shared" si="4"/>
        <v>42926</v>
      </c>
      <c r="G104" s="4">
        <f>VALUE(TRIM(SUBSTITUTE(SUBSTITUTE('Student database'!F104, CHAR(160), ""), CHAR(32), "")))</f>
        <v>7</v>
      </c>
      <c r="H104" s="4" t="str">
        <f>'Student database'!G104</f>
        <v>Bachelor of Accounting</v>
      </c>
      <c r="I104" s="4" t="str">
        <f>'Student database'!H104</f>
        <v>1994-11-10</v>
      </c>
      <c r="J104" s="4" t="str">
        <f>IF(ISBLANK('Student database'!I104), J103, 'Student database'!I104)</f>
        <v>IDPI Education</v>
      </c>
      <c r="K104" s="4" t="str">
        <f t="shared" si="5"/>
        <v>Jul</v>
      </c>
      <c r="L104" s="4">
        <f t="shared" si="6"/>
        <v>22</v>
      </c>
      <c r="M104" s="4">
        <f t="shared" si="7"/>
        <v>13</v>
      </c>
    </row>
    <row r="105" spans="1:13">
      <c r="A105" s="4" t="str">
        <f>SUBSTITUTE('Student database'!A105, "K", "")</f>
        <v>150203</v>
      </c>
      <c r="B105" s="4" t="str">
        <f>TRIM(CLEAN('Student database'!B105))</f>
        <v>Ms. Nazhin PHAM</v>
      </c>
      <c r="C105" s="4" t="str">
        <f>'Student database'!C105</f>
        <v xml:space="preserve">Mgmt Principles </v>
      </c>
      <c r="D105" s="4" t="str">
        <f>TRIM(CLEAN('Student database'!D105))</f>
        <v>Sydney</v>
      </c>
      <c r="E105" s="4" t="str">
        <f>'Student database'!E105</f>
        <v>T1-2016</v>
      </c>
      <c r="F105" s="55">
        <f t="shared" si="4"/>
        <v>42442</v>
      </c>
      <c r="G105" s="4">
        <f>VALUE(TRIM(SUBSTITUTE(SUBSTITUTE('Student database'!F105, CHAR(160), ""), CHAR(32), "")))</f>
        <v>2</v>
      </c>
      <c r="H105" s="4" t="str">
        <f>'Student database'!G105</f>
        <v>Bachelor of Accounting</v>
      </c>
      <c r="I105" s="4" t="str">
        <f>'Student database'!H105</f>
        <v>1988-11-17</v>
      </c>
      <c r="J105" s="4" t="str">
        <f>IF(ISBLANK('Student database'!I105), J104, 'Student database'!I105)</f>
        <v>IDPI Education</v>
      </c>
      <c r="K105" s="4" t="str">
        <f t="shared" si="5"/>
        <v>Mar</v>
      </c>
      <c r="L105" s="4">
        <f t="shared" si="6"/>
        <v>27</v>
      </c>
      <c r="M105" s="4">
        <f t="shared" si="7"/>
        <v>18</v>
      </c>
    </row>
    <row r="106" spans="1:13">
      <c r="A106" s="4" t="str">
        <f>SUBSTITUTE('Student database'!A106, "K", "")</f>
        <v>150204</v>
      </c>
      <c r="B106" s="4" t="str">
        <f>TRIM(CLEAN('Student database'!B106))</f>
        <v>Ms. Banooe PHAM</v>
      </c>
      <c r="C106" s="4" t="str">
        <f>'Student database'!C106</f>
        <v xml:space="preserve">Quant Methods </v>
      </c>
      <c r="D106" s="4" t="str">
        <f>TRIM(CLEAN('Student database'!D106))</f>
        <v>Brisbane</v>
      </c>
      <c r="E106" s="4" t="str">
        <f>'Student database'!E106</f>
        <v>T2-2014</v>
      </c>
      <c r="F106" s="55">
        <f t="shared" si="4"/>
        <v>41830</v>
      </c>
      <c r="G106" s="4">
        <f>VALUE(TRIM(SUBSTITUTE(SUBSTITUTE('Student database'!F106, CHAR(160), ""), CHAR(32), "")))</f>
        <v>6</v>
      </c>
      <c r="H106" s="4" t="str">
        <f>'Student database'!G106</f>
        <v>Bachelor of Accounting</v>
      </c>
      <c r="I106" s="4" t="str">
        <f>'Student database'!H106</f>
        <v>1988-08-05</v>
      </c>
      <c r="J106" s="4" t="str">
        <f>IF(ISBLANK('Student database'!I106), J105, 'Student database'!I106)</f>
        <v>IDPI Education</v>
      </c>
      <c r="K106" s="4" t="str">
        <f t="shared" si="5"/>
        <v>Jul</v>
      </c>
      <c r="L106" s="4">
        <f t="shared" si="6"/>
        <v>25</v>
      </c>
      <c r="M106" s="4">
        <f t="shared" si="7"/>
        <v>14</v>
      </c>
    </row>
    <row r="107" spans="1:13">
      <c r="A107" s="4" t="str">
        <f>SUBSTITUTE('Student database'!A107, "K", "")</f>
        <v>150205</v>
      </c>
      <c r="B107" s="4" t="str">
        <f>TRIM(CLEAN('Student database'!B107))</f>
        <v>Ms. Bahman GUYEN</v>
      </c>
      <c r="C107" s="4" t="str">
        <f>'Student database'!C107</f>
        <v xml:space="preserve">Bus Comm </v>
      </c>
      <c r="D107" s="4" t="str">
        <f>TRIM(CLEAN('Student database'!D107))</f>
        <v>Brisbane</v>
      </c>
      <c r="E107" s="4" t="str">
        <f>'Student database'!E107</f>
        <v>T1-2016</v>
      </c>
      <c r="F107" s="55">
        <f t="shared" si="4"/>
        <v>42442</v>
      </c>
      <c r="G107" s="4">
        <f>VALUE(TRIM(SUBSTITUTE(SUBSTITUTE('Student database'!F107, CHAR(160), ""), CHAR(32), "")))</f>
        <v>9</v>
      </c>
      <c r="H107" s="4" t="str">
        <f>'Student database'!G107</f>
        <v>Bachelor of Business</v>
      </c>
      <c r="I107" s="4" t="str">
        <f>'Student database'!H107</f>
        <v>1995-08-04</v>
      </c>
      <c r="J107" s="4" t="str">
        <f>IF(ISBLANK('Student database'!I107), J106, 'Student database'!I107)</f>
        <v xml:space="preserve">Visa Consultants Pty Ltd </v>
      </c>
      <c r="K107" s="4" t="str">
        <f t="shared" si="5"/>
        <v>Mar</v>
      </c>
      <c r="L107" s="4">
        <f t="shared" si="6"/>
        <v>20</v>
      </c>
      <c r="M107" s="4">
        <f t="shared" si="7"/>
        <v>11</v>
      </c>
    </row>
    <row r="108" spans="1:13">
      <c r="A108" s="4" t="str">
        <f>SUBSTITUTE('Student database'!A108, "K", "")</f>
        <v>150206</v>
      </c>
      <c r="B108" s="4" t="str">
        <f>TRIM(CLEAN('Student database'!B108))</f>
        <v>Ms. Tarsa GUYEN</v>
      </c>
      <c r="C108" s="4" t="str">
        <f>'Student database'!C108</f>
        <v>Intro to ECommerce</v>
      </c>
      <c r="D108" s="4" t="str">
        <f>TRIM(CLEAN('Student database'!D108))</f>
        <v>Sydney</v>
      </c>
      <c r="E108" s="4" t="str">
        <f>'Student database'!E108</f>
        <v>T2-2016</v>
      </c>
      <c r="F108" s="55">
        <f t="shared" si="4"/>
        <v>42561</v>
      </c>
      <c r="G108" s="4">
        <f>VALUE(TRIM(SUBSTITUTE(SUBSTITUTE('Student database'!F108, CHAR(160), ""), CHAR(32), "")))</f>
        <v>8</v>
      </c>
      <c r="H108" s="4" t="str">
        <f>'Student database'!G108</f>
        <v>Bachelor of Business</v>
      </c>
      <c r="I108" s="4" t="str">
        <f>'Student database'!H108</f>
        <v>1996-09-05</v>
      </c>
      <c r="J108" s="4" t="str">
        <f>IF(ISBLANK('Student database'!I108), J107, 'Student database'!I108)</f>
        <v xml:space="preserve">Visa Consultants Pty Ltd </v>
      </c>
      <c r="K108" s="4" t="str">
        <f t="shared" si="5"/>
        <v>Jul</v>
      </c>
      <c r="L108" s="4">
        <f t="shared" si="6"/>
        <v>19</v>
      </c>
      <c r="M108" s="4">
        <f t="shared" si="7"/>
        <v>12</v>
      </c>
    </row>
    <row r="109" spans="1:13">
      <c r="A109" s="4" t="str">
        <f>SUBSTITUTE('Student database'!A109, "K", "")</f>
        <v>150207</v>
      </c>
      <c r="B109" s="4" t="str">
        <f>TRIM(CLEAN('Student database'!B109))</f>
        <v>Ms. Bardia GUYEN</v>
      </c>
      <c r="C109" s="4" t="str">
        <f>'Student database'!C109</f>
        <v xml:space="preserve">Quant Methods </v>
      </c>
      <c r="D109" s="4" t="str">
        <f>TRIM(CLEAN('Student database'!D109))</f>
        <v>Brisbane</v>
      </c>
      <c r="E109" s="4" t="str">
        <f>'Student database'!E109</f>
        <v>T1-2017</v>
      </c>
      <c r="F109" s="55">
        <f t="shared" si="4"/>
        <v>42807</v>
      </c>
      <c r="G109" s="4">
        <f>VALUE(TRIM(SUBSTITUTE(SUBSTITUTE('Student database'!F109, CHAR(160), ""), CHAR(32), "")))</f>
        <v>4</v>
      </c>
      <c r="H109" s="4" t="str">
        <f>'Student database'!G109</f>
        <v>Bachelor of Business</v>
      </c>
      <c r="I109" s="4" t="str">
        <f>'Student database'!H109</f>
        <v>1992-12-10</v>
      </c>
      <c r="J109" s="4" t="str">
        <f>IF(ISBLANK('Student database'!I109), J108, 'Student database'!I109)</f>
        <v xml:space="preserve">Visa Consultants Pty Ltd </v>
      </c>
      <c r="K109" s="4" t="str">
        <f t="shared" si="5"/>
        <v>Mar</v>
      </c>
      <c r="L109" s="4">
        <f t="shared" si="6"/>
        <v>24</v>
      </c>
      <c r="M109" s="4">
        <f t="shared" si="7"/>
        <v>16</v>
      </c>
    </row>
    <row r="110" spans="1:13">
      <c r="A110" s="4" t="str">
        <f>SUBSTITUTE('Student database'!A110, "K", "")</f>
        <v>150208</v>
      </c>
      <c r="B110" s="4" t="str">
        <f>TRIM(CLEAN('Student database'!B110))</f>
        <v>Ms. Ferdows GUYEN</v>
      </c>
      <c r="C110" s="4" t="str">
        <f>'Student database'!C110</f>
        <v xml:space="preserve">Bus Comm </v>
      </c>
      <c r="D110" s="4" t="str">
        <f>TRIM(CLEAN('Student database'!D110))</f>
        <v>Brisbane</v>
      </c>
      <c r="E110" s="4" t="str">
        <f>'Student database'!E110</f>
        <v>T3-2016</v>
      </c>
      <c r="F110" s="55">
        <f t="shared" si="4"/>
        <v>42680</v>
      </c>
      <c r="G110" s="4">
        <f>VALUE(TRIM(SUBSTITUTE(SUBSTITUTE('Student database'!F110, CHAR(160), ""), CHAR(32), "")))</f>
        <v>16</v>
      </c>
      <c r="H110" s="4" t="str">
        <f>'Student database'!G110</f>
        <v>Bachelor of Business</v>
      </c>
      <c r="I110" s="4" t="str">
        <f>'Student database'!H110</f>
        <v>1994-04-24</v>
      </c>
      <c r="J110" s="4" t="str">
        <f>IF(ISBLANK('Student database'!I110), J109, 'Student database'!I110)</f>
        <v xml:space="preserve">Visa Consultants Pty Ltd </v>
      </c>
      <c r="K110" s="4" t="str">
        <f t="shared" si="5"/>
        <v>Nov</v>
      </c>
      <c r="L110" s="4">
        <f t="shared" si="6"/>
        <v>22</v>
      </c>
      <c r="M110" s="4">
        <f t="shared" si="7"/>
        <v>4</v>
      </c>
    </row>
    <row r="111" spans="1:13">
      <c r="A111" s="4" t="str">
        <f>SUBSTITUTE('Student database'!A111, "K", "")</f>
        <v>150209</v>
      </c>
      <c r="B111" s="4" t="str">
        <f>TRIM(CLEAN('Student database'!B111))</f>
        <v>Mr. Marmar AHMAN</v>
      </c>
      <c r="C111" s="4" t="str">
        <f>'Student database'!C111</f>
        <v>Intro to ECommerce</v>
      </c>
      <c r="D111" s="4" t="str">
        <f>TRIM(CLEAN('Student database'!D111))</f>
        <v>Melbourne</v>
      </c>
      <c r="E111" s="4" t="str">
        <f>'Student database'!E111</f>
        <v>T2-2014</v>
      </c>
      <c r="F111" s="55">
        <f t="shared" si="4"/>
        <v>41830</v>
      </c>
      <c r="G111" s="4">
        <f>VALUE(TRIM(SUBSTITUTE(SUBSTITUTE('Student database'!F111, CHAR(160), ""), CHAR(32), "")))</f>
        <v>1</v>
      </c>
      <c r="H111" s="4" t="str">
        <f>'Student database'!G111</f>
        <v>Bachelor of Business</v>
      </c>
      <c r="I111" s="4" t="str">
        <f>'Student database'!H111</f>
        <v>1987-03-07</v>
      </c>
      <c r="J111" s="4" t="str">
        <f>IF(ISBLANK('Student database'!I111), J110, 'Student database'!I111)</f>
        <v xml:space="preserve">Visa Consultants Pty Ltd </v>
      </c>
      <c r="K111" s="4" t="str">
        <f t="shared" si="5"/>
        <v>Jul</v>
      </c>
      <c r="L111" s="4">
        <f t="shared" si="6"/>
        <v>27</v>
      </c>
      <c r="M111" s="4">
        <f t="shared" si="7"/>
        <v>19</v>
      </c>
    </row>
    <row r="112" spans="1:13">
      <c r="A112" s="4" t="str">
        <f>SUBSTITUTE('Student database'!A112, "K", "")</f>
        <v>150210</v>
      </c>
      <c r="B112" s="4" t="str">
        <f>TRIM(CLEAN('Student database'!B112))</f>
        <v>Mr. Hootan DHURY</v>
      </c>
      <c r="C112" s="4" t="str">
        <f>'Student database'!C112</f>
        <v xml:space="preserve">Mgmt Principles </v>
      </c>
      <c r="D112" s="4" t="str">
        <f>TRIM(CLEAN('Student database'!D112))</f>
        <v>Melbourne</v>
      </c>
      <c r="E112" s="4" t="str">
        <f>'Student database'!E112</f>
        <v>T2-2016</v>
      </c>
      <c r="F112" s="55">
        <f t="shared" si="4"/>
        <v>42561</v>
      </c>
      <c r="G112" s="4">
        <f>VALUE(TRIM(SUBSTITUTE(SUBSTITUTE('Student database'!F112, CHAR(160), ""), CHAR(32), "")))</f>
        <v>11</v>
      </c>
      <c r="H112" s="4" t="str">
        <f>'Student database'!G112</f>
        <v>Bachelor of Business</v>
      </c>
      <c r="I112" s="4" t="str">
        <f>'Student database'!H112</f>
        <v>1987-09-16</v>
      </c>
      <c r="J112" s="4" t="str">
        <f>IF(ISBLANK('Student database'!I112), J111, 'Student database'!I112)</f>
        <v xml:space="preserve">Visa Consultants Pty Ltd </v>
      </c>
      <c r="K112" s="4" t="str">
        <f t="shared" si="5"/>
        <v>Jul</v>
      </c>
      <c r="L112" s="4">
        <f t="shared" si="6"/>
        <v>28</v>
      </c>
      <c r="M112" s="4">
        <f t="shared" si="7"/>
        <v>9</v>
      </c>
    </row>
    <row r="113" spans="1:13">
      <c r="A113" s="4" t="str">
        <f>SUBSTITUTE('Student database'!A113, "K", "")</f>
        <v>150211</v>
      </c>
      <c r="B113" s="4" t="str">
        <f>TRIM(CLEAN('Student database'!B113))</f>
        <v>Mr. Vida a NAW</v>
      </c>
      <c r="C113" s="4" t="str">
        <f>'Student database'!C113</f>
        <v xml:space="preserve">Quant Methods </v>
      </c>
      <c r="D113" s="4" t="str">
        <f>TRIM(CLEAN('Student database'!D113))</f>
        <v>Melbourne</v>
      </c>
      <c r="E113" s="4" t="str">
        <f>'Student database'!E113</f>
        <v>T3-2015</v>
      </c>
      <c r="F113" s="55">
        <f t="shared" si="4"/>
        <v>42314</v>
      </c>
      <c r="G113" s="4">
        <f>VALUE(TRIM(SUBSTITUTE(SUBSTITUTE('Student database'!F113, CHAR(160), ""), CHAR(32), "")))</f>
        <v>3</v>
      </c>
      <c r="H113" s="4" t="str">
        <f>'Student database'!G113</f>
        <v>Bachelor of Business</v>
      </c>
      <c r="I113" s="4" t="str">
        <f>'Student database'!H113</f>
        <v>1995-01-02</v>
      </c>
      <c r="J113" s="4" t="str">
        <f>IF(ISBLANK('Student database'!I113), J112, 'Student database'!I113)</f>
        <v xml:space="preserve">Visa Consultants Pty Ltd </v>
      </c>
      <c r="K113" s="4" t="str">
        <f t="shared" si="5"/>
        <v>Nov</v>
      </c>
      <c r="L113" s="4">
        <f t="shared" si="6"/>
        <v>20</v>
      </c>
      <c r="M113" s="4">
        <f t="shared" si="7"/>
        <v>17</v>
      </c>
    </row>
    <row r="114" spans="1:13">
      <c r="A114" s="4" t="str">
        <f>SUBSTITUTE('Student database'!A114, "K", "")</f>
        <v>150212</v>
      </c>
      <c r="B114" s="4" t="str">
        <f>TRIM(CLEAN('Student database'!B114))</f>
        <v>Mr. Arezoo a NAW</v>
      </c>
      <c r="C114" s="4" t="str">
        <f>'Student database'!C114</f>
        <v xml:space="preserve">Mgmt Principles </v>
      </c>
      <c r="D114" s="4" t="str">
        <f>TRIM(CLEAN('Student database'!D114))</f>
        <v>Melbourne</v>
      </c>
      <c r="E114" s="4" t="str">
        <f>'Student database'!E114</f>
        <v>T2-2015</v>
      </c>
      <c r="F114" s="55">
        <f t="shared" si="4"/>
        <v>42195</v>
      </c>
      <c r="G114" s="4">
        <f>VALUE(TRIM(SUBSTITUTE(SUBSTITUTE('Student database'!F114, CHAR(160), ""), CHAR(32), "")))</f>
        <v>4</v>
      </c>
      <c r="H114" s="4" t="str">
        <f>'Student database'!G114</f>
        <v>Bachelor of Business</v>
      </c>
      <c r="I114" s="4" t="str">
        <f>'Student database'!H114</f>
        <v>1990-06-19</v>
      </c>
      <c r="J114" s="4" t="str">
        <f>IF(ISBLANK('Student database'!I114), J113, 'Student database'!I114)</f>
        <v>Song Study Advisory</v>
      </c>
      <c r="K114" s="4" t="str">
        <f t="shared" si="5"/>
        <v>Jul</v>
      </c>
      <c r="L114" s="4">
        <f t="shared" si="6"/>
        <v>25</v>
      </c>
      <c r="M114" s="4">
        <f t="shared" si="7"/>
        <v>16</v>
      </c>
    </row>
    <row r="115" spans="1:13">
      <c r="A115" s="4" t="str">
        <f>SUBSTITUTE('Student database'!A115, "K", "")</f>
        <v>150213</v>
      </c>
      <c r="B115" s="4" t="str">
        <f>TRIM(CLEAN('Student database'!B115))</f>
        <v>Mr. Sara a NAW</v>
      </c>
      <c r="C115" s="4" t="str">
        <f>'Student database'!C115</f>
        <v xml:space="preserve">Quant Methods </v>
      </c>
      <c r="D115" s="4" t="str">
        <f>TRIM(CLEAN('Student database'!D115))</f>
        <v>Melbourne</v>
      </c>
      <c r="E115" s="4" t="str">
        <f>'Student database'!E115</f>
        <v>T3-2014</v>
      </c>
      <c r="F115" s="55">
        <f t="shared" si="4"/>
        <v>41949</v>
      </c>
      <c r="G115" s="4">
        <f>VALUE(TRIM(SUBSTITUTE(SUBSTITUTE('Student database'!F115, CHAR(160), ""), CHAR(32), "")))</f>
        <v>5</v>
      </c>
      <c r="H115" s="4" t="str">
        <f>'Student database'!G115</f>
        <v>Bachelor of Business</v>
      </c>
      <c r="I115" s="4" t="str">
        <f>'Student database'!H115</f>
        <v>1990-04-06</v>
      </c>
      <c r="J115" s="4" t="str">
        <f>IF(ISBLANK('Student database'!I115), J114, 'Student database'!I115)</f>
        <v>Song Study Advisory</v>
      </c>
      <c r="K115" s="4" t="str">
        <f t="shared" si="5"/>
        <v>Nov</v>
      </c>
      <c r="L115" s="4">
        <f t="shared" si="6"/>
        <v>24</v>
      </c>
      <c r="M115" s="4">
        <f t="shared" si="7"/>
        <v>15</v>
      </c>
    </row>
    <row r="116" spans="1:13">
      <c r="A116" s="4" t="str">
        <f>SUBSTITUTE('Student database'!A116, "K", "")</f>
        <v>150214</v>
      </c>
      <c r="B116" s="4" t="str">
        <f>TRIM(CLEAN('Student database'!B116))</f>
        <v>Mr. Aryan SINGH</v>
      </c>
      <c r="C116" s="4" t="str">
        <f>'Student database'!C116</f>
        <v xml:space="preserve">Bus Comm </v>
      </c>
      <c r="D116" s="4" t="str">
        <f>TRIM(CLEAN('Student database'!D116))</f>
        <v>Sydney</v>
      </c>
      <c r="E116" s="4" t="str">
        <f>'Student database'!E116</f>
        <v>T2-2014</v>
      </c>
      <c r="F116" s="55">
        <f t="shared" si="4"/>
        <v>41830</v>
      </c>
      <c r="G116" s="4">
        <f>VALUE(TRIM(SUBSTITUTE(SUBSTITUTE('Student database'!F116, CHAR(160), ""), CHAR(32), "")))</f>
        <v>6</v>
      </c>
      <c r="H116" s="4" t="str">
        <f>'Student database'!G116</f>
        <v>Bachelor of Business</v>
      </c>
      <c r="I116" s="4" t="str">
        <f>'Student database'!H116</f>
        <v>1989-07-10</v>
      </c>
      <c r="J116" s="4" t="str">
        <f>IF(ISBLANK('Student database'!I116), J115, 'Student database'!I116)</f>
        <v xml:space="preserve">Visa Consultants Pty Ltd </v>
      </c>
      <c r="K116" s="4" t="str">
        <f t="shared" si="5"/>
        <v>Jul</v>
      </c>
      <c r="L116" s="4">
        <f t="shared" si="6"/>
        <v>25</v>
      </c>
      <c r="M116" s="4">
        <f t="shared" si="7"/>
        <v>14</v>
      </c>
    </row>
    <row r="117" spans="1:13">
      <c r="A117" s="4" t="str">
        <f>SUBSTITUTE('Student database'!A117, "K", "")</f>
        <v>150215</v>
      </c>
      <c r="B117" s="4" t="str">
        <f>TRIM(CLEAN('Student database'!B117))</f>
        <v>Mr. Meshia SINGH</v>
      </c>
      <c r="C117" s="4" t="str">
        <f>'Student database'!C117</f>
        <v>Intro to ECommerce</v>
      </c>
      <c r="D117" s="4" t="str">
        <f>TRIM(CLEAN('Student database'!D117))</f>
        <v>Sydney</v>
      </c>
      <c r="E117" s="4" t="str">
        <f>'Student database'!E117</f>
        <v>T2-2015</v>
      </c>
      <c r="F117" s="55">
        <f t="shared" si="4"/>
        <v>42195</v>
      </c>
      <c r="G117" s="4">
        <f>VALUE(TRIM(SUBSTITUTE(SUBSTITUTE('Student database'!F117, CHAR(160), ""), CHAR(32), "")))</f>
        <v>11</v>
      </c>
      <c r="H117" s="4" t="str">
        <f>'Student database'!G117</f>
        <v>Bachelor of Business</v>
      </c>
      <c r="I117" s="4" t="str">
        <f>'Student database'!H117</f>
        <v>1988-04-22</v>
      </c>
      <c r="J117" s="4" t="str">
        <f>IF(ISBLANK('Student database'!I117), J116, 'Student database'!I117)</f>
        <v xml:space="preserve">Visa Consultants Pty Ltd </v>
      </c>
      <c r="K117" s="4" t="str">
        <f t="shared" si="5"/>
        <v>Jul</v>
      </c>
      <c r="L117" s="4">
        <f t="shared" si="6"/>
        <v>27</v>
      </c>
      <c r="M117" s="4">
        <f t="shared" si="7"/>
        <v>9</v>
      </c>
    </row>
    <row r="118" spans="1:13">
      <c r="A118" s="4" t="str">
        <f>SUBSTITUTE('Student database'!A118, "K", "")</f>
        <v>150216</v>
      </c>
      <c r="B118" s="4" t="str">
        <f>TRIM(CLEAN('Student database'!B118))</f>
        <v>Ms. Golpari KAUR</v>
      </c>
      <c r="C118" s="4" t="str">
        <f>'Student database'!C118</f>
        <v xml:space="preserve">Mgmt Principles </v>
      </c>
      <c r="D118" s="4" t="str">
        <f>TRIM(CLEAN('Student database'!D118))</f>
        <v>Melbourne</v>
      </c>
      <c r="E118" s="4" t="str">
        <f>'Student database'!E118</f>
        <v>T2-2015</v>
      </c>
      <c r="F118" s="55">
        <f t="shared" si="4"/>
        <v>42195</v>
      </c>
      <c r="G118" s="4">
        <f>VALUE(TRIM(SUBSTITUTE(SUBSTITUTE('Student database'!F118, CHAR(160), ""), CHAR(32), "")))</f>
        <v>17</v>
      </c>
      <c r="H118" s="4" t="str">
        <f>'Student database'!G118</f>
        <v>Bachelor of Business</v>
      </c>
      <c r="I118" s="4" t="str">
        <f>'Student database'!H118</f>
        <v>1995-06-07</v>
      </c>
      <c r="J118" s="4" t="str">
        <f>IF(ISBLANK('Student database'!I118), J117, 'Student database'!I118)</f>
        <v xml:space="preserve">Visa Consultants Pty Ltd </v>
      </c>
      <c r="K118" s="4" t="str">
        <f t="shared" si="5"/>
        <v>Jul</v>
      </c>
      <c r="L118" s="4">
        <f t="shared" si="6"/>
        <v>20</v>
      </c>
      <c r="M118" s="4">
        <f t="shared" si="7"/>
        <v>3</v>
      </c>
    </row>
    <row r="119" spans="1:13">
      <c r="A119" s="4" t="str">
        <f>SUBSTITUTE('Student database'!A119, "K", "")</f>
        <v>150217</v>
      </c>
      <c r="B119" s="4" t="str">
        <f>TRIM(CLEAN('Student database'!B119))</f>
        <v>Mr. Khorsheed KUMAR</v>
      </c>
      <c r="C119" s="4" t="str">
        <f>'Student database'!C119</f>
        <v xml:space="preserve">Quant Methods </v>
      </c>
      <c r="D119" s="4" t="str">
        <f>TRIM(CLEAN('Student database'!D119))</f>
        <v>Melbourne</v>
      </c>
      <c r="E119" s="4" t="str">
        <f>'Student database'!E119</f>
        <v>T1-2017</v>
      </c>
      <c r="F119" s="55">
        <f t="shared" si="4"/>
        <v>42807</v>
      </c>
      <c r="G119" s="4">
        <f>VALUE(TRIM(SUBSTITUTE(SUBSTITUTE('Student database'!F119, CHAR(160), ""), CHAR(32), "")))</f>
        <v>4</v>
      </c>
      <c r="H119" s="4" t="str">
        <f>'Student database'!G119</f>
        <v>Bachelor of Business</v>
      </c>
      <c r="I119" s="4" t="str">
        <f>'Student database'!H119</f>
        <v>1993-11-19</v>
      </c>
      <c r="J119" s="4" t="str">
        <f>IF(ISBLANK('Student database'!I119), J118, 'Student database'!I119)</f>
        <v xml:space="preserve">Visa Consultants Pty Ltd </v>
      </c>
      <c r="K119" s="4" t="str">
        <f t="shared" si="5"/>
        <v>Mar</v>
      </c>
      <c r="L119" s="4">
        <f t="shared" si="6"/>
        <v>23</v>
      </c>
      <c r="M119" s="4">
        <f t="shared" si="7"/>
        <v>16</v>
      </c>
    </row>
    <row r="120" spans="1:13">
      <c r="A120" s="4" t="str">
        <f>SUBSTITUTE('Student database'!A120, "K", "")</f>
        <v>150218</v>
      </c>
      <c r="B120" s="4" t="str">
        <f>TRIM(CLEAN('Student database'!B120))</f>
        <v>Mr. Shahrdad SINGH</v>
      </c>
      <c r="C120" s="4" t="str">
        <f>'Student database'!C120</f>
        <v>Bus Acct</v>
      </c>
      <c r="D120" s="4" t="str">
        <f>TRIM(CLEAN('Student database'!D120))</f>
        <v>Melbourne</v>
      </c>
      <c r="E120" s="4" t="str">
        <f>'Student database'!E120</f>
        <v>T1-2017</v>
      </c>
      <c r="F120" s="55">
        <f t="shared" si="4"/>
        <v>42807</v>
      </c>
      <c r="G120" s="4">
        <f>VALUE(TRIM(SUBSTITUTE(SUBSTITUTE('Student database'!F120, CHAR(160), ""), CHAR(32), "")))</f>
        <v>3</v>
      </c>
      <c r="H120" s="4" t="str">
        <f>'Student database'!G120</f>
        <v>Bachelor of Business</v>
      </c>
      <c r="I120" s="4" t="str">
        <f>'Student database'!H120</f>
        <v>1997-02-23</v>
      </c>
      <c r="J120" s="4" t="str">
        <f>IF(ISBLANK('Student database'!I120), J119, 'Student database'!I120)</f>
        <v xml:space="preserve">International Edification Development </v>
      </c>
      <c r="K120" s="4" t="str">
        <f t="shared" si="5"/>
        <v>Mar</v>
      </c>
      <c r="L120" s="4">
        <f t="shared" si="6"/>
        <v>20</v>
      </c>
      <c r="M120" s="4">
        <f t="shared" si="7"/>
        <v>17</v>
      </c>
    </row>
    <row r="121" spans="1:13">
      <c r="A121" s="4" t="str">
        <f>SUBSTITUTE('Student database'!A121, "K", "")</f>
        <v>150219</v>
      </c>
      <c r="B121" s="4" t="str">
        <f>TRIM(CLEAN('Student database'!B121))</f>
        <v>Ms. Khojassteh GUYEN</v>
      </c>
      <c r="C121" s="4" t="str">
        <f>'Student database'!C121</f>
        <v>Intro to ECommerce</v>
      </c>
      <c r="D121" s="4" t="str">
        <f>TRIM(CLEAN('Student database'!D121))</f>
        <v>Brisbane</v>
      </c>
      <c r="E121" s="4" t="str">
        <f>'Student database'!E121</f>
        <v>T1-2015</v>
      </c>
      <c r="F121" s="55">
        <f t="shared" si="4"/>
        <v>42076</v>
      </c>
      <c r="G121" s="4">
        <f>VALUE(TRIM(SUBSTITUTE(SUBSTITUTE('Student database'!F121, CHAR(160), ""), CHAR(32), "")))</f>
        <v>8</v>
      </c>
      <c r="H121" s="4" t="str">
        <f>'Student database'!G121</f>
        <v>Bachelor of Business</v>
      </c>
      <c r="I121" s="4" t="str">
        <f>'Student database'!H121</f>
        <v>1997-02-08</v>
      </c>
      <c r="J121" s="4" t="str">
        <f>IF(ISBLANK('Student database'!I121), J120, 'Student database'!I121)</f>
        <v>Bao International Education</v>
      </c>
      <c r="K121" s="4" t="str">
        <f t="shared" si="5"/>
        <v>Mar</v>
      </c>
      <c r="L121" s="4">
        <f t="shared" si="6"/>
        <v>18</v>
      </c>
      <c r="M121" s="4">
        <f t="shared" si="7"/>
        <v>12</v>
      </c>
    </row>
    <row r="122" spans="1:13">
      <c r="A122" s="4" t="str">
        <f>SUBSTITUTE('Student database'!A122, "K", "")</f>
        <v>150220</v>
      </c>
      <c r="B122" s="4" t="str">
        <f>TRIM(CLEAN('Student database'!B122))</f>
        <v>Mr. Danush SINGH</v>
      </c>
      <c r="C122" s="4" t="str">
        <f>'Student database'!C122</f>
        <v xml:space="preserve">Mgmt Principles </v>
      </c>
      <c r="D122" s="4" t="str">
        <f>TRIM(CLEAN('Student database'!D122))</f>
        <v>Melbourne</v>
      </c>
      <c r="E122" s="4" t="str">
        <f>'Student database'!E122</f>
        <v>T1-2015</v>
      </c>
      <c r="F122" s="55">
        <f t="shared" si="4"/>
        <v>42076</v>
      </c>
      <c r="G122" s="4">
        <f>VALUE(TRIM(SUBSTITUTE(SUBSTITUTE('Student database'!F122, CHAR(160), ""), CHAR(32), "")))</f>
        <v>11</v>
      </c>
      <c r="H122" s="4" t="str">
        <f>'Student database'!G122</f>
        <v>Bachelor of Business</v>
      </c>
      <c r="I122" s="4" t="str">
        <f>'Student database'!H122</f>
        <v>1993-12-02</v>
      </c>
      <c r="J122" s="4" t="str">
        <f>IF(ISBLANK('Student database'!I122), J121, 'Student database'!I122)</f>
        <v>Bao International Education</v>
      </c>
      <c r="K122" s="4" t="str">
        <f t="shared" si="5"/>
        <v>Mar</v>
      </c>
      <c r="L122" s="4">
        <f t="shared" si="6"/>
        <v>21</v>
      </c>
      <c r="M122" s="4">
        <f t="shared" si="7"/>
        <v>9</v>
      </c>
    </row>
    <row r="123" spans="1:13">
      <c r="A123" s="4" t="str">
        <f>SUBSTITUTE('Student database'!A123, "K", "")</f>
        <v>150221</v>
      </c>
      <c r="B123" s="4" t="str">
        <f>TRIM(CLEAN('Student database'!B123))</f>
        <v>Mr. Shahzadeh AKRAM</v>
      </c>
      <c r="C123" s="4" t="str">
        <f>'Student database'!C123</f>
        <v xml:space="preserve">Bus Comm </v>
      </c>
      <c r="D123" s="4" t="str">
        <f>TRIM(CLEAN('Student database'!D123))</f>
        <v>Melbourne</v>
      </c>
      <c r="E123" s="4" t="str">
        <f>'Student database'!E123</f>
        <v>T2-2015</v>
      </c>
      <c r="F123" s="55">
        <f t="shared" si="4"/>
        <v>42195</v>
      </c>
      <c r="G123" s="4">
        <f>VALUE(TRIM(SUBSTITUTE(SUBSTITUTE('Student database'!F123, CHAR(160), ""), CHAR(32), "")))</f>
        <v>10</v>
      </c>
      <c r="H123" s="4" t="str">
        <f>'Student database'!G123</f>
        <v>Bachelor of Business</v>
      </c>
      <c r="I123" s="4" t="str">
        <f>'Student database'!H123</f>
        <v>1992-02-08</v>
      </c>
      <c r="J123" s="4" t="str">
        <f>IF(ISBLANK('Student database'!I123), J122, 'Student database'!I123)</f>
        <v>International Migration &amp; Education Services</v>
      </c>
      <c r="K123" s="4" t="str">
        <f t="shared" si="5"/>
        <v>Jul</v>
      </c>
      <c r="L123" s="4">
        <f t="shared" si="6"/>
        <v>23</v>
      </c>
      <c r="M123" s="4">
        <f t="shared" si="7"/>
        <v>10</v>
      </c>
    </row>
    <row r="124" spans="1:13">
      <c r="A124" s="4" t="str">
        <f>SUBSTITUTE('Student database'!A124, "K", "")</f>
        <v>150222</v>
      </c>
      <c r="B124" s="4" t="str">
        <f>TRIM(CLEAN('Student database'!B124))</f>
        <v>Mr. Arsalan RAZA</v>
      </c>
      <c r="C124" s="4" t="str">
        <f>'Student database'!C124</f>
        <v>Intro to ECommerce</v>
      </c>
      <c r="D124" s="4" t="str">
        <f>TRIM(CLEAN('Student database'!D124))</f>
        <v>Brisbane</v>
      </c>
      <c r="E124" s="4" t="str">
        <f>'Student database'!E124</f>
        <v>T3-2014</v>
      </c>
      <c r="F124" s="55">
        <f t="shared" si="4"/>
        <v>41949</v>
      </c>
      <c r="G124" s="4">
        <f>VALUE(TRIM(SUBSTITUTE(SUBSTITUTE('Student database'!F124, CHAR(160), ""), CHAR(32), "")))</f>
        <v>6</v>
      </c>
      <c r="H124" s="4" t="str">
        <f>'Student database'!G124</f>
        <v>Bachelor of Business</v>
      </c>
      <c r="I124" s="4" t="str">
        <f>'Student database'!H124</f>
        <v>1989-12-06</v>
      </c>
      <c r="J124" s="4" t="str">
        <f>IF(ISBLANK('Student database'!I124), J123, 'Student database'!I124)</f>
        <v>International Migration &amp; Education Services</v>
      </c>
      <c r="K124" s="4" t="str">
        <f t="shared" si="5"/>
        <v>Nov</v>
      </c>
      <c r="L124" s="4">
        <f t="shared" si="6"/>
        <v>24</v>
      </c>
      <c r="M124" s="4">
        <f t="shared" si="7"/>
        <v>14</v>
      </c>
    </row>
    <row r="125" spans="1:13">
      <c r="A125" s="4" t="str">
        <f>SUBSTITUTE('Student database'!A125, "K", "")</f>
        <v>150223</v>
      </c>
      <c r="B125" s="4" t="str">
        <f>TRIM(CLEAN('Student database'!B125))</f>
        <v>Mr. Farzaneh SINGH</v>
      </c>
      <c r="C125" s="4" t="str">
        <f>'Student database'!C125</f>
        <v xml:space="preserve">Mgmt Principles </v>
      </c>
      <c r="D125" s="4" t="str">
        <f>TRIM(CLEAN('Student database'!D125))</f>
        <v>Brisbane</v>
      </c>
      <c r="E125" s="4" t="str">
        <f>'Student database'!E125</f>
        <v>T1-2015</v>
      </c>
      <c r="F125" s="55">
        <f t="shared" si="4"/>
        <v>42076</v>
      </c>
      <c r="G125" s="4">
        <f>VALUE(TRIM(SUBSTITUTE(SUBSTITUTE('Student database'!F125, CHAR(160), ""), CHAR(32), "")))</f>
        <v>3</v>
      </c>
      <c r="H125" s="4" t="str">
        <f>'Student database'!G125</f>
        <v>Bachelor of Business</v>
      </c>
      <c r="I125" s="4" t="str">
        <f>'Student database'!H125</f>
        <v>1991-12-01</v>
      </c>
      <c r="J125" s="4" t="str">
        <f>IF(ISBLANK('Student database'!I125), J124, 'Student database'!I125)</f>
        <v>International Migration &amp; Education Services</v>
      </c>
      <c r="K125" s="4" t="str">
        <f t="shared" si="5"/>
        <v>Mar</v>
      </c>
      <c r="L125" s="4">
        <f t="shared" si="6"/>
        <v>23</v>
      </c>
      <c r="M125" s="4">
        <f t="shared" si="7"/>
        <v>17</v>
      </c>
    </row>
    <row r="126" spans="1:13">
      <c r="A126" s="4" t="str">
        <f>SUBSTITUTE('Student database'!A126, "K", "")</f>
        <v>150224</v>
      </c>
      <c r="B126" s="4" t="str">
        <f>TRIM(CLEAN('Student database'!B126))</f>
        <v>Mr. Cirrus ohaib</v>
      </c>
      <c r="C126" s="4" t="str">
        <f>'Student database'!C126</f>
        <v xml:space="preserve">Quant Methods </v>
      </c>
      <c r="D126" s="4" t="str">
        <f>TRIM(CLEAN('Student database'!D126))</f>
        <v>Brisbane</v>
      </c>
      <c r="E126" s="4" t="str">
        <f>'Student database'!E126</f>
        <v>T2-2014</v>
      </c>
      <c r="F126" s="55">
        <f t="shared" si="4"/>
        <v>41830</v>
      </c>
      <c r="G126" s="4">
        <f>VALUE(TRIM(SUBSTITUTE(SUBSTITUTE('Student database'!F126, CHAR(160), ""), CHAR(32), "")))</f>
        <v>3</v>
      </c>
      <c r="H126" s="4" t="str">
        <f>'Student database'!G126</f>
        <v>Bachelor of Business</v>
      </c>
      <c r="I126" s="4" t="str">
        <f>'Student database'!H126</f>
        <v>1993-02-24</v>
      </c>
      <c r="J126" s="4" t="str">
        <f>IF(ISBLANK('Student database'!I126), J125, 'Student database'!I126)</f>
        <v>International Migration &amp; Education Services</v>
      </c>
      <c r="K126" s="4" t="str">
        <f t="shared" si="5"/>
        <v>Jul</v>
      </c>
      <c r="L126" s="4">
        <f t="shared" si="6"/>
        <v>21</v>
      </c>
      <c r="M126" s="4">
        <f t="shared" si="7"/>
        <v>17</v>
      </c>
    </row>
    <row r="127" spans="1:13">
      <c r="A127" s="4" t="str">
        <f>SUBSTITUTE('Student database'!A127, "K", "")</f>
        <v>150225</v>
      </c>
      <c r="B127" s="4" t="str">
        <f>TRIM(CLEAN('Student database'!B127))</f>
        <v>Mr. Kouros ANDEL</v>
      </c>
      <c r="C127" s="4" t="str">
        <f>'Student database'!C127</f>
        <v xml:space="preserve">Mgmt Principles </v>
      </c>
      <c r="D127" s="4" t="str">
        <f>TRIM(CLEAN('Student database'!D127))</f>
        <v>Brisbane</v>
      </c>
      <c r="E127" s="4" t="str">
        <f>'Student database'!E127</f>
        <v>T3-2016</v>
      </c>
      <c r="F127" s="55">
        <f t="shared" si="4"/>
        <v>42680</v>
      </c>
      <c r="G127" s="4">
        <f>VALUE(TRIM(SUBSTITUTE(SUBSTITUTE('Student database'!F127, CHAR(160), ""), CHAR(32), "")))</f>
        <v>15</v>
      </c>
      <c r="H127" s="4" t="str">
        <f>'Student database'!G127</f>
        <v>Bachelor of Business</v>
      </c>
      <c r="I127" s="4" t="str">
        <f>'Student database'!H127</f>
        <v>1997-08-02</v>
      </c>
      <c r="J127" s="4" t="str">
        <f>IF(ISBLANK('Student database'!I127), J126, 'Student database'!I127)</f>
        <v>Study GLOBAL - Auckland</v>
      </c>
      <c r="K127" s="4" t="str">
        <f t="shared" si="5"/>
        <v>Nov</v>
      </c>
      <c r="L127" s="4">
        <f t="shared" si="6"/>
        <v>19</v>
      </c>
      <c r="M127" s="4">
        <f t="shared" si="7"/>
        <v>5</v>
      </c>
    </row>
    <row r="128" spans="1:13">
      <c r="A128" s="4" t="str">
        <f>SUBSTITUTE('Student database'!A128, "K", "")</f>
        <v>150226</v>
      </c>
      <c r="B128" s="4" t="str">
        <f>TRIM(CLEAN('Student database'!B128))</f>
        <v>Mr. Mehran ANDEL</v>
      </c>
      <c r="C128" s="4" t="str">
        <f>'Student database'!C128</f>
        <v xml:space="preserve">Mgmt Principles </v>
      </c>
      <c r="D128" s="4" t="str">
        <f>TRIM(CLEAN('Student database'!D128))</f>
        <v>Melbourne</v>
      </c>
      <c r="E128" s="4" t="str">
        <f>'Student database'!E128</f>
        <v>T1-2016</v>
      </c>
      <c r="F128" s="55">
        <f t="shared" si="4"/>
        <v>42442</v>
      </c>
      <c r="G128" s="4">
        <f>VALUE(TRIM(SUBSTITUTE(SUBSTITUTE('Student database'!F128, CHAR(160), ""), CHAR(32), "")))</f>
        <v>13</v>
      </c>
      <c r="H128" s="4" t="str">
        <f>'Student database'!G128</f>
        <v>Bachelor of Accounting</v>
      </c>
      <c r="I128" s="4" t="str">
        <f>'Student database'!H128</f>
        <v>1993-10-12</v>
      </c>
      <c r="J128" s="4" t="str">
        <f>IF(ISBLANK('Student database'!I128), J127, 'Student database'!I128)</f>
        <v>Hope Agency</v>
      </c>
      <c r="K128" s="4" t="str">
        <f t="shared" si="5"/>
        <v>Mar</v>
      </c>
      <c r="L128" s="4">
        <f t="shared" si="6"/>
        <v>22</v>
      </c>
      <c r="M128" s="4">
        <f t="shared" si="7"/>
        <v>7</v>
      </c>
    </row>
    <row r="129" spans="1:13">
      <c r="A129" s="4" t="str">
        <f>SUBSTITUTE('Student database'!A129, "K", "")</f>
        <v>150227</v>
      </c>
      <c r="B129" s="4" t="str">
        <f>TRIM(CLEAN('Student database'!B129))</f>
        <v>Mr. Rakhshan ANDEL</v>
      </c>
      <c r="C129" s="4" t="str">
        <f>'Student database'!C129</f>
        <v xml:space="preserve">Bus Comm </v>
      </c>
      <c r="D129" s="4" t="str">
        <f>TRIM(CLEAN('Student database'!D129))</f>
        <v>Sydney</v>
      </c>
      <c r="E129" s="4" t="str">
        <f>'Student database'!E129</f>
        <v>T1-2017</v>
      </c>
      <c r="F129" s="55">
        <f t="shared" si="4"/>
        <v>42807</v>
      </c>
      <c r="G129" s="4">
        <f>VALUE(TRIM(SUBSTITUTE(SUBSTITUTE('Student database'!F129, CHAR(160), ""), CHAR(32), "")))</f>
        <v>10</v>
      </c>
      <c r="H129" s="4" t="str">
        <f>'Student database'!G129</f>
        <v>Bachelor of Accounting</v>
      </c>
      <c r="I129" s="4" t="str">
        <f>'Student database'!H129</f>
        <v>1991-12-22</v>
      </c>
      <c r="J129" s="4" t="str">
        <f>IF(ISBLANK('Student database'!I129), J128, 'Student database'!I129)</f>
        <v>AECC Global - Cebu</v>
      </c>
      <c r="K129" s="4" t="str">
        <f t="shared" si="5"/>
        <v>Mar</v>
      </c>
      <c r="L129" s="4">
        <f t="shared" si="6"/>
        <v>25</v>
      </c>
      <c r="M129" s="4">
        <f t="shared" si="7"/>
        <v>10</v>
      </c>
    </row>
    <row r="130" spans="1:13">
      <c r="A130" s="4" t="str">
        <f>SUBSTITUTE('Student database'!A130, "K", "")</f>
        <v>150228</v>
      </c>
      <c r="B130" s="4" t="str">
        <f>TRIM(CLEAN('Student database'!B130))</f>
        <v>Mr. Afsaneh ANDEL</v>
      </c>
      <c r="C130" s="4" t="str">
        <f>'Student database'!C130</f>
        <v>Corp Resp Ethics</v>
      </c>
      <c r="D130" s="4" t="str">
        <f>TRIM(CLEAN('Student database'!D130))</f>
        <v>Brisbane</v>
      </c>
      <c r="E130" s="4" t="str">
        <f>'Student database'!E130</f>
        <v>T1-2017</v>
      </c>
      <c r="F130" s="55">
        <f t="shared" si="4"/>
        <v>42807</v>
      </c>
      <c r="G130" s="4">
        <f>VALUE(TRIM(SUBSTITUTE(SUBSTITUTE('Student database'!F130, CHAR(160), ""), CHAR(32), "")))</f>
        <v>10</v>
      </c>
      <c r="H130" s="4" t="str">
        <f>'Student database'!G130</f>
        <v>Bachelor of Accounting</v>
      </c>
      <c r="I130" s="4" t="str">
        <f>'Student database'!H130</f>
        <v>1994-02-12</v>
      </c>
      <c r="J130" s="4" t="str">
        <f>IF(ISBLANK('Student database'!I130), J129, 'Student database'!I130)</f>
        <v>AECC Global - Cebu</v>
      </c>
      <c r="K130" s="4" t="str">
        <f t="shared" si="5"/>
        <v>Mar</v>
      </c>
      <c r="L130" s="4">
        <f t="shared" si="6"/>
        <v>23</v>
      </c>
      <c r="M130" s="4">
        <f t="shared" si="7"/>
        <v>10</v>
      </c>
    </row>
    <row r="131" spans="1:13">
      <c r="A131" s="4" t="str">
        <f>SUBSTITUTE('Student database'!A131, "K", "")</f>
        <v>150229</v>
      </c>
      <c r="B131" s="4" t="str">
        <f>TRIM(CLEAN('Student database'!B131))</f>
        <v>Mr. Iraj JIANG</v>
      </c>
      <c r="C131" s="4" t="str">
        <f>'Student database'!C131</f>
        <v>Mktg Principles</v>
      </c>
      <c r="D131" s="4" t="str">
        <f>TRIM(CLEAN('Student database'!D131))</f>
        <v>Melbourne</v>
      </c>
      <c r="E131" s="4" t="str">
        <f>'Student database'!E131</f>
        <v>T2-2014</v>
      </c>
      <c r="F131" s="55">
        <f t="shared" ref="F131:F154" si="8">DATE(RIGHT(E131,4),IF(LEFT(E131,2)="T3",11,IF(LEFT(E131,2)="T2",7,3)),IF(LEFT(E131,2)="T3",6,IF(LEFT(E131,2)="T2",10,13)))</f>
        <v>41830</v>
      </c>
      <c r="G131" s="4">
        <f>VALUE(TRIM(SUBSTITUTE(SUBSTITUTE('Student database'!F131, CHAR(160), ""), CHAR(32), "")))</f>
        <v>1</v>
      </c>
      <c r="H131" s="4" t="str">
        <f>'Student database'!G131</f>
        <v>Bachelor of Accounting</v>
      </c>
      <c r="I131" s="4" t="str">
        <f>'Student database'!H131</f>
        <v>1991-06-14</v>
      </c>
      <c r="J131" s="4" t="str">
        <f>IF(ISBLANK('Student database'!I131), J130, 'Student database'!I131)</f>
        <v>AECC Global - Cebu</v>
      </c>
      <c r="K131" s="4" t="str">
        <f t="shared" ref="K131:K154" si="9">TEXT(F131,"mmm")</f>
        <v>Jul</v>
      </c>
      <c r="L131" s="4">
        <f t="shared" ref="L131:L154" si="10">FLOOR(YEARFRAC(I131,F131), 1)</f>
        <v>23</v>
      </c>
      <c r="M131" s="4">
        <f t="shared" ref="M131:M154" si="11">IF(G131&gt;=20, 0, 20-G131)</f>
        <v>19</v>
      </c>
    </row>
    <row r="132" spans="1:13">
      <c r="A132" s="4" t="str">
        <f>SUBSTITUTE('Student database'!A132, "K", "")</f>
        <v>150230</v>
      </c>
      <c r="B132" s="4" t="str">
        <f>TRIM(CLEAN('Student database'!B132))</f>
        <v>Mr. Yashar JIANG</v>
      </c>
      <c r="C132" s="4" t="str">
        <f>'Student database'!C132</f>
        <v xml:space="preserve">Mgmt Principles </v>
      </c>
      <c r="D132" s="4" t="str">
        <f>TRIM(CLEAN('Student database'!D132))</f>
        <v>Sydney</v>
      </c>
      <c r="E132" s="4" t="str">
        <f>'Student database'!E132</f>
        <v>T1-2015</v>
      </c>
      <c r="F132" s="55">
        <f t="shared" si="8"/>
        <v>42076</v>
      </c>
      <c r="G132" s="4">
        <f>VALUE(TRIM(SUBSTITUTE(SUBSTITUTE('Student database'!F132, CHAR(160), ""), CHAR(32), "")))</f>
        <v>11</v>
      </c>
      <c r="H132" s="4" t="str">
        <f>'Student database'!G132</f>
        <v>Bachelor of Accounting</v>
      </c>
      <c r="I132" s="4" t="str">
        <f>'Student database'!H132</f>
        <v>1996-08-27</v>
      </c>
      <c r="J132" s="4" t="str">
        <f>IF(ISBLANK('Student database'!I132), J131, 'Student database'!I132)</f>
        <v>AECC Global - Cebu</v>
      </c>
      <c r="K132" s="4" t="str">
        <f t="shared" si="9"/>
        <v>Mar</v>
      </c>
      <c r="L132" s="4">
        <f t="shared" si="10"/>
        <v>18</v>
      </c>
      <c r="M132" s="4">
        <f t="shared" si="11"/>
        <v>9</v>
      </c>
    </row>
    <row r="133" spans="1:13">
      <c r="A133" s="4" t="str">
        <f>SUBSTITUTE('Student database'!A133, "K", "")</f>
        <v>150231</v>
      </c>
      <c r="B133" s="4" t="str">
        <f>TRIM(CLEAN('Student database'!B133))</f>
        <v>Mr. Pareeya JIANG</v>
      </c>
      <c r="C133" s="4" t="str">
        <f>'Student database'!C133</f>
        <v>Acc info Sys</v>
      </c>
      <c r="D133" s="4" t="str">
        <f>TRIM(CLEAN('Student database'!D133))</f>
        <v>Sydney</v>
      </c>
      <c r="E133" s="4" t="str">
        <f>'Student database'!E133</f>
        <v>T3-2017</v>
      </c>
      <c r="F133" s="55">
        <f t="shared" si="8"/>
        <v>43045</v>
      </c>
      <c r="G133" s="4">
        <f>VALUE(TRIM(SUBSTITUTE(SUBSTITUTE('Student database'!F133, CHAR(160), ""), CHAR(32), "")))</f>
        <v>7</v>
      </c>
      <c r="H133" s="4" t="str">
        <f>'Student database'!G133</f>
        <v>Bachelor of Accounting</v>
      </c>
      <c r="I133" s="4" t="str">
        <f>'Student database'!H133</f>
        <v>1998-10-16</v>
      </c>
      <c r="J133" s="4" t="str">
        <f>IF(ISBLANK('Student database'!I133), J132, 'Student database'!I133)</f>
        <v>Student World Pty Ltd</v>
      </c>
      <c r="K133" s="4" t="str">
        <f t="shared" si="9"/>
        <v>Nov</v>
      </c>
      <c r="L133" s="4">
        <f t="shared" si="10"/>
        <v>19</v>
      </c>
      <c r="M133" s="4">
        <f t="shared" si="11"/>
        <v>13</v>
      </c>
    </row>
    <row r="134" spans="1:13">
      <c r="A134" s="4" t="str">
        <f>SUBSTITUTE('Student database'!A134, "K", "")</f>
        <v>150232</v>
      </c>
      <c r="B134" s="4" t="str">
        <f>TRIM(CLEAN('Student database'!B134))</f>
        <v>Mr. Nazanin ng TA</v>
      </c>
      <c r="C134" s="4" t="str">
        <f>'Student database'!C134</f>
        <v>Bus Acct</v>
      </c>
      <c r="D134" s="4" t="str">
        <f>TRIM(CLEAN('Student database'!D134))</f>
        <v>Melbourne</v>
      </c>
      <c r="E134" s="4" t="str">
        <f>'Student database'!E134</f>
        <v>T2-2017</v>
      </c>
      <c r="F134" s="55">
        <f t="shared" si="8"/>
        <v>42926</v>
      </c>
      <c r="G134" s="4">
        <f>VALUE(TRIM(SUBSTITUTE(SUBSTITUTE('Student database'!F134, CHAR(160), ""), CHAR(32), "")))</f>
        <v>19</v>
      </c>
      <c r="H134" s="4" t="str">
        <f>'Student database'!G134</f>
        <v>Bachelor of Accounting</v>
      </c>
      <c r="I134" s="4" t="str">
        <f>'Student database'!H134</f>
        <v>1990-10-20</v>
      </c>
      <c r="J134" s="4" t="str">
        <f>IF(ISBLANK('Student database'!I134), J133, 'Student database'!I134)</f>
        <v>Student World Pty Ltd</v>
      </c>
      <c r="K134" s="4" t="str">
        <f t="shared" si="9"/>
        <v>Jul</v>
      </c>
      <c r="L134" s="4">
        <f t="shared" si="10"/>
        <v>26</v>
      </c>
      <c r="M134" s="4">
        <f t="shared" si="11"/>
        <v>1</v>
      </c>
    </row>
    <row r="135" spans="1:13">
      <c r="A135" s="4" t="str">
        <f>SUBSTITUTE('Student database'!A135, "K", "")</f>
        <v>150233</v>
      </c>
      <c r="B135" s="4" t="str">
        <f>TRIM(CLEAN('Student database'!B135))</f>
        <v>Mr. Javeed AIKE*</v>
      </c>
      <c r="C135" s="4" t="str">
        <f>'Student database'!C135</f>
        <v xml:space="preserve">Bus Comm </v>
      </c>
      <c r="D135" s="4" t="str">
        <f>TRIM(CLEAN('Student database'!D135))</f>
        <v>Brisbane</v>
      </c>
      <c r="E135" s="4" t="str">
        <f>'Student database'!E135</f>
        <v>T3-2016</v>
      </c>
      <c r="F135" s="55">
        <f t="shared" si="8"/>
        <v>42680</v>
      </c>
      <c r="G135" s="4">
        <f>VALUE(TRIM(SUBSTITUTE(SUBSTITUTE('Student database'!F135, CHAR(160), ""), CHAR(32), "")))</f>
        <v>3</v>
      </c>
      <c r="H135" s="4" t="str">
        <f>'Student database'!G135</f>
        <v>Bachelor of Accounting</v>
      </c>
      <c r="I135" s="4" t="str">
        <f>'Student database'!H135</f>
        <v>1993-05-21</v>
      </c>
      <c r="J135" s="4" t="str">
        <f>IF(ISBLANK('Student database'!I135), J134, 'Student database'!I135)</f>
        <v>International Migration &amp; Education Services</v>
      </c>
      <c r="K135" s="4" t="str">
        <f t="shared" si="9"/>
        <v>Nov</v>
      </c>
      <c r="L135" s="4">
        <f t="shared" si="10"/>
        <v>23</v>
      </c>
      <c r="M135" s="4">
        <f t="shared" si="11"/>
        <v>17</v>
      </c>
    </row>
    <row r="136" spans="1:13">
      <c r="A136" s="4" t="str">
        <f>SUBSTITUTE('Student database'!A136, "K", "")</f>
        <v>150234</v>
      </c>
      <c r="B136" s="4" t="str">
        <f>TRIM(CLEAN('Student database'!B136))</f>
        <v>Mr. Farhad SINGH</v>
      </c>
      <c r="C136" s="4" t="str">
        <f>'Student database'!C136</f>
        <v>Intro to ECommerce</v>
      </c>
      <c r="D136" s="4" t="str">
        <f>TRIM(CLEAN('Student database'!D136))</f>
        <v>Sydney</v>
      </c>
      <c r="E136" s="4" t="str">
        <f>'Student database'!E136</f>
        <v>T2-2016</v>
      </c>
      <c r="F136" s="55">
        <f t="shared" si="8"/>
        <v>42561</v>
      </c>
      <c r="G136" s="4">
        <f>VALUE(TRIM(SUBSTITUTE(SUBSTITUTE('Student database'!F136, CHAR(160), ""), CHAR(32), "")))</f>
        <v>11</v>
      </c>
      <c r="H136" s="4" t="str">
        <f>'Student database'!G136</f>
        <v>Bachelor of Accounting</v>
      </c>
      <c r="I136" s="4" t="str">
        <f>'Student database'!H136</f>
        <v>1994-10-27</v>
      </c>
      <c r="J136" s="4" t="str">
        <f>IF(ISBLANK('Student database'!I136), J135, 'Student database'!I136)</f>
        <v>International Migration &amp; Education Services</v>
      </c>
      <c r="K136" s="4" t="str">
        <f t="shared" si="9"/>
        <v>Jul</v>
      </c>
      <c r="L136" s="4">
        <f t="shared" si="10"/>
        <v>21</v>
      </c>
      <c r="M136" s="4">
        <f t="shared" si="11"/>
        <v>9</v>
      </c>
    </row>
    <row r="137" spans="1:13">
      <c r="A137" s="4" t="str">
        <f>SUBSTITUTE('Student database'!A137, "K", "")</f>
        <v>150235</v>
      </c>
      <c r="B137" s="4" t="str">
        <f>TRIM(CLEAN('Student database'!B137))</f>
        <v>Mr. Kia HENDI</v>
      </c>
      <c r="C137" s="4" t="str">
        <f>'Student database'!C137</f>
        <v xml:space="preserve">Mgmt Principles </v>
      </c>
      <c r="D137" s="4" t="str">
        <f>TRIM(CLEAN('Student database'!D137))</f>
        <v>Sydney</v>
      </c>
      <c r="E137" s="4" t="str">
        <f>'Student database'!E137</f>
        <v>T2-2015</v>
      </c>
      <c r="F137" s="55">
        <f t="shared" si="8"/>
        <v>42195</v>
      </c>
      <c r="G137" s="4">
        <f>VALUE(TRIM(SUBSTITUTE(SUBSTITUTE('Student database'!F137, CHAR(160), ""), CHAR(32), "")))</f>
        <v>16</v>
      </c>
      <c r="H137" s="4" t="str">
        <f>'Student database'!G137</f>
        <v>Bachelor of Accounting</v>
      </c>
      <c r="I137" s="4" t="str">
        <f>'Student database'!H137</f>
        <v>1987-08-26</v>
      </c>
      <c r="J137" s="4" t="str">
        <f>IF(ISBLANK('Student database'!I137), J136, 'Student database'!I137)</f>
        <v>International Migration &amp; Education Services</v>
      </c>
      <c r="K137" s="4" t="str">
        <f t="shared" si="9"/>
        <v>Jul</v>
      </c>
      <c r="L137" s="4">
        <f t="shared" si="10"/>
        <v>27</v>
      </c>
      <c r="M137" s="4">
        <f t="shared" si="11"/>
        <v>4</v>
      </c>
    </row>
    <row r="138" spans="1:13">
      <c r="A138" s="4" t="str">
        <f>SUBSTITUTE('Student database'!A138, "K", "")</f>
        <v>150236</v>
      </c>
      <c r="B138" s="4" t="str">
        <f>TRIM(CLEAN('Student database'!B138))</f>
        <v>Mr. Tahereh HARMA</v>
      </c>
      <c r="C138" s="4" t="str">
        <f>'Student database'!C138</f>
        <v xml:space="preserve">Bus Comm </v>
      </c>
      <c r="D138" s="4" t="str">
        <f>TRIM(CLEAN('Student database'!D138))</f>
        <v>Sydney</v>
      </c>
      <c r="E138" s="4" t="str">
        <f>'Student database'!E138</f>
        <v>T3-2014</v>
      </c>
      <c r="F138" s="55">
        <f t="shared" si="8"/>
        <v>41949</v>
      </c>
      <c r="G138" s="4">
        <f>VALUE(TRIM(SUBSTITUTE(SUBSTITUTE('Student database'!F138, CHAR(160), ""), CHAR(32), "")))</f>
        <v>2</v>
      </c>
      <c r="H138" s="4" t="str">
        <f>'Student database'!G138</f>
        <v>Bachelor of Accounting</v>
      </c>
      <c r="I138" s="4" t="str">
        <f>'Student database'!H138</f>
        <v>1998-08-10</v>
      </c>
      <c r="J138" s="4" t="str">
        <f>IF(ISBLANK('Student database'!I138), J137, 'Student database'!I138)</f>
        <v>IDPM Education</v>
      </c>
      <c r="K138" s="4" t="str">
        <f t="shared" si="9"/>
        <v>Nov</v>
      </c>
      <c r="L138" s="4">
        <f t="shared" si="10"/>
        <v>16</v>
      </c>
      <c r="M138" s="4">
        <f t="shared" si="11"/>
        <v>18</v>
      </c>
    </row>
    <row r="139" spans="1:13">
      <c r="A139" s="4" t="str">
        <f>SUBSTITUTE('Student database'!A139, "K", "")</f>
        <v>150237</v>
      </c>
      <c r="B139" s="4" t="str">
        <f>TRIM(CLEAN('Student database'!B139))</f>
        <v>Mr. Behrad HARMA</v>
      </c>
      <c r="C139" s="4" t="str">
        <f>'Student database'!C139</f>
        <v>Bus Acct</v>
      </c>
      <c r="D139" s="4" t="str">
        <f>TRIM(CLEAN('Student database'!D139))</f>
        <v>Brisbane</v>
      </c>
      <c r="E139" s="4" t="str">
        <f>'Student database'!E139</f>
        <v>T3-2014</v>
      </c>
      <c r="F139" s="55">
        <f t="shared" si="8"/>
        <v>41949</v>
      </c>
      <c r="G139" s="4">
        <f>VALUE(TRIM(SUBSTITUTE(SUBSTITUTE('Student database'!F139, CHAR(160), ""), CHAR(32), "")))</f>
        <v>30</v>
      </c>
      <c r="H139" s="4" t="str">
        <f>'Student database'!G139</f>
        <v>Bachelor of Business</v>
      </c>
      <c r="I139" s="4" t="str">
        <f>'Student database'!H139</f>
        <v>1990-09-07</v>
      </c>
      <c r="J139" s="4" t="str">
        <f>IF(ISBLANK('Student database'!I139), J138, 'Student database'!I139)</f>
        <v>Uni Education</v>
      </c>
      <c r="K139" s="4" t="str">
        <f t="shared" si="9"/>
        <v>Nov</v>
      </c>
      <c r="L139" s="4">
        <f t="shared" si="10"/>
        <v>24</v>
      </c>
      <c r="M139" s="4">
        <f t="shared" si="11"/>
        <v>0</v>
      </c>
    </row>
    <row r="140" spans="1:13">
      <c r="A140" s="4" t="str">
        <f>SUBSTITUTE('Student database'!A140, "K", "")</f>
        <v>150238</v>
      </c>
      <c r="B140" s="4" t="str">
        <f>TRIM(CLEAN('Student database'!B140))</f>
        <v>Mr. Nahal SINGH</v>
      </c>
      <c r="C140" s="4" t="str">
        <f>'Student database'!C140</f>
        <v xml:space="preserve">Bus Comm </v>
      </c>
      <c r="D140" s="4" t="str">
        <f>TRIM(CLEAN('Student database'!D140))</f>
        <v>Melbourne</v>
      </c>
      <c r="E140" s="4" t="str">
        <f>'Student database'!E140</f>
        <v>T3-2015</v>
      </c>
      <c r="F140" s="55">
        <f t="shared" si="8"/>
        <v>42314</v>
      </c>
      <c r="G140" s="4">
        <f>VALUE(TRIM(SUBSTITUTE(SUBSTITUTE('Student database'!F140, CHAR(160), ""), CHAR(32), "")))</f>
        <v>6</v>
      </c>
      <c r="H140" s="4" t="str">
        <f>'Student database'!G140</f>
        <v>Bachelor of Business</v>
      </c>
      <c r="I140" s="4" t="str">
        <f>'Student database'!H140</f>
        <v>1990-04-17</v>
      </c>
      <c r="J140" s="4" t="str">
        <f>IF(ISBLANK('Student database'!I140), J139, 'Student database'!I140)</f>
        <v>Uni Education</v>
      </c>
      <c r="K140" s="4" t="str">
        <f t="shared" si="9"/>
        <v>Nov</v>
      </c>
      <c r="L140" s="4">
        <f t="shared" si="10"/>
        <v>25</v>
      </c>
      <c r="M140" s="4">
        <f t="shared" si="11"/>
        <v>14</v>
      </c>
    </row>
    <row r="141" spans="1:13">
      <c r="A141" s="4" t="str">
        <f>SUBSTITUTE('Student database'!A141, "K", "")</f>
        <v>150239</v>
      </c>
      <c r="B141" s="4" t="str">
        <f>TRIM(CLEAN('Student database'!B141))</f>
        <v>Mr. Jahanshah SINGH</v>
      </c>
      <c r="C141" s="4" t="str">
        <f>'Student database'!C141</f>
        <v xml:space="preserve">Mgmt Principles </v>
      </c>
      <c r="D141" s="4" t="str">
        <f>TRIM(CLEAN('Student database'!D141))</f>
        <v>Brisbane</v>
      </c>
      <c r="E141" s="4" t="str">
        <f>'Student database'!E141</f>
        <v>T2-2014</v>
      </c>
      <c r="F141" s="55">
        <f t="shared" si="8"/>
        <v>41830</v>
      </c>
      <c r="G141" s="4">
        <f>VALUE(TRIM(SUBSTITUTE(SUBSTITUTE('Student database'!F141, CHAR(160), ""), CHAR(32), "")))</f>
        <v>2</v>
      </c>
      <c r="H141" s="4" t="str">
        <f>'Student database'!G141</f>
        <v>Bachelor of Business</v>
      </c>
      <c r="I141" s="4" t="str">
        <f>'Student database'!H141</f>
        <v>1987-01-04</v>
      </c>
      <c r="J141" s="4" t="str">
        <f>IF(ISBLANK('Student database'!I141), J140, 'Student database'!I141)</f>
        <v>International Migration &amp; Education Services</v>
      </c>
      <c r="K141" s="4" t="str">
        <f t="shared" si="9"/>
        <v>Jul</v>
      </c>
      <c r="L141" s="4">
        <f t="shared" si="10"/>
        <v>27</v>
      </c>
      <c r="M141" s="4">
        <f t="shared" si="11"/>
        <v>18</v>
      </c>
    </row>
    <row r="142" spans="1:13">
      <c r="A142" s="4" t="str">
        <f>SUBSTITUTE('Student database'!A142, "K", "")</f>
        <v>150240</v>
      </c>
      <c r="B142" s="4" t="str">
        <f>TRIM(CLEAN('Student database'!B142))</f>
        <v>Mr. Nargess SINGH</v>
      </c>
      <c r="C142" s="4" t="str">
        <f>'Student database'!C142</f>
        <v>Bus Acct</v>
      </c>
      <c r="D142" s="4" t="str">
        <f>TRIM(CLEAN('Student database'!D142))</f>
        <v>Melbourne</v>
      </c>
      <c r="E142" s="4" t="str">
        <f>'Student database'!E142</f>
        <v>T2-2016</v>
      </c>
      <c r="F142" s="55">
        <f t="shared" si="8"/>
        <v>42561</v>
      </c>
      <c r="G142" s="4">
        <f>VALUE(TRIM(SUBSTITUTE(SUBSTITUTE('Student database'!F142, CHAR(160), ""), CHAR(32), "")))</f>
        <v>5</v>
      </c>
      <c r="H142" s="4" t="str">
        <f>'Student database'!G142</f>
        <v>Bachelor of Accounting</v>
      </c>
      <c r="I142" s="4" t="str">
        <f>'Student database'!H142</f>
        <v>1987-05-24</v>
      </c>
      <c r="J142" s="4" t="str">
        <f>IF(ISBLANK('Student database'!I142), J141, 'Student database'!I142)</f>
        <v>Hope Agency</v>
      </c>
      <c r="K142" s="4" t="str">
        <f t="shared" si="9"/>
        <v>Jul</v>
      </c>
      <c r="L142" s="4">
        <f t="shared" si="10"/>
        <v>29</v>
      </c>
      <c r="M142" s="4">
        <f t="shared" si="11"/>
        <v>15</v>
      </c>
    </row>
    <row r="143" spans="1:13">
      <c r="A143" s="4" t="str">
        <f>SUBSTITUTE('Student database'!A143, "K", "")</f>
        <v>150241</v>
      </c>
      <c r="B143" s="4" t="str">
        <f>TRIM(CLEAN('Student database'!B143))</f>
        <v>Mr. Goshtasb SYED</v>
      </c>
      <c r="C143" s="4" t="str">
        <f>'Student database'!C143</f>
        <v>Bus Economics</v>
      </c>
      <c r="D143" s="4" t="str">
        <f>TRIM(CLEAN('Student database'!D143))</f>
        <v>Brisbane</v>
      </c>
      <c r="E143" s="4" t="str">
        <f>'Student database'!E143</f>
        <v>T3-2017</v>
      </c>
      <c r="F143" s="55">
        <f t="shared" si="8"/>
        <v>43045</v>
      </c>
      <c r="G143" s="4">
        <f>VALUE(TRIM(SUBSTITUTE(SUBSTITUTE('Student database'!F143, CHAR(160), ""), CHAR(32), "")))</f>
        <v>8</v>
      </c>
      <c r="H143" s="4" t="str">
        <f>'Student database'!G143</f>
        <v>Bachelor of Accounting</v>
      </c>
      <c r="I143" s="4" t="str">
        <f>'Student database'!H143</f>
        <v>1993-05-13</v>
      </c>
      <c r="J143" s="4" t="str">
        <f>IF(ISBLANK('Student database'!I143), J142, 'Student database'!I143)</f>
        <v>Hope Agency</v>
      </c>
      <c r="K143" s="4" t="str">
        <f t="shared" si="9"/>
        <v>Nov</v>
      </c>
      <c r="L143" s="4">
        <f t="shared" si="10"/>
        <v>24</v>
      </c>
      <c r="M143" s="4">
        <f t="shared" si="11"/>
        <v>12</v>
      </c>
    </row>
    <row r="144" spans="1:13">
      <c r="A144" s="4" t="str">
        <f>SUBSTITUTE('Student database'!A144, "K", "")</f>
        <v>150242</v>
      </c>
      <c r="B144" s="4" t="str">
        <f>TRIM(CLEAN('Student database'!B144))</f>
        <v>Mr. Negeen SYED</v>
      </c>
      <c r="C144" s="4" t="str">
        <f>'Student database'!C144</f>
        <v>Intro to ECommerce</v>
      </c>
      <c r="D144" s="4" t="str">
        <f>TRIM(CLEAN('Student database'!D144))</f>
        <v>Brisbane</v>
      </c>
      <c r="E144" s="4" t="str">
        <f>'Student database'!E144</f>
        <v>T3-2015</v>
      </c>
      <c r="F144" s="55">
        <f t="shared" si="8"/>
        <v>42314</v>
      </c>
      <c r="G144" s="4">
        <f>VALUE(TRIM(SUBSTITUTE(SUBSTITUTE('Student database'!F144, CHAR(160), ""), CHAR(32), "")))</f>
        <v>1</v>
      </c>
      <c r="H144" s="4" t="str">
        <f>'Student database'!G144</f>
        <v>Bachelor of Business </v>
      </c>
      <c r="I144" s="4" t="str">
        <f>'Student database'!H144</f>
        <v>1993-06-25</v>
      </c>
      <c r="J144" s="4" t="str">
        <f>IF(ISBLANK('Student database'!I144), J143, 'Student database'!I144)</f>
        <v>Expert Education Services</v>
      </c>
      <c r="K144" s="4" t="str">
        <f t="shared" si="9"/>
        <v>Nov</v>
      </c>
      <c r="L144" s="4">
        <f t="shared" si="10"/>
        <v>22</v>
      </c>
      <c r="M144" s="4">
        <f t="shared" si="11"/>
        <v>19</v>
      </c>
    </row>
    <row r="145" spans="1:13">
      <c r="A145" s="4" t="str">
        <f>SUBSTITUTE('Student database'!A145, "K", "")</f>
        <v>150243</v>
      </c>
      <c r="B145" s="4" t="str">
        <f>TRIM(CLEAN('Student database'!B145))</f>
        <v>Mr. Pareerou SYED</v>
      </c>
      <c r="C145" s="4" t="str">
        <f>'Student database'!C145</f>
        <v xml:space="preserve">Mgmt Principles </v>
      </c>
      <c r="D145" s="4" t="str">
        <f>TRIM(CLEAN('Student database'!D145))</f>
        <v>Sydney</v>
      </c>
      <c r="E145" s="4" t="str">
        <f>'Student database'!E145</f>
        <v>T2-2014</v>
      </c>
      <c r="F145" s="55">
        <f t="shared" si="8"/>
        <v>41830</v>
      </c>
      <c r="G145" s="4">
        <f>VALUE(TRIM(SUBSTITUTE(SUBSTITUTE('Student database'!F145, CHAR(160), ""), CHAR(32), "")))</f>
        <v>11</v>
      </c>
      <c r="H145" s="4" t="str">
        <f>'Student database'!G145</f>
        <v>Bachelor of Business </v>
      </c>
      <c r="I145" s="4" t="str">
        <f>'Student database'!H145</f>
        <v>1987-10-13</v>
      </c>
      <c r="J145" s="4" t="str">
        <f>IF(ISBLANK('Student database'!I145), J144, 'Student database'!I145)</f>
        <v>Expert Education Services</v>
      </c>
      <c r="K145" s="4" t="str">
        <f t="shared" si="9"/>
        <v>Jul</v>
      </c>
      <c r="L145" s="4">
        <f t="shared" si="10"/>
        <v>26</v>
      </c>
      <c r="M145" s="4">
        <f t="shared" si="11"/>
        <v>9</v>
      </c>
    </row>
    <row r="146" spans="1:13">
      <c r="A146" s="4" t="str">
        <f>SUBSTITUTE('Student database'!A146, "K", "")</f>
        <v>150244</v>
      </c>
      <c r="B146" s="4" t="str">
        <f>TRIM(CLEAN('Student database'!B146))</f>
        <v>Mr. Mehrangiz AKRAM</v>
      </c>
      <c r="C146" s="4" t="str">
        <f>'Student database'!C146</f>
        <v xml:space="preserve">Quant Methods </v>
      </c>
      <c r="D146" s="4" t="str">
        <f>TRIM(CLEAN('Student database'!D146))</f>
        <v>Brisbane</v>
      </c>
      <c r="E146" s="4" t="str">
        <f>'Student database'!E146</f>
        <v>T2-2016</v>
      </c>
      <c r="F146" s="55">
        <f t="shared" si="8"/>
        <v>42561</v>
      </c>
      <c r="G146" s="4">
        <f>VALUE(TRIM(SUBSTITUTE(SUBSTITUTE('Student database'!F146, CHAR(160), ""), CHAR(32), "")))</f>
        <v>7</v>
      </c>
      <c r="H146" s="4" t="str">
        <f>'Student database'!G146</f>
        <v>Bachelor of Business </v>
      </c>
      <c r="I146" s="4" t="str">
        <f>'Student database'!H146</f>
        <v>1998-03-09</v>
      </c>
      <c r="J146" s="4" t="str">
        <f>IF(ISBLANK('Student database'!I146), J145, 'Student database'!I146)</f>
        <v>Expert Education Services</v>
      </c>
      <c r="K146" s="4" t="str">
        <f t="shared" si="9"/>
        <v>Jul</v>
      </c>
      <c r="L146" s="4">
        <f t="shared" si="10"/>
        <v>18</v>
      </c>
      <c r="M146" s="4">
        <f t="shared" si="11"/>
        <v>13</v>
      </c>
    </row>
    <row r="147" spans="1:13">
      <c r="A147" s="4" t="str">
        <f>SUBSTITUTE('Student database'!A147, "K", "")</f>
        <v>150245</v>
      </c>
      <c r="B147" s="4" t="str">
        <f>TRIM(CLEAN('Student database'!B147))</f>
        <v>Mr. Tahmineh r ALI</v>
      </c>
      <c r="C147" s="4" t="str">
        <f>'Student database'!C147</f>
        <v xml:space="preserve">Quant Methods </v>
      </c>
      <c r="D147" s="4" t="str">
        <f>TRIM(CLEAN('Student database'!D147))</f>
        <v>Sydney</v>
      </c>
      <c r="E147" s="4" t="str">
        <f>'Student database'!E147</f>
        <v>T2-2016</v>
      </c>
      <c r="F147" s="55">
        <f t="shared" si="8"/>
        <v>42561</v>
      </c>
      <c r="G147" s="4">
        <f>VALUE(TRIM(SUBSTITUTE(SUBSTITUTE('Student database'!F147, CHAR(160), ""), CHAR(32), "")))</f>
        <v>4</v>
      </c>
      <c r="H147" s="4" t="str">
        <f>'Student database'!G147</f>
        <v>Bachelor of Accounting </v>
      </c>
      <c r="I147" s="4" t="str">
        <f>'Student database'!H147</f>
        <v>1996-11-12</v>
      </c>
      <c r="J147" s="4" t="str">
        <f>IF(ISBLANK('Student database'!I147), J146, 'Student database'!I147)</f>
        <v>International Migration &amp; Education Services</v>
      </c>
      <c r="K147" s="4" t="str">
        <f t="shared" si="9"/>
        <v>Jul</v>
      </c>
      <c r="L147" s="4">
        <f t="shared" si="10"/>
        <v>19</v>
      </c>
      <c r="M147" s="4">
        <f t="shared" si="11"/>
        <v>16</v>
      </c>
    </row>
    <row r="148" spans="1:13">
      <c r="A148" s="4" t="str">
        <f>SUBSTITUTE('Student database'!A148, "K", "")</f>
        <v>150246</v>
      </c>
      <c r="B148" s="4" t="str">
        <f>TRIM(CLEAN('Student database'!B148))</f>
        <v>Mr. Tarsa r ALI</v>
      </c>
      <c r="C148" s="4" t="str">
        <f>'Student database'!C148</f>
        <v>Bus Acct</v>
      </c>
      <c r="D148" s="4" t="str">
        <f>TRIM(CLEAN('Student database'!D148))</f>
        <v>Brisbane</v>
      </c>
      <c r="E148" s="4" t="str">
        <f>'Student database'!E148</f>
        <v>T1-2015</v>
      </c>
      <c r="F148" s="55">
        <f t="shared" si="8"/>
        <v>42076</v>
      </c>
      <c r="G148" s="4">
        <f>VALUE(TRIM(SUBSTITUTE(SUBSTITUTE('Student database'!F148, CHAR(160), ""), CHAR(32), "")))</f>
        <v>5</v>
      </c>
      <c r="H148" s="4" t="str">
        <f>'Student database'!G148</f>
        <v>Bachelor of Business </v>
      </c>
      <c r="I148" s="4" t="str">
        <f>'Student database'!H148</f>
        <v>1991-04-16</v>
      </c>
      <c r="J148" s="4" t="str">
        <f>IF(ISBLANK('Student database'!I148), J147, 'Student database'!I148)</f>
        <v>Uni Education</v>
      </c>
      <c r="K148" s="4" t="str">
        <f t="shared" si="9"/>
        <v>Mar</v>
      </c>
      <c r="L148" s="4">
        <f t="shared" si="10"/>
        <v>23</v>
      </c>
      <c r="M148" s="4">
        <f t="shared" si="11"/>
        <v>15</v>
      </c>
    </row>
    <row r="149" spans="1:13">
      <c r="A149" s="4" t="str">
        <f>SUBSTITUTE('Student database'!A149, "K", "")</f>
        <v>150247</v>
      </c>
      <c r="B149" s="4" t="str">
        <f>TRIM(CLEAN('Student database'!B149))</f>
        <v>Mr. Zal r ALI</v>
      </c>
      <c r="C149" s="4" t="str">
        <f>'Student database'!C149</f>
        <v xml:space="preserve">Bus Comm </v>
      </c>
      <c r="D149" s="4" t="str">
        <f>TRIM(CLEAN('Student database'!D149))</f>
        <v>Brisbane</v>
      </c>
      <c r="E149" s="4" t="str">
        <f>'Student database'!E149</f>
        <v>T3-2016</v>
      </c>
      <c r="F149" s="55">
        <f t="shared" si="8"/>
        <v>42680</v>
      </c>
      <c r="G149" s="4">
        <f>VALUE(TRIM(SUBSTITUTE(SUBSTITUTE('Student database'!F149, CHAR(160), ""), CHAR(32), "")))</f>
        <v>9</v>
      </c>
      <c r="H149" s="4" t="str">
        <f>'Student database'!G149</f>
        <v>Bachelor of Business </v>
      </c>
      <c r="I149" s="4" t="str">
        <f>'Student database'!H149</f>
        <v>1992-02-04</v>
      </c>
      <c r="J149" s="4" t="str">
        <f>IF(ISBLANK('Student database'!I149), J148, 'Student database'!I149)</f>
        <v>Uni Education</v>
      </c>
      <c r="K149" s="4" t="str">
        <f t="shared" si="9"/>
        <v>Nov</v>
      </c>
      <c r="L149" s="4">
        <f t="shared" si="10"/>
        <v>24</v>
      </c>
      <c r="M149" s="4">
        <f t="shared" si="11"/>
        <v>11</v>
      </c>
    </row>
    <row r="150" spans="1:13">
      <c r="A150" s="4" t="str">
        <f>SUBSTITUTE('Student database'!A150, "K", "")</f>
        <v>150248</v>
      </c>
      <c r="B150" s="4" t="str">
        <f>TRIM(CLEAN('Student database'!B150))</f>
        <v>Mr. Mahyar SAWAN</v>
      </c>
      <c r="C150" s="4" t="str">
        <f>'Student database'!C150</f>
        <v>HRM</v>
      </c>
      <c r="D150" s="4" t="str">
        <f>TRIM(CLEAN('Student database'!D150))</f>
        <v>Sydney</v>
      </c>
      <c r="E150" s="4" t="str">
        <f>'Student database'!E150</f>
        <v>T1-2017</v>
      </c>
      <c r="F150" s="55">
        <f t="shared" si="8"/>
        <v>42807</v>
      </c>
      <c r="G150" s="4">
        <f>VALUE(TRIM(SUBSTITUTE(SUBSTITUTE('Student database'!F150, CHAR(160), ""), CHAR(32), "")))</f>
        <v>6</v>
      </c>
      <c r="H150" s="4" t="str">
        <f>'Student database'!G150</f>
        <v>Bachelor of Business </v>
      </c>
      <c r="I150" s="4" t="str">
        <f>'Student database'!H150</f>
        <v>1990-12-12</v>
      </c>
      <c r="J150" s="4" t="str">
        <f>IF(ISBLANK('Student database'!I150), J149, 'Student database'!I150)</f>
        <v>Uni Education</v>
      </c>
      <c r="K150" s="4" t="str">
        <f t="shared" si="9"/>
        <v>Mar</v>
      </c>
      <c r="L150" s="4">
        <f t="shared" si="10"/>
        <v>26</v>
      </c>
      <c r="M150" s="4">
        <f t="shared" si="11"/>
        <v>14</v>
      </c>
    </row>
    <row r="151" spans="1:13">
      <c r="A151" s="4" t="str">
        <f>SUBSTITUTE('Student database'!A151, "K", "")</f>
        <v>150249</v>
      </c>
      <c r="B151" s="4" t="str">
        <f>TRIM(CLEAN('Student database'!B151))</f>
        <v>Mr. Danush SAWAN</v>
      </c>
      <c r="C151" s="4" t="str">
        <f>'Student database'!C151</f>
        <v xml:space="preserve">Bus Comm </v>
      </c>
      <c r="D151" s="4" t="str">
        <f>TRIM(CLEAN('Student database'!D151))</f>
        <v>Brisbane</v>
      </c>
      <c r="E151" s="4" t="str">
        <f>'Student database'!E151</f>
        <v>T2-2014</v>
      </c>
      <c r="F151" s="55">
        <f t="shared" si="8"/>
        <v>41830</v>
      </c>
      <c r="G151" s="4">
        <f>VALUE(TRIM(SUBSTITUTE(SUBSTITUTE('Student database'!F151, CHAR(160), ""), CHAR(32), "")))</f>
        <v>23</v>
      </c>
      <c r="H151" s="4" t="str">
        <f>'Student database'!G151</f>
        <v>Bachelor of Business </v>
      </c>
      <c r="I151" s="4" t="str">
        <f>'Student database'!H151</f>
        <v>1997-04-23</v>
      </c>
      <c r="J151" s="4" t="str">
        <f>IF(ISBLANK('Student database'!I151), J150, 'Student database'!I151)</f>
        <v>IDPM Education</v>
      </c>
      <c r="K151" s="4" t="str">
        <f t="shared" si="9"/>
        <v>Jul</v>
      </c>
      <c r="L151" s="4">
        <f t="shared" si="10"/>
        <v>17</v>
      </c>
      <c r="M151" s="4">
        <f t="shared" si="11"/>
        <v>0</v>
      </c>
    </row>
    <row r="152" spans="1:13">
      <c r="A152" s="4" t="str">
        <f>SUBSTITUTE('Student database'!A152, "K", "")</f>
        <v>150250</v>
      </c>
      <c r="B152" s="4" t="str">
        <f>TRIM(CLEAN('Student database'!B152))</f>
        <v>Mr. Arsham SAWAN</v>
      </c>
      <c r="C152" s="4" t="str">
        <f>'Student database'!C152</f>
        <v>Intro to ECommerce</v>
      </c>
      <c r="D152" s="4" t="str">
        <f>TRIM(CLEAN('Student database'!D152))</f>
        <v>Melbourne</v>
      </c>
      <c r="E152" s="4" t="str">
        <f>'Student database'!E152</f>
        <v>T3-2015</v>
      </c>
      <c r="F152" s="55">
        <f t="shared" si="8"/>
        <v>42314</v>
      </c>
      <c r="G152" s="4">
        <f>VALUE(TRIM(SUBSTITUTE(SUBSTITUTE('Student database'!F152, CHAR(160), ""), CHAR(32), "")))</f>
        <v>26</v>
      </c>
      <c r="H152" s="4" t="str">
        <f>'Student database'!G152</f>
        <v>Bachelor of Business </v>
      </c>
      <c r="I152" s="4" t="str">
        <f>'Student database'!H152</f>
        <v>1996-07-05</v>
      </c>
      <c r="J152" s="4" t="str">
        <f>IF(ISBLANK('Student database'!I152), J151, 'Student database'!I152)</f>
        <v>IDPM Education</v>
      </c>
      <c r="K152" s="4" t="str">
        <f t="shared" si="9"/>
        <v>Nov</v>
      </c>
      <c r="L152" s="4">
        <f t="shared" si="10"/>
        <v>19</v>
      </c>
      <c r="M152" s="4">
        <f t="shared" si="11"/>
        <v>0</v>
      </c>
    </row>
    <row r="153" spans="1:13">
      <c r="A153" s="4" t="str">
        <f>SUBSTITUTE('Student database'!A153, "K", "")</f>
        <v>150251</v>
      </c>
      <c r="B153" s="4" t="str">
        <f>TRIM(CLEAN('Student database'!B153))</f>
        <v>Ms. Rakhshan SAPNA</v>
      </c>
      <c r="C153" s="4" t="str">
        <f>'Student database'!C153</f>
        <v xml:space="preserve">Mgmt Principles </v>
      </c>
      <c r="D153" s="4" t="str">
        <f>TRIM(CLEAN('Student database'!D153))</f>
        <v>Brisbane</v>
      </c>
      <c r="E153" s="4" t="str">
        <f>'Student database'!E153</f>
        <v>T1-2017</v>
      </c>
      <c r="F153" s="55">
        <f t="shared" si="8"/>
        <v>42807</v>
      </c>
      <c r="G153" s="4">
        <f>VALUE(TRIM(SUBSTITUTE(SUBSTITUTE('Student database'!F153, CHAR(160), ""), CHAR(32), "")))</f>
        <v>1</v>
      </c>
      <c r="H153" s="4" t="str">
        <f>'Student database'!G153</f>
        <v>Bachelor of Business </v>
      </c>
      <c r="I153" s="4" t="str">
        <f>'Student database'!H153</f>
        <v>1989-02-13</v>
      </c>
      <c r="J153" s="4" t="str">
        <f>IF(ISBLANK('Student database'!I153), J152, 'Student database'!I153)</f>
        <v>IDPM Education</v>
      </c>
      <c r="K153" s="4" t="str">
        <f t="shared" si="9"/>
        <v>Mar</v>
      </c>
      <c r="L153" s="4">
        <f t="shared" si="10"/>
        <v>28</v>
      </c>
      <c r="M153" s="4">
        <f t="shared" si="11"/>
        <v>19</v>
      </c>
    </row>
    <row r="154" spans="1:13">
      <c r="A154" s="4" t="str">
        <f>SUBSTITUTE('Student database'!A154, "K", "")</f>
        <v>150252</v>
      </c>
      <c r="B154" s="4" t="str">
        <f>TRIM(CLEAN('Student database'!B154))</f>
        <v>Ms. Hooman SAPNA</v>
      </c>
      <c r="C154" s="4" t="str">
        <f>'Student database'!C154</f>
        <v xml:space="preserve">Quant Methods </v>
      </c>
      <c r="D154" s="4" t="str">
        <f>TRIM(CLEAN('Student database'!D154))</f>
        <v>Melbourne</v>
      </c>
      <c r="E154" s="4" t="str">
        <f>'Student database'!E154</f>
        <v>T1-2016</v>
      </c>
      <c r="F154" s="55">
        <f t="shared" si="8"/>
        <v>42442</v>
      </c>
      <c r="G154" s="4">
        <f>VALUE(TRIM(SUBSTITUTE(SUBSTITUTE('Student database'!F154, CHAR(160), ""), CHAR(32), "")))</f>
        <v>17</v>
      </c>
      <c r="H154" s="4" t="str">
        <f>'Student database'!G154</f>
        <v>Bachelor of Business </v>
      </c>
      <c r="I154" s="4" t="str">
        <f>'Student database'!H154</f>
        <v>1993-11-12</v>
      </c>
      <c r="J154" s="4" t="str">
        <f>IF(ISBLANK('Student database'!I154), J153, 'Student database'!I154)</f>
        <v>IDPM Education</v>
      </c>
      <c r="K154" s="4" t="str">
        <f t="shared" si="9"/>
        <v>Mar</v>
      </c>
      <c r="L154" s="4">
        <f t="shared" si="10"/>
        <v>22</v>
      </c>
      <c r="M154" s="4">
        <f t="shared" si="11"/>
        <v>3</v>
      </c>
    </row>
  </sheetData>
  <autoFilter ref="A1:M154" xr:uid="{8E20303D-8FBE-4731-B7EA-07549A007634}"/>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D8FBB-03D9-4E48-B945-122CCE3CEE1B}">
  <dimension ref="A3:H34"/>
  <sheetViews>
    <sheetView tabSelected="1" workbookViewId="0">
      <selection activeCell="H16" sqref="H16"/>
    </sheetView>
  </sheetViews>
  <sheetFormatPr defaultRowHeight="15"/>
  <cols>
    <col min="1" max="1" width="25.140625" bestFit="1" customWidth="1"/>
    <col min="2" max="2" width="16.28515625" bestFit="1" customWidth="1"/>
    <col min="3" max="3" width="11" bestFit="1" customWidth="1"/>
    <col min="4" max="4" width="7.42578125" bestFit="1" customWidth="1"/>
    <col min="5" max="5" width="11.28515625" bestFit="1" customWidth="1"/>
    <col min="6" max="6" width="7" bestFit="1" customWidth="1"/>
    <col min="7" max="7" width="13.140625" bestFit="1" customWidth="1"/>
    <col min="8" max="8" width="18.5703125" bestFit="1" customWidth="1"/>
    <col min="9" max="9" width="14.42578125" bestFit="1" customWidth="1"/>
    <col min="10" max="128" width="7" bestFit="1" customWidth="1"/>
    <col min="129" max="154" width="8.140625" bestFit="1" customWidth="1"/>
    <col min="155" max="155" width="11.28515625" bestFit="1" customWidth="1"/>
  </cols>
  <sheetData>
    <row r="3" spans="1:8">
      <c r="A3" s="56" t="s">
        <v>499</v>
      </c>
      <c r="B3" t="s">
        <v>502</v>
      </c>
    </row>
    <row r="4" spans="1:8">
      <c r="A4" s="57" t="s">
        <v>289</v>
      </c>
      <c r="B4" s="58">
        <v>51</v>
      </c>
      <c r="G4" s="56" t="s">
        <v>499</v>
      </c>
      <c r="H4" t="s">
        <v>502</v>
      </c>
    </row>
    <row r="5" spans="1:8">
      <c r="A5" s="57" t="s">
        <v>288</v>
      </c>
      <c r="B5" s="58">
        <v>49</v>
      </c>
      <c r="G5" s="57">
        <v>25</v>
      </c>
      <c r="H5" s="58">
        <v>9</v>
      </c>
    </row>
    <row r="6" spans="1:8">
      <c r="A6" s="57" t="s">
        <v>287</v>
      </c>
      <c r="B6" s="58">
        <v>53</v>
      </c>
      <c r="G6" s="57">
        <v>19</v>
      </c>
      <c r="H6" s="58">
        <v>14</v>
      </c>
    </row>
    <row r="7" spans="1:8">
      <c r="A7" s="57" t="s">
        <v>500</v>
      </c>
      <c r="B7" s="58">
        <v>153</v>
      </c>
      <c r="G7" s="57">
        <v>21</v>
      </c>
      <c r="H7" s="58">
        <v>14</v>
      </c>
    </row>
    <row r="8" spans="1:8">
      <c r="G8" s="57">
        <v>26</v>
      </c>
      <c r="H8" s="58">
        <v>9</v>
      </c>
    </row>
    <row r="9" spans="1:8">
      <c r="G9" s="57">
        <v>27</v>
      </c>
      <c r="H9" s="58">
        <v>11</v>
      </c>
    </row>
    <row r="10" spans="1:8">
      <c r="A10" s="56" t="s">
        <v>504</v>
      </c>
      <c r="B10" s="56" t="s">
        <v>501</v>
      </c>
      <c r="G10" s="57">
        <v>20</v>
      </c>
      <c r="H10" s="58">
        <v>11</v>
      </c>
    </row>
    <row r="11" spans="1:8">
      <c r="A11" s="56" t="s">
        <v>499</v>
      </c>
      <c r="B11" t="s">
        <v>289</v>
      </c>
      <c r="C11" t="s">
        <v>288</v>
      </c>
      <c r="D11" t="s">
        <v>287</v>
      </c>
      <c r="E11" t="s">
        <v>500</v>
      </c>
      <c r="G11" s="57">
        <v>22</v>
      </c>
      <c r="H11" s="58">
        <v>15</v>
      </c>
    </row>
    <row r="12" spans="1:8">
      <c r="A12" s="57" t="s">
        <v>505</v>
      </c>
      <c r="B12" s="58">
        <v>18</v>
      </c>
      <c r="C12" s="58">
        <v>19</v>
      </c>
      <c r="D12" s="58">
        <v>15</v>
      </c>
      <c r="E12" s="58">
        <v>52</v>
      </c>
      <c r="G12" s="57">
        <v>24</v>
      </c>
      <c r="H12" s="58">
        <v>17</v>
      </c>
    </row>
    <row r="13" spans="1:8">
      <c r="A13" s="57" t="s">
        <v>506</v>
      </c>
      <c r="B13" s="58">
        <v>16</v>
      </c>
      <c r="C13" s="58">
        <v>20</v>
      </c>
      <c r="D13" s="58">
        <v>21</v>
      </c>
      <c r="E13" s="58">
        <v>57</v>
      </c>
      <c r="G13" s="57">
        <v>16</v>
      </c>
      <c r="H13" s="58">
        <v>6</v>
      </c>
    </row>
    <row r="14" spans="1:8">
      <c r="A14" s="57" t="s">
        <v>507</v>
      </c>
      <c r="B14" s="58">
        <v>17</v>
      </c>
      <c r="C14" s="58">
        <v>10</v>
      </c>
      <c r="D14" s="58">
        <v>17</v>
      </c>
      <c r="E14" s="58">
        <v>44</v>
      </c>
      <c r="G14" s="57">
        <v>23</v>
      </c>
      <c r="H14" s="58">
        <v>20</v>
      </c>
    </row>
    <row r="15" spans="1:8">
      <c r="A15" s="57" t="s">
        <v>500</v>
      </c>
      <c r="B15" s="58">
        <v>51</v>
      </c>
      <c r="C15" s="58">
        <v>49</v>
      </c>
      <c r="D15" s="58">
        <v>53</v>
      </c>
      <c r="E15" s="58">
        <v>153</v>
      </c>
      <c r="G15" s="57">
        <v>18</v>
      </c>
      <c r="H15" s="58">
        <v>8</v>
      </c>
    </row>
    <row r="16" spans="1:8">
      <c r="G16" s="57">
        <v>28</v>
      </c>
      <c r="H16" s="58">
        <v>6</v>
      </c>
    </row>
    <row r="17" spans="1:8">
      <c r="G17" s="57">
        <v>17</v>
      </c>
      <c r="H17" s="58">
        <v>4</v>
      </c>
    </row>
    <row r="18" spans="1:8">
      <c r="G18" s="57">
        <v>29</v>
      </c>
      <c r="H18" s="58">
        <v>7</v>
      </c>
    </row>
    <row r="19" spans="1:8">
      <c r="G19" s="57">
        <v>15</v>
      </c>
      <c r="H19" s="58">
        <v>1</v>
      </c>
    </row>
    <row r="20" spans="1:8">
      <c r="G20" s="57">
        <v>30</v>
      </c>
      <c r="H20" s="58">
        <v>1</v>
      </c>
    </row>
    <row r="21" spans="1:8">
      <c r="G21" s="57" t="s">
        <v>500</v>
      </c>
      <c r="H21" s="58">
        <v>153</v>
      </c>
    </row>
    <row r="30" spans="1:8">
      <c r="A30" s="56" t="s">
        <v>499</v>
      </c>
      <c r="B30" t="s">
        <v>509</v>
      </c>
    </row>
    <row r="31" spans="1:8">
      <c r="A31" s="57" t="s">
        <v>289</v>
      </c>
      <c r="B31" s="58">
        <v>672</v>
      </c>
    </row>
    <row r="32" spans="1:8">
      <c r="A32" s="57" t="s">
        <v>288</v>
      </c>
      <c r="B32" s="58">
        <v>612</v>
      </c>
    </row>
    <row r="33" spans="1:2">
      <c r="A33" s="57" t="s">
        <v>287</v>
      </c>
      <c r="B33" s="58">
        <v>648</v>
      </c>
    </row>
    <row r="34" spans="1:2">
      <c r="A34" s="57" t="s">
        <v>500</v>
      </c>
      <c r="B34" s="58">
        <v>1932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 </vt:lpstr>
      <vt:lpstr>Student database</vt:lpstr>
      <vt:lpstr>Database edit</vt:lpstr>
      <vt:lpstr>Students by Campus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Mojifoto Studios</dc:creator>
  <cp:lastModifiedBy>indexing5</cp:lastModifiedBy>
  <dcterms:created xsi:type="dcterms:W3CDTF">2017-10-30T07:54:22Z</dcterms:created>
  <dcterms:modified xsi:type="dcterms:W3CDTF">2018-05-08T17:13:48Z</dcterms:modified>
</cp:coreProperties>
</file>